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"/>
    </mc:Choice>
  </mc:AlternateContent>
  <xr:revisionPtr revIDLastSave="0" documentId="13_ncr:1_{BFDCAE9F-BFA1-49E0-A4B1-1F69C23F3872}" xr6:coauthVersionLast="36" xr6:coauthVersionMax="47" xr10:uidLastSave="{00000000-0000-0000-0000-000000000000}"/>
  <bookViews>
    <workbookView xWindow="0" yWindow="460" windowWidth="37060" windowHeight="12380" xr2:uid="{1ED1BB18-6664-476E-A25F-3DC5D3DD84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11" i="1" l="1"/>
  <c r="AE113" i="1"/>
  <c r="AE114" i="1"/>
  <c r="AE115" i="1"/>
  <c r="AE116" i="1"/>
  <c r="AE117" i="1"/>
  <c r="AE118" i="1"/>
  <c r="AE119" i="1"/>
  <c r="AE120" i="1"/>
  <c r="AA111" i="1"/>
  <c r="AB111" i="1"/>
  <c r="AC111" i="1" s="1"/>
  <c r="AA113" i="1"/>
  <c r="AB113" i="1"/>
  <c r="AC113" i="1"/>
  <c r="AA114" i="1"/>
  <c r="AB114" i="1"/>
  <c r="AC114" i="1"/>
  <c r="AA115" i="1"/>
  <c r="AB115" i="1"/>
  <c r="AC115" i="1" s="1"/>
  <c r="AA116" i="1"/>
  <c r="AB116" i="1"/>
  <c r="AC116" i="1" s="1"/>
  <c r="AA117" i="1"/>
  <c r="AB117" i="1"/>
  <c r="AC117" i="1"/>
  <c r="AA118" i="1"/>
  <c r="AB118" i="1"/>
  <c r="AC118" i="1"/>
  <c r="AA119" i="1"/>
  <c r="AB119" i="1"/>
  <c r="AC119" i="1" s="1"/>
  <c r="AA120" i="1"/>
  <c r="AB120" i="1"/>
  <c r="AC120" i="1"/>
  <c r="AE62" i="1"/>
  <c r="AE63" i="1"/>
  <c r="AE64" i="1"/>
  <c r="AE65" i="1"/>
  <c r="AE66" i="1"/>
  <c r="AA62" i="1"/>
  <c r="AB62" i="1"/>
  <c r="AC62" i="1" s="1"/>
  <c r="AA63" i="1"/>
  <c r="AB63" i="1"/>
  <c r="AC63" i="1" s="1"/>
  <c r="AA64" i="1"/>
  <c r="AB64" i="1"/>
  <c r="AC64" i="1"/>
  <c r="AA65" i="1"/>
  <c r="AB65" i="1"/>
  <c r="AC65" i="1" s="1"/>
  <c r="AA66" i="1"/>
  <c r="AB66" i="1"/>
  <c r="AC66" i="1" s="1"/>
  <c r="AE16" i="1"/>
  <c r="AE17" i="1"/>
  <c r="AE18" i="1"/>
  <c r="AE19" i="1"/>
  <c r="AE20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B121" i="1"/>
  <c r="AE95" i="1" l="1"/>
  <c r="AC7" i="1"/>
  <c r="AC9" i="1"/>
  <c r="AC12" i="1"/>
  <c r="AC13" i="1"/>
  <c r="AC23" i="1"/>
  <c r="AC25" i="1"/>
  <c r="AC28" i="1"/>
  <c r="AC30" i="1"/>
  <c r="AC32" i="1"/>
  <c r="AC39" i="1"/>
  <c r="AC45" i="1"/>
  <c r="AC46" i="1"/>
  <c r="AC48" i="1"/>
  <c r="AC57" i="1"/>
  <c r="AC60" i="1"/>
  <c r="AC61" i="1"/>
  <c r="AC71" i="1"/>
  <c r="AC73" i="1"/>
  <c r="AC77" i="1"/>
  <c r="AC78" i="1"/>
  <c r="AC80" i="1"/>
  <c r="AC87" i="1"/>
  <c r="AC89" i="1"/>
  <c r="AC92" i="1"/>
  <c r="AC93" i="1"/>
  <c r="AC94" i="1"/>
  <c r="AC96" i="1"/>
  <c r="AC105" i="1"/>
  <c r="AC108" i="1"/>
  <c r="AC109" i="1"/>
  <c r="AC110" i="1"/>
  <c r="AC121" i="1"/>
  <c r="AB3" i="1"/>
  <c r="AC3" i="1" s="1"/>
  <c r="AB5" i="1"/>
  <c r="AC5" i="1" s="1"/>
  <c r="AB6" i="1"/>
  <c r="AC6" i="1" s="1"/>
  <c r="AB7" i="1"/>
  <c r="AB8" i="1"/>
  <c r="AC8" i="1" s="1"/>
  <c r="AB9" i="1"/>
  <c r="AB10" i="1"/>
  <c r="AC10" i="1" s="1"/>
  <c r="AB11" i="1"/>
  <c r="AB12" i="1"/>
  <c r="AB13" i="1"/>
  <c r="AB15" i="1"/>
  <c r="AC15" i="1" s="1"/>
  <c r="AB23" i="1"/>
  <c r="AB25" i="1"/>
  <c r="AB26" i="1"/>
  <c r="AC26" i="1" s="1"/>
  <c r="AB27" i="1"/>
  <c r="AB28" i="1"/>
  <c r="AB30" i="1"/>
  <c r="AB31" i="1"/>
  <c r="AC31" i="1" s="1"/>
  <c r="AB32" i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B42" i="1"/>
  <c r="AC42" i="1" s="1"/>
  <c r="AB45" i="1"/>
  <c r="AB46" i="1"/>
  <c r="AB47" i="1"/>
  <c r="AC47" i="1" s="1"/>
  <c r="AB48" i="1"/>
  <c r="AB49" i="1"/>
  <c r="AC49" i="1" s="1"/>
  <c r="AB50" i="1"/>
  <c r="AC50" i="1" s="1"/>
  <c r="AB51" i="1"/>
  <c r="AC51" i="1" s="1"/>
  <c r="AB53" i="1"/>
  <c r="AC53" i="1" s="1"/>
  <c r="AB54" i="1"/>
  <c r="AC54" i="1" s="1"/>
  <c r="AB56" i="1"/>
  <c r="AC56" i="1" s="1"/>
  <c r="AB57" i="1"/>
  <c r="AB58" i="1"/>
  <c r="AC58" i="1" s="1"/>
  <c r="AB59" i="1"/>
  <c r="AB60" i="1"/>
  <c r="AB61" i="1"/>
  <c r="AB68" i="1"/>
  <c r="AC68" i="1" s="1"/>
  <c r="AB70" i="1"/>
  <c r="AC70" i="1" s="1"/>
  <c r="AB71" i="1"/>
  <c r="AB73" i="1"/>
  <c r="AB74" i="1"/>
  <c r="AC74" i="1" s="1"/>
  <c r="AB75" i="1"/>
  <c r="AB77" i="1"/>
  <c r="AB78" i="1"/>
  <c r="AB79" i="1"/>
  <c r="AC79" i="1" s="1"/>
  <c r="AB80" i="1"/>
  <c r="AB81" i="1"/>
  <c r="AC81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B88" i="1"/>
  <c r="AC88" i="1" s="1"/>
  <c r="AB89" i="1"/>
  <c r="AB90" i="1"/>
  <c r="AC90" i="1" s="1"/>
  <c r="AB91" i="1"/>
  <c r="AB92" i="1"/>
  <c r="AB93" i="1"/>
  <c r="AB94" i="1"/>
  <c r="AB95" i="1"/>
  <c r="AC95" i="1" s="1"/>
  <c r="AB96" i="1"/>
  <c r="AB97" i="1"/>
  <c r="AC97" i="1" s="1"/>
  <c r="AB98" i="1"/>
  <c r="AC98" i="1" s="1"/>
  <c r="AB100" i="1"/>
  <c r="AC100" i="1" s="1"/>
  <c r="AB101" i="1"/>
  <c r="AC101" i="1" s="1"/>
  <c r="AB102" i="1"/>
  <c r="AC102" i="1" s="1"/>
  <c r="AB105" i="1"/>
  <c r="AB106" i="1"/>
  <c r="AC106" i="1" s="1"/>
  <c r="AB107" i="1"/>
  <c r="AB108" i="1"/>
  <c r="AB109" i="1"/>
  <c r="AB110" i="1"/>
  <c r="AA7" i="1"/>
  <c r="AA9" i="1"/>
  <c r="AA11" i="1"/>
  <c r="AA12" i="1"/>
  <c r="AA13" i="1"/>
  <c r="AA23" i="1"/>
  <c r="AA25" i="1"/>
  <c r="AA27" i="1"/>
  <c r="AA28" i="1"/>
  <c r="AA30" i="1"/>
  <c r="AA32" i="1"/>
  <c r="AA39" i="1"/>
  <c r="AA45" i="1"/>
  <c r="AA46" i="1"/>
  <c r="AA48" i="1"/>
  <c r="AA57" i="1"/>
  <c r="AA59" i="1"/>
  <c r="AA60" i="1"/>
  <c r="AA61" i="1"/>
  <c r="AA71" i="1"/>
  <c r="AA73" i="1"/>
  <c r="AA75" i="1"/>
  <c r="AA77" i="1"/>
  <c r="AA78" i="1"/>
  <c r="AA80" i="1"/>
  <c r="AA87" i="1"/>
  <c r="AA89" i="1"/>
  <c r="AA91" i="1"/>
  <c r="AA92" i="1"/>
  <c r="AA93" i="1"/>
  <c r="AA94" i="1"/>
  <c r="AA96" i="1"/>
  <c r="AA105" i="1"/>
  <c r="AA107" i="1"/>
  <c r="AA108" i="1"/>
  <c r="AA109" i="1"/>
  <c r="AA110" i="1"/>
  <c r="AA121" i="1"/>
  <c r="N2" i="1"/>
  <c r="N3" i="1"/>
  <c r="AE3" i="1" s="1"/>
  <c r="N4" i="1"/>
  <c r="AE4" i="1" s="1"/>
  <c r="N5" i="1"/>
  <c r="AE5" i="1" s="1"/>
  <c r="N6" i="1"/>
  <c r="AE6" i="1" s="1"/>
  <c r="N7" i="1"/>
  <c r="AE7" i="1" s="1"/>
  <c r="N8" i="1"/>
  <c r="AE8" i="1" s="1"/>
  <c r="N9" i="1"/>
  <c r="AE9" i="1" s="1"/>
  <c r="N10" i="1"/>
  <c r="AA10" i="1" s="1"/>
  <c r="N11" i="1"/>
  <c r="AC11" i="1" s="1"/>
  <c r="N12" i="1"/>
  <c r="AE12" i="1" s="1"/>
  <c r="N13" i="1"/>
  <c r="AE13" i="1" s="1"/>
  <c r="N14" i="1"/>
  <c r="N15" i="1"/>
  <c r="AA15" i="1" s="1"/>
  <c r="N16" i="1"/>
  <c r="N17" i="1"/>
  <c r="N18" i="1"/>
  <c r="N19" i="1"/>
  <c r="N20" i="1"/>
  <c r="N23" i="1"/>
  <c r="AE23" i="1" s="1"/>
  <c r="N24" i="1"/>
  <c r="N25" i="1"/>
  <c r="AE25" i="1" s="1"/>
  <c r="N26" i="1"/>
  <c r="AA26" i="1" s="1"/>
  <c r="N27" i="1"/>
  <c r="AC27" i="1" s="1"/>
  <c r="N28" i="1"/>
  <c r="AE28" i="1" s="1"/>
  <c r="N29" i="1"/>
  <c r="N30" i="1"/>
  <c r="AE30" i="1" s="1"/>
  <c r="N31" i="1"/>
  <c r="AA31" i="1" s="1"/>
  <c r="N32" i="1"/>
  <c r="N33" i="1"/>
  <c r="AA33" i="1" s="1"/>
  <c r="N34" i="1"/>
  <c r="AE34" i="1" s="1"/>
  <c r="N35" i="1"/>
  <c r="AE35" i="1" s="1"/>
  <c r="N36" i="1"/>
  <c r="AA36" i="1" s="1"/>
  <c r="N37" i="1"/>
  <c r="AE37" i="1" s="1"/>
  <c r="N38" i="1"/>
  <c r="AE38" i="1" s="1"/>
  <c r="N39" i="1"/>
  <c r="AE39" i="1" s="1"/>
  <c r="N41" i="1"/>
  <c r="N42" i="1"/>
  <c r="AA42" i="1" s="1"/>
  <c r="N44" i="1"/>
  <c r="N45" i="1"/>
  <c r="AE45" i="1" s="1"/>
  <c r="N46" i="1"/>
  <c r="AE46" i="1" s="1"/>
  <c r="N47" i="1"/>
  <c r="AA47" i="1" s="1"/>
  <c r="N48" i="1"/>
  <c r="AE48" i="1" s="1"/>
  <c r="N49" i="1"/>
  <c r="AA49" i="1" s="1"/>
  <c r="N50" i="1"/>
  <c r="AE50" i="1" s="1"/>
  <c r="N51" i="1"/>
  <c r="AE51" i="1" s="1"/>
  <c r="N52" i="1"/>
  <c r="N53" i="1"/>
  <c r="AE53" i="1" s="1"/>
  <c r="N54" i="1"/>
  <c r="AE54" i="1" s="1"/>
  <c r="N55" i="1"/>
  <c r="N56" i="1"/>
  <c r="AE56" i="1" s="1"/>
  <c r="N57" i="1"/>
  <c r="AE57" i="1" s="1"/>
  <c r="N58" i="1"/>
  <c r="AA58" i="1" s="1"/>
  <c r="N59" i="1"/>
  <c r="AC59" i="1" s="1"/>
  <c r="N60" i="1"/>
  <c r="AE60" i="1" s="1"/>
  <c r="N61" i="1"/>
  <c r="AE61" i="1" s="1"/>
  <c r="N62" i="1"/>
  <c r="N63" i="1"/>
  <c r="N64" i="1"/>
  <c r="N65" i="1"/>
  <c r="N66" i="1"/>
  <c r="N68" i="1"/>
  <c r="AA68" i="1" s="1"/>
  <c r="N70" i="1"/>
  <c r="AE70" i="1" s="1"/>
  <c r="N71" i="1"/>
  <c r="AE71" i="1" s="1"/>
  <c r="N73" i="1"/>
  <c r="AE73" i="1" s="1"/>
  <c r="N74" i="1"/>
  <c r="AA74" i="1" s="1"/>
  <c r="N75" i="1"/>
  <c r="AC75" i="1" s="1"/>
  <c r="N77" i="1"/>
  <c r="AE77" i="1" s="1"/>
  <c r="N78" i="1"/>
  <c r="AE78" i="1" s="1"/>
  <c r="N79" i="1"/>
  <c r="AA79" i="1" s="1"/>
  <c r="N80" i="1"/>
  <c r="AE80" i="1" s="1"/>
  <c r="N81" i="1"/>
  <c r="AA81" i="1" s="1"/>
  <c r="N82" i="1"/>
  <c r="AE82" i="1" s="1"/>
  <c r="N83" i="1"/>
  <c r="AE83" i="1" s="1"/>
  <c r="N84" i="1"/>
  <c r="AA84" i="1" s="1"/>
  <c r="N85" i="1"/>
  <c r="AE85" i="1" s="1"/>
  <c r="N86" i="1"/>
  <c r="AE86" i="1" s="1"/>
  <c r="N87" i="1"/>
  <c r="AE87" i="1" s="1"/>
  <c r="N88" i="1"/>
  <c r="AE88" i="1" s="1"/>
  <c r="N89" i="1"/>
  <c r="AE89" i="1" s="1"/>
  <c r="N90" i="1"/>
  <c r="AA90" i="1" s="1"/>
  <c r="N91" i="1"/>
  <c r="AC91" i="1" s="1"/>
  <c r="N92" i="1"/>
  <c r="AE92" i="1" s="1"/>
  <c r="N93" i="1"/>
  <c r="AE93" i="1" s="1"/>
  <c r="N94" i="1"/>
  <c r="AE94" i="1" s="1"/>
  <c r="N95" i="1"/>
  <c r="AA95" i="1" s="1"/>
  <c r="N96" i="1"/>
  <c r="AE96" i="1" s="1"/>
  <c r="N97" i="1"/>
  <c r="AA97" i="1" s="1"/>
  <c r="N98" i="1"/>
  <c r="AE98" i="1" s="1"/>
  <c r="N99" i="1"/>
  <c r="N100" i="1"/>
  <c r="AE100" i="1" s="1"/>
  <c r="N101" i="1"/>
  <c r="AE101" i="1" s="1"/>
  <c r="N102" i="1"/>
  <c r="AE102" i="1" s="1"/>
  <c r="N104" i="1"/>
  <c r="N105" i="1"/>
  <c r="AE105" i="1" s="1"/>
  <c r="N106" i="1"/>
  <c r="AA106" i="1" s="1"/>
  <c r="N107" i="1"/>
  <c r="AC107" i="1" s="1"/>
  <c r="N108" i="1"/>
  <c r="AE108" i="1" s="1"/>
  <c r="N109" i="1"/>
  <c r="AE109" i="1" s="1"/>
  <c r="N110" i="1"/>
  <c r="AE110" i="1" s="1"/>
  <c r="N111" i="1"/>
  <c r="N112" i="1"/>
  <c r="N113" i="1"/>
  <c r="N114" i="1"/>
  <c r="N115" i="1"/>
  <c r="N116" i="1"/>
  <c r="N117" i="1"/>
  <c r="N118" i="1"/>
  <c r="N119" i="1"/>
  <c r="N120" i="1"/>
  <c r="N121" i="1"/>
  <c r="AE121" i="1" s="1"/>
  <c r="T2" i="1"/>
  <c r="T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AD32" i="1"/>
  <c r="AE32" i="1" s="1"/>
  <c r="AE97" i="1" l="1"/>
  <c r="AE81" i="1"/>
  <c r="AE49" i="1"/>
  <c r="AE33" i="1"/>
  <c r="AE68" i="1"/>
  <c r="AA88" i="1"/>
  <c r="AA56" i="1"/>
  <c r="AA8" i="1"/>
  <c r="AE15" i="1"/>
  <c r="AA102" i="1"/>
  <c r="AE36" i="1"/>
  <c r="AE79" i="1"/>
  <c r="AE47" i="1"/>
  <c r="AA86" i="1"/>
  <c r="AA70" i="1"/>
  <c r="AA54" i="1"/>
  <c r="AA38" i="1"/>
  <c r="AA6" i="1"/>
  <c r="AA101" i="1"/>
  <c r="AA85" i="1"/>
  <c r="AA53" i="1"/>
  <c r="AA37" i="1"/>
  <c r="AA5" i="1"/>
  <c r="AE84" i="1"/>
  <c r="AE31" i="1"/>
  <c r="AA100" i="1"/>
  <c r="AA4" i="1"/>
  <c r="AA83" i="1"/>
  <c r="AA51" i="1"/>
  <c r="AA35" i="1"/>
  <c r="AA3" i="1"/>
  <c r="AE107" i="1"/>
  <c r="AE91" i="1"/>
  <c r="AE75" i="1"/>
  <c r="AE59" i="1"/>
  <c r="AE27" i="1"/>
  <c r="AE11" i="1"/>
  <c r="AA98" i="1"/>
  <c r="AA82" i="1"/>
  <c r="AA50" i="1"/>
  <c r="AA34" i="1"/>
  <c r="AE106" i="1"/>
  <c r="AE90" i="1"/>
  <c r="AE74" i="1"/>
  <c r="AE58" i="1"/>
  <c r="AE42" i="1"/>
  <c r="AE26" i="1"/>
  <c r="AE10" i="1"/>
  <c r="E42" i="2"/>
  <c r="E41" i="2"/>
  <c r="E40" i="2"/>
  <c r="E39" i="2"/>
  <c r="E38" i="2"/>
  <c r="E37" i="2"/>
  <c r="E36" i="2"/>
  <c r="E35" i="2"/>
  <c r="E34" i="2"/>
  <c r="E33" i="2"/>
  <c r="E20" i="2" l="1"/>
  <c r="E2" i="2"/>
  <c r="E5" i="2"/>
  <c r="E11" i="2"/>
  <c r="E26" i="2"/>
  <c r="E17" i="2"/>
  <c r="E23" i="2"/>
  <c r="E14" i="2"/>
  <c r="E8" i="2"/>
</calcChain>
</file>

<file path=xl/sharedStrings.xml><?xml version="1.0" encoding="utf-8"?>
<sst xmlns="http://schemas.openxmlformats.org/spreadsheetml/2006/main" count="1360" uniqueCount="112">
  <si>
    <t>Nr</t>
  </si>
  <si>
    <t>Material</t>
  </si>
  <si>
    <t>Volume [cm^3]</t>
  </si>
  <si>
    <t>Mean</t>
  </si>
  <si>
    <t>BMU3598</t>
  </si>
  <si>
    <t>BMU3598Accretion</t>
  </si>
  <si>
    <t>BMU3598Erosion</t>
  </si>
  <si>
    <t>BMU3715</t>
  </si>
  <si>
    <t>BMU3715Accretion</t>
  </si>
  <si>
    <t>BMU3715Erosion</t>
  </si>
  <si>
    <t>BMU3724</t>
  </si>
  <si>
    <t>BMU3724Accretion</t>
  </si>
  <si>
    <t>BMU3724Erosion</t>
  </si>
  <si>
    <t>BMU3777</t>
  </si>
  <si>
    <t>BMU3777Accretion</t>
  </si>
  <si>
    <t>BMU3777Erosion</t>
  </si>
  <si>
    <t>BMU3787</t>
  </si>
  <si>
    <t>BMU3787Accretion</t>
  </si>
  <si>
    <t>BMU3787Erosion</t>
  </si>
  <si>
    <t>BMU3711</t>
  </si>
  <si>
    <t>BMU3711Erosion</t>
  </si>
  <si>
    <t>BMU3711Accretion</t>
  </si>
  <si>
    <t>BMU3595</t>
  </si>
  <si>
    <t>BMU3595Erosion</t>
  </si>
  <si>
    <t>BMU3595Accretion</t>
  </si>
  <si>
    <t>BMU3582</t>
  </si>
  <si>
    <t>BMU3582Erosion</t>
  </si>
  <si>
    <t>BMU3582Accretion</t>
  </si>
  <si>
    <t>BMU3751</t>
  </si>
  <si>
    <t>BMU3751Erosion</t>
  </si>
  <si>
    <t>BMU3751Accretion</t>
  </si>
  <si>
    <t>BMU3710pre</t>
  </si>
  <si>
    <t>BMU3711pre</t>
  </si>
  <si>
    <t>BMU3715pre</t>
  </si>
  <si>
    <t>BMU3724pre</t>
  </si>
  <si>
    <t>BMU3751pre</t>
  </si>
  <si>
    <t>BMU3777pre</t>
  </si>
  <si>
    <t>BMU3787pre</t>
  </si>
  <si>
    <t>BMU3582_102_pre</t>
  </si>
  <si>
    <t>BMU3595_115_pre</t>
  </si>
  <si>
    <t>BMU3598_118_pre</t>
  </si>
  <si>
    <t>y = 0.0007x + 0.6181</t>
  </si>
  <si>
    <t>RegionCode</t>
  </si>
  <si>
    <t>SubRegion</t>
  </si>
  <si>
    <t>SiteName</t>
  </si>
  <si>
    <t>Latitude</t>
  </si>
  <si>
    <t>Longitude</t>
  </si>
  <si>
    <t xml:space="preserve">Depth </t>
  </si>
  <si>
    <t>Location</t>
  </si>
  <si>
    <t>InstrumentType</t>
  </si>
  <si>
    <t>ProjectCode</t>
  </si>
  <si>
    <t>Tag #</t>
  </si>
  <si>
    <t>Fate</t>
  </si>
  <si>
    <t>Deployment</t>
  </si>
  <si>
    <t>Recovery</t>
  </si>
  <si>
    <t>Duration</t>
  </si>
  <si>
    <t>Species</t>
  </si>
  <si>
    <t>BlockDimensions</t>
  </si>
  <si>
    <t>PreWeightBlock</t>
  </si>
  <si>
    <t>PreWeightEpoxied</t>
  </si>
  <si>
    <t>PreVolume</t>
  </si>
  <si>
    <t>PreRWDensity</t>
  </si>
  <si>
    <t>PreCTDensity</t>
  </si>
  <si>
    <t>PostWeightDirty</t>
  </si>
  <si>
    <t>PostWeightClean</t>
  </si>
  <si>
    <t>PostVolume</t>
  </si>
  <si>
    <t>PostCTDensity</t>
  </si>
  <si>
    <t>PostCTMacroboring</t>
  </si>
  <si>
    <t>PostCTMacroboringRate</t>
  </si>
  <si>
    <t>PostCTGrazing</t>
  </si>
  <si>
    <t>PostCTGrazingRate</t>
  </si>
  <si>
    <t xml:space="preserve">PostCTAccretion </t>
  </si>
  <si>
    <t>PostCTAccretionRate</t>
  </si>
  <si>
    <t>BMU</t>
  </si>
  <si>
    <t>NCRMP</t>
  </si>
  <si>
    <t>SUCCESSFULLY RECOVERED</t>
  </si>
  <si>
    <t>5x2x1</t>
  </si>
  <si>
    <t>NA</t>
  </si>
  <si>
    <t>Notes</t>
  </si>
  <si>
    <t>PAG</t>
  </si>
  <si>
    <t>Hawaii (CREP)</t>
  </si>
  <si>
    <t>Pagan</t>
  </si>
  <si>
    <t>PAG-21</t>
  </si>
  <si>
    <t>SAI</t>
  </si>
  <si>
    <t>CNMI (CREP)</t>
  </si>
  <si>
    <t>Saipan</t>
  </si>
  <si>
    <t>SAI-23</t>
  </si>
  <si>
    <t>PAG-22</t>
  </si>
  <si>
    <t>GUA</t>
  </si>
  <si>
    <t>Guam</t>
  </si>
  <si>
    <t>GUA-23</t>
  </si>
  <si>
    <t>GUA-21</t>
  </si>
  <si>
    <t>GUA-20</t>
  </si>
  <si>
    <t>GUA-22</t>
  </si>
  <si>
    <t>SAI-20</t>
  </si>
  <si>
    <t>PAG-13</t>
  </si>
  <si>
    <t>MAU</t>
  </si>
  <si>
    <t>Maug</t>
  </si>
  <si>
    <t>MAU-86</t>
  </si>
  <si>
    <t>SAI-22</t>
  </si>
  <si>
    <t>MAU-88</t>
  </si>
  <si>
    <t>MAU-12</t>
  </si>
  <si>
    <t>MAU-20</t>
  </si>
  <si>
    <t>MAU-05</t>
  </si>
  <si>
    <t>MAU-87</t>
  </si>
  <si>
    <t>PAG-20</t>
  </si>
  <si>
    <t>SAI-05</t>
  </si>
  <si>
    <t>P. lobata</t>
  </si>
  <si>
    <t>BadPrescan</t>
  </si>
  <si>
    <t>The scan of the prescan block was incomplete</t>
  </si>
  <si>
    <t>PLATE ONLY</t>
  </si>
  <si>
    <t>NOT 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</si>
</sst>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2" fillId="0" borderId="0" xfId="0" applyFont="1" applyFill="1"/>
    <xf numFmtId="0" fontId="3" fillId="0" borderId="0" xfId="0" applyFont="1" applyFill="1"/>
    <xf numFmtId="14" fontId="3" fillId="0" borderId="0" xfId="0" applyNumberFormat="1" applyFont="1" applyFill="1"/>
    <xf numFmtId="0" fontId="4" fillId="0" borderId="0" xfId="0" applyFont="1" applyFill="1"/>
    <xf numFmtId="0" fontId="1" fillId="0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21AA-F354-4226-86F8-6FFEDB2F21CC}">
  <dimension ref="A1:AF121"/>
  <sheetViews>
    <sheetView tabSelected="1" topLeftCell="I1" workbookViewId="0">
      <selection activeCell="Z18" sqref="Z18"/>
    </sheetView>
  </sheetViews>
  <sheetFormatPr defaultColWidth="8.81640625" defaultRowHeight="14.5" x14ac:dyDescent="0.35"/>
  <cols>
    <col min="1" max="1" width="8.81640625" style="1"/>
    <col min="2" max="2" width="16.81640625" style="1" bestFit="1" customWidth="1"/>
    <col min="3" max="3" width="14.08984375" style="1" customWidth="1"/>
    <col min="4" max="4" width="8.90625" style="1" customWidth="1"/>
    <col min="5" max="5" width="11.90625" style="1" customWidth="1"/>
    <col min="6" max="6" width="8.90625" style="1" customWidth="1"/>
    <col min="7" max="7" width="15.36328125" style="1" customWidth="1"/>
    <col min="8" max="8" width="8.81640625" style="1" customWidth="1"/>
    <col min="9" max="9" width="12.26953125" style="1" customWidth="1"/>
    <col min="10" max="10" width="7.26953125" style="1" customWidth="1"/>
    <col min="11" max="11" width="27.1796875" style="1" customWidth="1"/>
    <col min="12" max="12" width="14.36328125" style="2" customWidth="1"/>
    <col min="13" max="13" width="14.6328125" style="2" customWidth="1"/>
    <col min="14" max="14" width="9.54296875" style="1" customWidth="1"/>
    <col min="15" max="15" width="3.90625" style="1" customWidth="1"/>
    <col min="16" max="16" width="3.7265625" style="1" customWidth="1"/>
    <col min="17" max="17" width="10.81640625" style="1" customWidth="1"/>
    <col min="18" max="18" width="11.453125" style="1" customWidth="1"/>
    <col min="19" max="19" width="15.7265625" style="1" customWidth="1"/>
    <col min="20" max="20" width="12.81640625" style="1" customWidth="1"/>
    <col min="21" max="21" width="13.453125" style="1" customWidth="1"/>
    <col min="22" max="22" width="16.08984375" style="1" customWidth="1"/>
    <col min="23" max="23" width="16.81640625" style="1" customWidth="1"/>
    <col min="24" max="25" width="11.36328125" style="1" bestFit="1" customWidth="1"/>
    <col min="26" max="26" width="22.90625" style="1" customWidth="1"/>
    <col min="27" max="27" width="9.90625" style="1" customWidth="1"/>
    <col min="28" max="28" width="8.08984375" style="1" customWidth="1"/>
    <col min="29" max="29" width="7.81640625" style="1" customWidth="1"/>
    <col min="30" max="30" width="18.26953125" style="1" customWidth="1"/>
    <col min="31" max="31" width="11.90625" style="1" customWidth="1"/>
    <col min="32" max="32" width="25.08984375" style="1" customWidth="1"/>
    <col min="33" max="16384" width="8.81640625" style="1"/>
  </cols>
  <sheetData>
    <row r="1" spans="1:32" x14ac:dyDescent="0.3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2" t="s">
        <v>53</v>
      </c>
      <c r="M1" s="2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78</v>
      </c>
    </row>
    <row r="2" spans="1:32" x14ac:dyDescent="0.35">
      <c r="A2" s="1" t="s">
        <v>79</v>
      </c>
      <c r="B2" s="1" t="s">
        <v>80</v>
      </c>
      <c r="C2" s="1" t="s">
        <v>81</v>
      </c>
      <c r="D2" s="1">
        <v>18.16788</v>
      </c>
      <c r="E2" s="1">
        <v>145.79494</v>
      </c>
      <c r="F2" s="1">
        <v>48</v>
      </c>
      <c r="G2" s="1" t="s">
        <v>82</v>
      </c>
      <c r="H2" s="1" t="s">
        <v>73</v>
      </c>
      <c r="I2" s="1" t="s">
        <v>74</v>
      </c>
      <c r="J2" s="1">
        <v>4721</v>
      </c>
      <c r="K2" s="1" t="s">
        <v>110</v>
      </c>
      <c r="L2" s="2">
        <v>42887</v>
      </c>
      <c r="M2" s="2">
        <v>44764</v>
      </c>
      <c r="N2" s="1">
        <f t="shared" ref="N2:N63" si="0">(M2-L2)/365</f>
        <v>5.1424657534246574</v>
      </c>
      <c r="O2" s="3" t="s">
        <v>107</v>
      </c>
      <c r="P2" s="1" t="s">
        <v>76</v>
      </c>
      <c r="Q2" s="1">
        <v>16.052800000000001</v>
      </c>
      <c r="R2" s="1">
        <v>31.477699999999999</v>
      </c>
      <c r="S2" s="1">
        <v>12.25502586</v>
      </c>
      <c r="T2" s="1">
        <f t="shared" ref="T2:T63" si="1">Q2/S2</f>
        <v>1.3098952367286152</v>
      </c>
      <c r="U2" s="1">
        <v>1.2641038360000001</v>
      </c>
      <c r="V2" s="1">
        <v>19.925599999999999</v>
      </c>
      <c r="W2" s="1">
        <v>15.9673</v>
      </c>
      <c r="X2" s="1" t="s">
        <v>77</v>
      </c>
      <c r="Y2" s="1" t="s">
        <v>77</v>
      </c>
      <c r="Z2" s="1" t="s">
        <v>77</v>
      </c>
      <c r="AA2" s="1" t="s">
        <v>77</v>
      </c>
      <c r="AB2" s="1" t="s">
        <v>77</v>
      </c>
      <c r="AC2" s="1" t="s">
        <v>77</v>
      </c>
      <c r="AD2" s="1" t="s">
        <v>77</v>
      </c>
      <c r="AE2" s="1" t="s">
        <v>77</v>
      </c>
    </row>
    <row r="3" spans="1:32" x14ac:dyDescent="0.35">
      <c r="A3" s="1" t="s">
        <v>79</v>
      </c>
      <c r="B3" s="1" t="s">
        <v>80</v>
      </c>
      <c r="C3" s="1" t="s">
        <v>81</v>
      </c>
      <c r="D3" s="1">
        <v>18.16788</v>
      </c>
      <c r="E3" s="1">
        <v>145.79494</v>
      </c>
      <c r="F3" s="1">
        <v>48</v>
      </c>
      <c r="G3" s="1" t="s">
        <v>82</v>
      </c>
      <c r="H3" s="1" t="s">
        <v>73</v>
      </c>
      <c r="I3" s="1" t="s">
        <v>74</v>
      </c>
      <c r="J3" s="1">
        <v>4722</v>
      </c>
      <c r="K3" s="1" t="s">
        <v>75</v>
      </c>
      <c r="L3" s="2">
        <v>42887</v>
      </c>
      <c r="M3" s="2">
        <v>44764</v>
      </c>
      <c r="N3" s="1">
        <f t="shared" si="0"/>
        <v>5.1424657534246574</v>
      </c>
      <c r="O3" s="3" t="s">
        <v>107</v>
      </c>
      <c r="P3" s="1" t="s">
        <v>76</v>
      </c>
      <c r="Q3" s="1">
        <v>15.5395</v>
      </c>
      <c r="R3" s="1">
        <v>31.358799999999999</v>
      </c>
      <c r="S3" s="1">
        <v>11.844188689999999</v>
      </c>
      <c r="T3" s="1">
        <f t="shared" si="1"/>
        <v>1.3119936203920779</v>
      </c>
      <c r="U3" s="1">
        <v>1.274407198</v>
      </c>
      <c r="V3" s="1">
        <v>34.664999999999999</v>
      </c>
      <c r="W3" s="1">
        <v>30.898399999999999</v>
      </c>
      <c r="X3" s="1">
        <v>8.693395615</v>
      </c>
      <c r="Y3" s="1">
        <v>1.3222616</v>
      </c>
      <c r="Z3" s="1">
        <v>0.26012706759999998</v>
      </c>
      <c r="AA3" s="1">
        <f t="shared" ref="AA3:AA61" si="2">Z3/N3</f>
        <v>5.0584112772509321E-2</v>
      </c>
      <c r="AB3" s="1">
        <f t="shared" ref="AB3:AB61" si="3">S3-X3-Z3</f>
        <v>2.8906660073999992</v>
      </c>
      <c r="AC3" s="1">
        <f t="shared" ref="AC3:AC61" si="4">AB3/N3</f>
        <v>0.56211672493393705</v>
      </c>
      <c r="AD3" s="1">
        <v>3.1743106839999999</v>
      </c>
      <c r="AE3" s="1">
        <f t="shared" ref="AE3:AE66" si="5">AD3/N3</f>
        <v>0.61727405416089509</v>
      </c>
    </row>
    <row r="4" spans="1:32" x14ac:dyDescent="0.35">
      <c r="A4" s="1" t="s">
        <v>79</v>
      </c>
      <c r="B4" s="1" t="s">
        <v>80</v>
      </c>
      <c r="C4" s="1" t="s">
        <v>81</v>
      </c>
      <c r="D4" s="1">
        <v>18.16788</v>
      </c>
      <c r="E4" s="1">
        <v>145.79494</v>
      </c>
      <c r="F4" s="1">
        <v>48</v>
      </c>
      <c r="G4" s="1" t="s">
        <v>82</v>
      </c>
      <c r="H4" s="1" t="s">
        <v>73</v>
      </c>
      <c r="I4" s="1" t="s">
        <v>74</v>
      </c>
      <c r="J4" s="1">
        <v>4723</v>
      </c>
      <c r="K4" s="1" t="s">
        <v>75</v>
      </c>
      <c r="L4" s="2">
        <v>42887</v>
      </c>
      <c r="M4" s="2">
        <v>44764</v>
      </c>
      <c r="N4" s="1">
        <f t="shared" si="0"/>
        <v>5.1424657534246574</v>
      </c>
      <c r="O4" s="3" t="s">
        <v>107</v>
      </c>
      <c r="P4" s="1" t="s">
        <v>76</v>
      </c>
      <c r="Q4" s="1">
        <v>16.084599999999998</v>
      </c>
      <c r="R4" s="1">
        <v>31.735800000000001</v>
      </c>
      <c r="S4" s="1" t="s">
        <v>108</v>
      </c>
      <c r="T4" s="1" t="s">
        <v>77</v>
      </c>
      <c r="U4" s="1" t="s">
        <v>108</v>
      </c>
      <c r="V4" s="1">
        <v>35.856400000000001</v>
      </c>
      <c r="W4" s="1">
        <v>30.2027</v>
      </c>
      <c r="X4" s="1">
        <v>8.5092029569999994</v>
      </c>
      <c r="Y4" s="1">
        <v>1.47043893</v>
      </c>
      <c r="Z4" s="1">
        <v>1.083535194</v>
      </c>
      <c r="AA4" s="1">
        <f t="shared" si="2"/>
        <v>0.21070343410229089</v>
      </c>
      <c r="AB4" s="1" t="s">
        <v>77</v>
      </c>
      <c r="AC4" s="1" t="s">
        <v>77</v>
      </c>
      <c r="AD4" s="1">
        <v>1.5534496310000001</v>
      </c>
      <c r="AE4" s="1">
        <f t="shared" si="5"/>
        <v>0.30208264001864682</v>
      </c>
      <c r="AF4" s="1" t="s">
        <v>109</v>
      </c>
    </row>
    <row r="5" spans="1:32" x14ac:dyDescent="0.35">
      <c r="A5" s="1" t="s">
        <v>83</v>
      </c>
      <c r="B5" s="1" t="s">
        <v>84</v>
      </c>
      <c r="C5" s="1" t="s">
        <v>85</v>
      </c>
      <c r="D5" s="1">
        <v>15.15639</v>
      </c>
      <c r="E5" s="1">
        <v>145.68976000000001</v>
      </c>
      <c r="F5" s="1">
        <v>41</v>
      </c>
      <c r="G5" s="1" t="s">
        <v>86</v>
      </c>
      <c r="H5" s="1" t="s">
        <v>73</v>
      </c>
      <c r="I5" s="1" t="s">
        <v>74</v>
      </c>
      <c r="J5" s="1">
        <v>4724</v>
      </c>
      <c r="K5" s="1" t="s">
        <v>75</v>
      </c>
      <c r="L5" s="2">
        <v>42873</v>
      </c>
      <c r="M5" s="2">
        <v>44673</v>
      </c>
      <c r="N5" s="1">
        <f t="shared" si="0"/>
        <v>4.9315068493150687</v>
      </c>
      <c r="O5" s="3" t="s">
        <v>107</v>
      </c>
      <c r="P5" s="1" t="s">
        <v>76</v>
      </c>
      <c r="Q5" s="1">
        <v>12.444599999999999</v>
      </c>
      <c r="R5" s="1">
        <v>27.6402</v>
      </c>
      <c r="S5" s="1">
        <v>11.363631249999999</v>
      </c>
      <c r="T5" s="1">
        <f t="shared" si="1"/>
        <v>1.0951252928063817</v>
      </c>
      <c r="U5" s="1">
        <v>1.0881024880000001</v>
      </c>
      <c r="V5" s="1">
        <v>24.908799999999999</v>
      </c>
      <c r="W5" s="1">
        <v>16.873799999999999</v>
      </c>
      <c r="X5" s="1">
        <v>0.87955856320000003</v>
      </c>
      <c r="Y5" s="1">
        <v>1.2913879530000001</v>
      </c>
      <c r="Z5" s="1">
        <v>2.059936523E-2</v>
      </c>
      <c r="AA5" s="1">
        <f t="shared" si="2"/>
        <v>4.1770935049722218E-3</v>
      </c>
      <c r="AB5" s="1">
        <f t="shared" si="3"/>
        <v>10.46347332157</v>
      </c>
      <c r="AC5" s="1">
        <f t="shared" si="4"/>
        <v>2.1217598679850278</v>
      </c>
      <c r="AD5" s="1">
        <v>0.1297931671</v>
      </c>
      <c r="AE5" s="1">
        <f t="shared" si="5"/>
        <v>2.6319169995277777E-2</v>
      </c>
    </row>
    <row r="6" spans="1:32" x14ac:dyDescent="0.35">
      <c r="A6" s="1" t="s">
        <v>79</v>
      </c>
      <c r="B6" s="1" t="s">
        <v>84</v>
      </c>
      <c r="C6" s="1" t="s">
        <v>81</v>
      </c>
      <c r="D6" s="1">
        <v>18.120092570000001</v>
      </c>
      <c r="E6" s="1">
        <v>145.7546882</v>
      </c>
      <c r="F6" s="1">
        <v>46</v>
      </c>
      <c r="G6" s="1" t="s">
        <v>87</v>
      </c>
      <c r="H6" s="1" t="s">
        <v>73</v>
      </c>
      <c r="I6" s="1" t="s">
        <v>74</v>
      </c>
      <c r="J6" s="1">
        <v>4725</v>
      </c>
      <c r="K6" s="1" t="s">
        <v>75</v>
      </c>
      <c r="L6" s="2">
        <v>42902</v>
      </c>
      <c r="M6" s="2">
        <v>44781</v>
      </c>
      <c r="N6" s="1">
        <f t="shared" si="0"/>
        <v>5.1479452054794521</v>
      </c>
      <c r="O6" s="3" t="s">
        <v>107</v>
      </c>
      <c r="P6" s="1" t="s">
        <v>76</v>
      </c>
      <c r="Q6" s="1">
        <v>11.934200000000001</v>
      </c>
      <c r="R6" s="1">
        <v>27.576000000000001</v>
      </c>
      <c r="S6" s="1">
        <v>10.905492779999999</v>
      </c>
      <c r="T6" s="1">
        <f t="shared" si="1"/>
        <v>1.0943292743163873</v>
      </c>
      <c r="U6" s="1">
        <v>1.0909651359999999</v>
      </c>
      <c r="V6" s="1">
        <v>24.822500000000002</v>
      </c>
      <c r="W6" s="1">
        <v>22.2531</v>
      </c>
      <c r="X6" s="1">
        <v>5.1067457200000002</v>
      </c>
      <c r="Y6" s="1">
        <v>1.1832764039999999</v>
      </c>
      <c r="Z6" s="1">
        <v>9.6439361570000007E-2</v>
      </c>
      <c r="AA6" s="1">
        <f t="shared" si="2"/>
        <v>1.8733564115513572E-2</v>
      </c>
      <c r="AB6" s="1">
        <f t="shared" si="3"/>
        <v>5.7023076984299994</v>
      </c>
      <c r="AC6" s="1">
        <f t="shared" si="4"/>
        <v>1.1076861681356838</v>
      </c>
      <c r="AD6" s="1">
        <v>0.22867012019999999</v>
      </c>
      <c r="AE6" s="1">
        <f t="shared" si="5"/>
        <v>4.4419688064395953E-2</v>
      </c>
    </row>
    <row r="7" spans="1:32" x14ac:dyDescent="0.35">
      <c r="A7" s="1" t="s">
        <v>79</v>
      </c>
      <c r="B7" s="1" t="s">
        <v>84</v>
      </c>
      <c r="C7" s="1" t="s">
        <v>81</v>
      </c>
      <c r="D7" s="1">
        <v>18.120092570000001</v>
      </c>
      <c r="E7" s="1">
        <v>145.7546882</v>
      </c>
      <c r="F7" s="1">
        <v>46</v>
      </c>
      <c r="G7" s="1" t="s">
        <v>87</v>
      </c>
      <c r="H7" s="1" t="s">
        <v>73</v>
      </c>
      <c r="I7" s="1" t="s">
        <v>74</v>
      </c>
      <c r="J7" s="1">
        <v>4726</v>
      </c>
      <c r="K7" s="1" t="s">
        <v>75</v>
      </c>
      <c r="L7" s="2">
        <v>42902</v>
      </c>
      <c r="M7" s="2">
        <v>44781</v>
      </c>
      <c r="N7" s="1">
        <f t="shared" si="0"/>
        <v>5.1479452054794521</v>
      </c>
      <c r="O7" s="3" t="s">
        <v>107</v>
      </c>
      <c r="P7" s="1" t="s">
        <v>76</v>
      </c>
      <c r="Q7" s="1">
        <v>11.741899999999999</v>
      </c>
      <c r="R7" s="1">
        <v>27.435400000000001</v>
      </c>
      <c r="S7" s="1">
        <v>10.65222359</v>
      </c>
      <c r="T7" s="1">
        <f t="shared" si="1"/>
        <v>1.1022956757144073</v>
      </c>
      <c r="U7" s="1">
        <v>1.093631424</v>
      </c>
      <c r="V7" s="1">
        <v>27.666699999999999</v>
      </c>
      <c r="W7" s="1">
        <v>24.666899999999998</v>
      </c>
      <c r="X7" s="1">
        <v>6.7738695140000003</v>
      </c>
      <c r="Y7" s="1">
        <v>1.1843067060000001</v>
      </c>
      <c r="Z7" s="1">
        <v>0.70353698730000003</v>
      </c>
      <c r="AA7" s="1">
        <f t="shared" si="2"/>
        <v>0.13666365107211284</v>
      </c>
      <c r="AB7" s="1">
        <f t="shared" si="3"/>
        <v>3.1748170886999998</v>
      </c>
      <c r="AC7" s="1">
        <f t="shared" si="4"/>
        <v>0.61671540041271944</v>
      </c>
      <c r="AD7" s="1">
        <v>0.41896533969999999</v>
      </c>
      <c r="AE7" s="1">
        <f t="shared" si="5"/>
        <v>8.1384964869877591E-2</v>
      </c>
    </row>
    <row r="8" spans="1:32" x14ac:dyDescent="0.35">
      <c r="A8" s="1" t="s">
        <v>79</v>
      </c>
      <c r="B8" s="1" t="s">
        <v>84</v>
      </c>
      <c r="C8" s="1" t="s">
        <v>81</v>
      </c>
      <c r="D8" s="1">
        <v>18.120092570000001</v>
      </c>
      <c r="E8" s="1">
        <v>145.7546882</v>
      </c>
      <c r="F8" s="1">
        <v>46</v>
      </c>
      <c r="G8" s="1" t="s">
        <v>87</v>
      </c>
      <c r="H8" s="1" t="s">
        <v>73</v>
      </c>
      <c r="I8" s="1" t="s">
        <v>74</v>
      </c>
      <c r="J8" s="1">
        <v>4727</v>
      </c>
      <c r="K8" s="1" t="s">
        <v>75</v>
      </c>
      <c r="L8" s="2">
        <v>42902</v>
      </c>
      <c r="M8" s="2">
        <v>44781</v>
      </c>
      <c r="N8" s="1">
        <f t="shared" si="0"/>
        <v>5.1479452054794521</v>
      </c>
      <c r="O8" s="3" t="s">
        <v>107</v>
      </c>
      <c r="P8" s="1" t="s">
        <v>76</v>
      </c>
      <c r="Q8" s="1">
        <v>11.909000000000001</v>
      </c>
      <c r="R8" s="1">
        <v>27.6371</v>
      </c>
      <c r="S8" s="1">
        <v>10.85971928</v>
      </c>
      <c r="T8" s="1">
        <f t="shared" si="1"/>
        <v>1.0966213483927183</v>
      </c>
      <c r="U8" s="1">
        <v>1.092123312</v>
      </c>
      <c r="V8" s="1">
        <v>27.057500000000001</v>
      </c>
      <c r="W8" s="1">
        <v>24.108599999999999</v>
      </c>
      <c r="X8" s="1">
        <v>5.7973136900000002</v>
      </c>
      <c r="Y8" s="1">
        <v>1.2157901719999999</v>
      </c>
      <c r="Z8" s="1">
        <v>0.1139059067</v>
      </c>
      <c r="AA8" s="1">
        <f t="shared" si="2"/>
        <v>2.2126480013571048E-2</v>
      </c>
      <c r="AB8" s="1">
        <f t="shared" si="3"/>
        <v>4.9484996832999997</v>
      </c>
      <c r="AC8" s="1">
        <f t="shared" si="4"/>
        <v>0.96125725620250124</v>
      </c>
      <c r="AD8" s="1">
        <v>0.65060520170000002</v>
      </c>
      <c r="AE8" s="1">
        <f t="shared" si="5"/>
        <v>0.12638153199600852</v>
      </c>
    </row>
    <row r="9" spans="1:32" x14ac:dyDescent="0.35">
      <c r="A9" s="1" t="s">
        <v>79</v>
      </c>
      <c r="B9" s="1" t="s">
        <v>84</v>
      </c>
      <c r="C9" s="1" t="s">
        <v>81</v>
      </c>
      <c r="D9" s="1">
        <v>18.120092570000001</v>
      </c>
      <c r="E9" s="1">
        <v>145.7546882</v>
      </c>
      <c r="F9" s="1">
        <v>46</v>
      </c>
      <c r="G9" s="1" t="s">
        <v>87</v>
      </c>
      <c r="H9" s="1" t="s">
        <v>73</v>
      </c>
      <c r="I9" s="1" t="s">
        <v>74</v>
      </c>
      <c r="J9" s="1">
        <v>4728</v>
      </c>
      <c r="K9" s="1" t="s">
        <v>75</v>
      </c>
      <c r="L9" s="2">
        <v>42902</v>
      </c>
      <c r="M9" s="2">
        <v>44781</v>
      </c>
      <c r="N9" s="1">
        <f t="shared" si="0"/>
        <v>5.1479452054794521</v>
      </c>
      <c r="O9" s="3" t="s">
        <v>107</v>
      </c>
      <c r="P9" s="1" t="s">
        <v>76</v>
      </c>
      <c r="Q9" s="1">
        <v>12.2197</v>
      </c>
      <c r="R9" s="1">
        <v>27.742699999999999</v>
      </c>
      <c r="S9" s="1">
        <v>10.89321041</v>
      </c>
      <c r="T9" s="1">
        <f t="shared" si="1"/>
        <v>1.1217721443058033</v>
      </c>
      <c r="U9" s="1">
        <v>1.1140029279999999</v>
      </c>
      <c r="V9" s="1">
        <v>26.2973</v>
      </c>
      <c r="W9" s="1">
        <v>23.681799999999999</v>
      </c>
      <c r="X9" s="1">
        <v>5.3983983990000004</v>
      </c>
      <c r="Y9" s="1">
        <v>1.2360887650000001</v>
      </c>
      <c r="Z9" s="1">
        <v>0.1066532135</v>
      </c>
      <c r="AA9" s="1">
        <f t="shared" si="2"/>
        <v>2.071762795502927E-2</v>
      </c>
      <c r="AB9" s="1">
        <f t="shared" si="3"/>
        <v>5.3881587975</v>
      </c>
      <c r="AC9" s="1">
        <f t="shared" si="4"/>
        <v>1.0466620335750398</v>
      </c>
      <c r="AD9" s="1">
        <v>0.37950897220000002</v>
      </c>
      <c r="AE9" s="1">
        <f t="shared" si="5"/>
        <v>7.3720476238956889E-2</v>
      </c>
    </row>
    <row r="10" spans="1:32" ht="15.5" customHeight="1" x14ac:dyDescent="0.35">
      <c r="A10" s="1" t="s">
        <v>79</v>
      </c>
      <c r="B10" s="1" t="s">
        <v>84</v>
      </c>
      <c r="C10" s="1" t="s">
        <v>81</v>
      </c>
      <c r="D10" s="1">
        <v>18.120092570000001</v>
      </c>
      <c r="E10" s="1">
        <v>145.7546882</v>
      </c>
      <c r="F10" s="1">
        <v>46</v>
      </c>
      <c r="G10" s="1" t="s">
        <v>87</v>
      </c>
      <c r="H10" s="1" t="s">
        <v>73</v>
      </c>
      <c r="I10" s="1" t="s">
        <v>74</v>
      </c>
      <c r="J10" s="1">
        <v>4729</v>
      </c>
      <c r="K10" s="1" t="s">
        <v>75</v>
      </c>
      <c r="L10" s="2">
        <v>42902</v>
      </c>
      <c r="M10" s="2">
        <v>44781</v>
      </c>
      <c r="N10" s="1">
        <f t="shared" si="0"/>
        <v>5.1479452054794521</v>
      </c>
      <c r="O10" s="3" t="s">
        <v>107</v>
      </c>
      <c r="P10" s="1" t="s">
        <v>76</v>
      </c>
      <c r="Q10" s="1">
        <v>11.313599999999999</v>
      </c>
      <c r="R10" s="1">
        <v>27.2956</v>
      </c>
      <c r="S10" s="1">
        <v>10.42957878</v>
      </c>
      <c r="T10" s="1">
        <f t="shared" si="1"/>
        <v>1.0847609705672121</v>
      </c>
      <c r="U10" s="1">
        <v>1.0845724640000001</v>
      </c>
      <c r="V10" s="1">
        <v>31.639099999999999</v>
      </c>
      <c r="W10" s="1">
        <v>26.229700000000001</v>
      </c>
      <c r="X10" s="1">
        <v>7.4389801029999996</v>
      </c>
      <c r="Y10" s="1">
        <v>1.189702614</v>
      </c>
      <c r="Z10" s="1">
        <v>0.31200313569999999</v>
      </c>
      <c r="AA10" s="1">
        <f t="shared" si="2"/>
        <v>6.0607314811335813E-2</v>
      </c>
      <c r="AB10" s="1">
        <f t="shared" si="3"/>
        <v>2.6785955413000004</v>
      </c>
      <c r="AC10" s="1">
        <f t="shared" si="4"/>
        <v>0.52032324245582762</v>
      </c>
      <c r="AD10" s="1">
        <v>0.7267456055</v>
      </c>
      <c r="AE10" s="1">
        <f t="shared" si="5"/>
        <v>0.14117197765167641</v>
      </c>
    </row>
    <row r="11" spans="1:32" ht="16" customHeight="1" x14ac:dyDescent="0.35">
      <c r="A11" s="1" t="s">
        <v>88</v>
      </c>
      <c r="B11" s="1" t="s">
        <v>84</v>
      </c>
      <c r="C11" s="1" t="s">
        <v>89</v>
      </c>
      <c r="D11" s="1">
        <v>13.603339999999999</v>
      </c>
      <c r="E11" s="1">
        <v>144.92366000000001</v>
      </c>
      <c r="F11" s="1">
        <v>49</v>
      </c>
      <c r="G11" s="1" t="s">
        <v>90</v>
      </c>
      <c r="H11" s="1" t="s">
        <v>73</v>
      </c>
      <c r="I11" s="1" t="s">
        <v>74</v>
      </c>
      <c r="J11" s="1">
        <v>4730</v>
      </c>
      <c r="K11" s="1" t="s">
        <v>75</v>
      </c>
      <c r="L11" s="2">
        <v>42863</v>
      </c>
      <c r="M11" s="2">
        <v>44668</v>
      </c>
      <c r="N11" s="1">
        <f t="shared" si="0"/>
        <v>4.9452054794520546</v>
      </c>
      <c r="O11" s="3" t="s">
        <v>107</v>
      </c>
      <c r="P11" s="1" t="s">
        <v>76</v>
      </c>
      <c r="Q11" s="1">
        <v>11.581300000000001</v>
      </c>
      <c r="R11" s="1">
        <v>27.075800000000001</v>
      </c>
      <c r="S11" s="1">
        <v>10.192059520000001</v>
      </c>
      <c r="T11" s="1">
        <f t="shared" si="1"/>
        <v>1.1363061584632503</v>
      </c>
      <c r="U11" s="1">
        <v>1.1294165039999999</v>
      </c>
      <c r="V11" s="1">
        <v>24.6387</v>
      </c>
      <c r="W11" s="1">
        <v>20.9634</v>
      </c>
      <c r="X11" s="1">
        <v>0.86628055569999995</v>
      </c>
      <c r="Y11" s="1">
        <v>1.237032004</v>
      </c>
      <c r="Z11" s="1">
        <v>3.8469314579999997E-2</v>
      </c>
      <c r="AA11" s="1">
        <f t="shared" si="2"/>
        <v>7.7791134746260388E-3</v>
      </c>
      <c r="AB11" s="1">
        <f t="shared" si="3"/>
        <v>9.2873096497200009</v>
      </c>
      <c r="AC11" s="1">
        <f t="shared" si="4"/>
        <v>1.8780432255666484</v>
      </c>
      <c r="AD11" s="1">
        <v>3.7437114720000002</v>
      </c>
      <c r="AE11" s="1">
        <f t="shared" si="5"/>
        <v>0.75703860791135746</v>
      </c>
    </row>
    <row r="12" spans="1:32" x14ac:dyDescent="0.35">
      <c r="A12" s="1" t="s">
        <v>88</v>
      </c>
      <c r="B12" s="1" t="s">
        <v>84</v>
      </c>
      <c r="C12" s="1" t="s">
        <v>89</v>
      </c>
      <c r="D12" s="1">
        <v>13.603339999999999</v>
      </c>
      <c r="E12" s="1">
        <v>144.92366000000001</v>
      </c>
      <c r="F12" s="1">
        <v>49</v>
      </c>
      <c r="G12" s="1" t="s">
        <v>90</v>
      </c>
      <c r="H12" s="1" t="s">
        <v>73</v>
      </c>
      <c r="I12" s="1" t="s">
        <v>74</v>
      </c>
      <c r="J12" s="1">
        <v>4731</v>
      </c>
      <c r="K12" s="1" t="s">
        <v>75</v>
      </c>
      <c r="L12" s="2">
        <v>42863</v>
      </c>
      <c r="M12" s="2">
        <v>44668</v>
      </c>
      <c r="N12" s="1">
        <f t="shared" si="0"/>
        <v>4.9452054794520546</v>
      </c>
      <c r="O12" s="3" t="s">
        <v>107</v>
      </c>
      <c r="P12" s="1" t="s">
        <v>76</v>
      </c>
      <c r="Q12" s="1">
        <v>12.0039</v>
      </c>
      <c r="R12" s="1">
        <v>27.934000000000001</v>
      </c>
      <c r="S12" s="1">
        <v>10.647022249999999</v>
      </c>
      <c r="T12" s="1">
        <f t="shared" si="1"/>
        <v>1.1274419944036467</v>
      </c>
      <c r="U12" s="1">
        <v>1.1221163599999999</v>
      </c>
      <c r="V12" s="1">
        <v>21.7178</v>
      </c>
      <c r="W12" s="1">
        <v>19.797499999999999</v>
      </c>
      <c r="X12" s="1">
        <v>2.7453889849999999</v>
      </c>
      <c r="Y12" s="1">
        <v>1.2548694389999999</v>
      </c>
      <c r="Z12" s="1">
        <v>0.19342803959999999</v>
      </c>
      <c r="AA12" s="1">
        <f t="shared" si="2"/>
        <v>3.9114257315235455E-2</v>
      </c>
      <c r="AB12" s="1">
        <f t="shared" si="3"/>
        <v>7.7082052253999995</v>
      </c>
      <c r="AC12" s="1">
        <f t="shared" si="4"/>
        <v>1.5587229403163434</v>
      </c>
      <c r="AD12" s="1">
        <v>8.4199905399999997E-2</v>
      </c>
      <c r="AE12" s="1">
        <f t="shared" si="5"/>
        <v>1.7026573668144043E-2</v>
      </c>
    </row>
    <row r="13" spans="1:32" ht="16.5" customHeight="1" x14ac:dyDescent="0.35">
      <c r="A13" s="1" t="s">
        <v>88</v>
      </c>
      <c r="B13" s="1" t="s">
        <v>84</v>
      </c>
      <c r="C13" s="1" t="s">
        <v>89</v>
      </c>
      <c r="D13" s="1">
        <v>13.603339999999999</v>
      </c>
      <c r="E13" s="1">
        <v>144.92366000000001</v>
      </c>
      <c r="F13" s="1">
        <v>49</v>
      </c>
      <c r="G13" s="1" t="s">
        <v>90</v>
      </c>
      <c r="H13" s="1" t="s">
        <v>73</v>
      </c>
      <c r="I13" s="1" t="s">
        <v>74</v>
      </c>
      <c r="J13" s="1">
        <v>4732</v>
      </c>
      <c r="K13" s="1" t="s">
        <v>75</v>
      </c>
      <c r="L13" s="5">
        <v>42863</v>
      </c>
      <c r="M13" s="2">
        <v>44668</v>
      </c>
      <c r="N13" s="1">
        <f t="shared" si="0"/>
        <v>4.9452054794520546</v>
      </c>
      <c r="O13" s="3" t="s">
        <v>107</v>
      </c>
      <c r="P13" s="1" t="s">
        <v>76</v>
      </c>
      <c r="Q13" s="1">
        <v>11.150399999999999</v>
      </c>
      <c r="R13" s="1">
        <v>26.5764</v>
      </c>
      <c r="S13" s="1">
        <v>10.428952219999999</v>
      </c>
      <c r="T13" s="1">
        <f t="shared" si="1"/>
        <v>1.0691773981490156</v>
      </c>
      <c r="U13" s="1">
        <v>1.0757806400000001</v>
      </c>
      <c r="V13" s="1">
        <v>21.165500000000002</v>
      </c>
      <c r="W13" s="1">
        <v>17.4146</v>
      </c>
      <c r="X13" s="1">
        <v>0.77535152439999999</v>
      </c>
      <c r="Y13" s="1">
        <v>1.3883542099999999</v>
      </c>
      <c r="Z13" s="1">
        <v>1.417922974E-2</v>
      </c>
      <c r="AA13" s="1">
        <f t="shared" si="2"/>
        <v>2.8672680637673131E-3</v>
      </c>
      <c r="AB13" s="1">
        <f t="shared" si="3"/>
        <v>9.6394214658599999</v>
      </c>
      <c r="AC13" s="1">
        <f t="shared" si="4"/>
        <v>1.9492458919883102</v>
      </c>
      <c r="AD13" s="1">
        <v>0.68196773529999999</v>
      </c>
      <c r="AE13" s="1">
        <f t="shared" si="5"/>
        <v>0.1379048329</v>
      </c>
    </row>
    <row r="14" spans="1:32" s="4" customFormat="1" ht="14.5" customHeight="1" x14ac:dyDescent="0.35">
      <c r="A14" s="4" t="s">
        <v>88</v>
      </c>
      <c r="B14" s="4" t="s">
        <v>84</v>
      </c>
      <c r="C14" s="4" t="s">
        <v>89</v>
      </c>
      <c r="D14" s="4">
        <v>13.603339999999999</v>
      </c>
      <c r="E14" s="4">
        <v>144.92366000000001</v>
      </c>
      <c r="F14" s="4">
        <v>49</v>
      </c>
      <c r="G14" s="4" t="s">
        <v>90</v>
      </c>
      <c r="H14" s="4" t="s">
        <v>73</v>
      </c>
      <c r="I14" s="4" t="s">
        <v>74</v>
      </c>
      <c r="J14" s="4">
        <v>4733</v>
      </c>
      <c r="K14" s="4" t="s">
        <v>110</v>
      </c>
      <c r="L14" s="5">
        <v>42863</v>
      </c>
      <c r="M14" s="5">
        <v>44668</v>
      </c>
      <c r="N14" s="1">
        <f t="shared" si="0"/>
        <v>4.9452054794520546</v>
      </c>
      <c r="O14" s="6" t="s">
        <v>107</v>
      </c>
      <c r="P14" s="4" t="s">
        <v>76</v>
      </c>
      <c r="Q14" s="4">
        <v>12.057399999999999</v>
      </c>
      <c r="R14" s="4">
        <v>27.5017</v>
      </c>
      <c r="S14" s="1">
        <v>10.93241787</v>
      </c>
      <c r="T14" s="1">
        <f t="shared" si="1"/>
        <v>1.1029033232517667</v>
      </c>
      <c r="U14" s="4">
        <v>1.093992088</v>
      </c>
      <c r="V14" s="4">
        <v>16.7941</v>
      </c>
      <c r="W14" s="4">
        <v>16.0806</v>
      </c>
      <c r="X14" s="4" t="s">
        <v>77</v>
      </c>
      <c r="Y14" s="4" t="s">
        <v>77</v>
      </c>
      <c r="Z14" s="4" t="s">
        <v>77</v>
      </c>
      <c r="AA14" s="4" t="s">
        <v>77</v>
      </c>
      <c r="AB14" s="4" t="s">
        <v>77</v>
      </c>
      <c r="AC14" s="4" t="s">
        <v>77</v>
      </c>
      <c r="AD14" s="4" t="s">
        <v>77</v>
      </c>
      <c r="AE14" s="4" t="s">
        <v>77</v>
      </c>
    </row>
    <row r="15" spans="1:32" ht="16" customHeight="1" x14ac:dyDescent="0.35">
      <c r="A15" s="1" t="s">
        <v>88</v>
      </c>
      <c r="B15" s="1" t="s">
        <v>84</v>
      </c>
      <c r="C15" s="1" t="s">
        <v>89</v>
      </c>
      <c r="D15" s="1">
        <v>13.603339999999999</v>
      </c>
      <c r="E15" s="1">
        <v>144.92366000000001</v>
      </c>
      <c r="F15" s="1">
        <v>49</v>
      </c>
      <c r="G15" s="1" t="s">
        <v>90</v>
      </c>
      <c r="H15" s="1" t="s">
        <v>73</v>
      </c>
      <c r="I15" s="1" t="s">
        <v>74</v>
      </c>
      <c r="J15" s="1">
        <v>4734</v>
      </c>
      <c r="K15" s="1" t="s">
        <v>75</v>
      </c>
      <c r="L15" s="2">
        <v>42863</v>
      </c>
      <c r="M15" s="2">
        <v>44668</v>
      </c>
      <c r="N15" s="1">
        <f t="shared" si="0"/>
        <v>4.9452054794520546</v>
      </c>
      <c r="O15" s="3" t="s">
        <v>107</v>
      </c>
      <c r="P15" s="1" t="s">
        <v>76</v>
      </c>
      <c r="Q15" s="1">
        <v>12.1808</v>
      </c>
      <c r="R15" s="1">
        <v>28.0107</v>
      </c>
      <c r="S15" s="1">
        <v>10.941078190000001</v>
      </c>
      <c r="T15" s="1">
        <f t="shared" si="1"/>
        <v>1.1133089251782413</v>
      </c>
      <c r="U15" s="1">
        <v>1.1073584480000001</v>
      </c>
      <c r="V15" s="1">
        <v>20.3309</v>
      </c>
      <c r="W15" s="1">
        <v>17.691500000000001</v>
      </c>
      <c r="X15" s="1">
        <v>1.0605068209999999</v>
      </c>
      <c r="Y15" s="1">
        <v>1.2505198209999999</v>
      </c>
      <c r="Z15" s="1">
        <v>3.2838821410000003E-2</v>
      </c>
      <c r="AA15" s="1">
        <f t="shared" si="2"/>
        <v>6.6405372934349042E-3</v>
      </c>
      <c r="AB15" s="1">
        <f t="shared" si="3"/>
        <v>9.8477325475900006</v>
      </c>
      <c r="AC15" s="1">
        <f t="shared" si="4"/>
        <v>1.9913697395403602</v>
      </c>
      <c r="AD15" s="1">
        <v>6.4621925349999998E-2</v>
      </c>
      <c r="AE15" s="1">
        <f t="shared" si="5"/>
        <v>1.3067591552770083E-2</v>
      </c>
    </row>
    <row r="16" spans="1:32" ht="14" customHeight="1" x14ac:dyDescent="0.35">
      <c r="A16" s="1" t="s">
        <v>88</v>
      </c>
      <c r="B16" s="1" t="s">
        <v>84</v>
      </c>
      <c r="C16" s="1" t="s">
        <v>89</v>
      </c>
      <c r="D16" s="1">
        <v>13.242100000000001</v>
      </c>
      <c r="E16" s="1">
        <v>144.70447999999999</v>
      </c>
      <c r="F16" s="1">
        <v>45</v>
      </c>
      <c r="G16" s="1" t="s">
        <v>91</v>
      </c>
      <c r="H16" s="1" t="s">
        <v>73</v>
      </c>
      <c r="I16" s="1" t="s">
        <v>74</v>
      </c>
      <c r="J16" s="1">
        <v>4735</v>
      </c>
      <c r="K16" s="1" t="s">
        <v>75</v>
      </c>
      <c r="L16" s="2">
        <v>42861</v>
      </c>
      <c r="M16" s="2">
        <v>44669</v>
      </c>
      <c r="N16" s="1">
        <f t="shared" si="0"/>
        <v>4.9534246575342467</v>
      </c>
      <c r="O16" s="3" t="s">
        <v>107</v>
      </c>
      <c r="P16" s="1" t="s">
        <v>76</v>
      </c>
      <c r="Q16" s="1">
        <v>10.9421</v>
      </c>
      <c r="R16" s="1">
        <v>26.453199999999999</v>
      </c>
      <c r="S16" s="1">
        <v>10.21513081</v>
      </c>
      <c r="T16" s="1">
        <f t="shared" si="1"/>
        <v>1.0711659207817819</v>
      </c>
      <c r="U16" s="1">
        <v>1.059770704</v>
      </c>
      <c r="V16" s="1">
        <v>28.992599999999999</v>
      </c>
      <c r="W16" s="1">
        <v>27.183800000000002</v>
      </c>
      <c r="X16" s="1">
        <v>8.8527488709999993</v>
      </c>
      <c r="Y16" s="1">
        <v>1.1904104200000001</v>
      </c>
      <c r="Z16" s="8">
        <v>1.36384964E-2</v>
      </c>
      <c r="AA16" s="1">
        <f t="shared" ref="AA16:AA20" si="6">Z16/N16</f>
        <v>2.7533468949115045E-3</v>
      </c>
      <c r="AB16" s="1">
        <f t="shared" ref="AB16:AB20" si="7">S16-X16-Z16</f>
        <v>1.3487434426000005</v>
      </c>
      <c r="AC16" s="1">
        <f t="shared" ref="AC16:AC20" si="8">AB16/N16</f>
        <v>0.27228504233904877</v>
      </c>
      <c r="AD16" s="1">
        <v>0.74679565429999994</v>
      </c>
      <c r="AE16" s="1">
        <f t="shared" si="5"/>
        <v>0.15076350321874998</v>
      </c>
    </row>
    <row r="17" spans="1:31" ht="17.5" customHeight="1" x14ac:dyDescent="0.35">
      <c r="A17" s="1" t="s">
        <v>88</v>
      </c>
      <c r="B17" s="1" t="s">
        <v>84</v>
      </c>
      <c r="C17" s="1" t="s">
        <v>89</v>
      </c>
      <c r="D17" s="1">
        <v>13.242100000000001</v>
      </c>
      <c r="E17" s="1">
        <v>144.70447999999999</v>
      </c>
      <c r="F17" s="1">
        <v>45</v>
      </c>
      <c r="G17" s="1" t="s">
        <v>91</v>
      </c>
      <c r="H17" s="1" t="s">
        <v>73</v>
      </c>
      <c r="I17" s="1" t="s">
        <v>74</v>
      </c>
      <c r="J17" s="1">
        <v>4736</v>
      </c>
      <c r="K17" s="1" t="s">
        <v>75</v>
      </c>
      <c r="L17" s="2">
        <v>42861</v>
      </c>
      <c r="M17" s="2">
        <v>44669</v>
      </c>
      <c r="N17" s="1">
        <f t="shared" si="0"/>
        <v>4.9534246575342467</v>
      </c>
      <c r="O17" s="3" t="s">
        <v>107</v>
      </c>
      <c r="P17" s="1" t="s">
        <v>76</v>
      </c>
      <c r="Q17" s="1">
        <v>10.997999999999999</v>
      </c>
      <c r="R17" s="1">
        <v>26.978300000000001</v>
      </c>
      <c r="S17" s="1">
        <v>10.247368809999999</v>
      </c>
      <c r="T17" s="1">
        <f t="shared" si="1"/>
        <v>1.0732511148879007</v>
      </c>
      <c r="U17" s="1">
        <v>1.065382592</v>
      </c>
      <c r="V17" s="1">
        <v>28.192900000000002</v>
      </c>
      <c r="W17" s="1">
        <v>22.888999999999999</v>
      </c>
      <c r="X17" s="1">
        <v>4.8648576739999996</v>
      </c>
      <c r="Y17" s="1">
        <v>1.1793664079999999</v>
      </c>
      <c r="Z17" s="1">
        <v>0.1522378922</v>
      </c>
      <c r="AA17" s="1">
        <f t="shared" si="6"/>
        <v>3.0733866511615044E-2</v>
      </c>
      <c r="AB17" s="1">
        <f t="shared" si="7"/>
        <v>5.2302732438000001</v>
      </c>
      <c r="AC17" s="1">
        <f t="shared" si="8"/>
        <v>1.0558903395945796</v>
      </c>
      <c r="AD17" s="1">
        <v>0.52892303470000002</v>
      </c>
      <c r="AE17" s="1">
        <f t="shared" si="5"/>
        <v>0.10677926308932523</v>
      </c>
    </row>
    <row r="18" spans="1:31" ht="16" customHeight="1" x14ac:dyDescent="0.35">
      <c r="A18" s="1" t="s">
        <v>88</v>
      </c>
      <c r="B18" s="1" t="s">
        <v>84</v>
      </c>
      <c r="C18" s="1" t="s">
        <v>89</v>
      </c>
      <c r="D18" s="1">
        <v>13.242100000000001</v>
      </c>
      <c r="E18" s="1">
        <v>144.70447999999999</v>
      </c>
      <c r="F18" s="1">
        <v>45</v>
      </c>
      <c r="G18" s="1" t="s">
        <v>91</v>
      </c>
      <c r="H18" s="1" t="s">
        <v>73</v>
      </c>
      <c r="I18" s="1" t="s">
        <v>74</v>
      </c>
      <c r="J18" s="1">
        <v>4737</v>
      </c>
      <c r="K18" s="1" t="s">
        <v>75</v>
      </c>
      <c r="L18" s="2">
        <v>42861</v>
      </c>
      <c r="M18" s="2">
        <v>44669</v>
      </c>
      <c r="N18" s="1">
        <f t="shared" si="0"/>
        <v>4.9534246575342467</v>
      </c>
      <c r="O18" s="3" t="s">
        <v>107</v>
      </c>
      <c r="P18" s="1" t="s">
        <v>76</v>
      </c>
      <c r="Q18" s="1">
        <v>12.713200000000001</v>
      </c>
      <c r="R18" s="1">
        <v>28.548300000000001</v>
      </c>
      <c r="S18" s="1">
        <v>10.880876539999999</v>
      </c>
      <c r="T18" s="1">
        <f t="shared" si="1"/>
        <v>1.1683985158056027</v>
      </c>
      <c r="U18" s="1">
        <v>1.1548816399999999</v>
      </c>
      <c r="V18" s="1">
        <v>32.822000000000003</v>
      </c>
      <c r="W18" s="1">
        <v>28.382300000000001</v>
      </c>
      <c r="X18" s="1">
        <v>1.388448715</v>
      </c>
      <c r="Y18" s="1">
        <v>1.26152993</v>
      </c>
      <c r="Z18" s="1">
        <v>0.14967155460000001</v>
      </c>
      <c r="AA18" s="1">
        <f t="shared" si="6"/>
        <v>3.0215772914269912E-2</v>
      </c>
      <c r="AB18" s="1">
        <f t="shared" si="7"/>
        <v>9.3427562704000007</v>
      </c>
      <c r="AC18" s="1">
        <f t="shared" si="8"/>
        <v>1.8861205966238939</v>
      </c>
      <c r="AD18" s="1">
        <v>0.22811222079999999</v>
      </c>
      <c r="AE18" s="1">
        <f t="shared" si="5"/>
        <v>4.6051416256637168E-2</v>
      </c>
    </row>
    <row r="19" spans="1:31" ht="14.5" customHeight="1" x14ac:dyDescent="0.35">
      <c r="A19" s="1" t="s">
        <v>88</v>
      </c>
      <c r="B19" s="1" t="s">
        <v>84</v>
      </c>
      <c r="C19" s="1" t="s">
        <v>89</v>
      </c>
      <c r="D19" s="1">
        <v>13.242100000000001</v>
      </c>
      <c r="E19" s="1">
        <v>144.70447999999999</v>
      </c>
      <c r="F19" s="1">
        <v>45</v>
      </c>
      <c r="G19" s="1" t="s">
        <v>91</v>
      </c>
      <c r="H19" s="1" t="s">
        <v>73</v>
      </c>
      <c r="I19" s="1" t="s">
        <v>74</v>
      </c>
      <c r="J19" s="1">
        <v>4738</v>
      </c>
      <c r="K19" s="1" t="s">
        <v>75</v>
      </c>
      <c r="L19" s="2">
        <v>42861</v>
      </c>
      <c r="M19" s="2">
        <v>44669</v>
      </c>
      <c r="N19" s="1">
        <f t="shared" si="0"/>
        <v>4.9534246575342467</v>
      </c>
      <c r="O19" s="3" t="s">
        <v>107</v>
      </c>
      <c r="P19" s="1" t="s">
        <v>76</v>
      </c>
      <c r="Q19" s="1">
        <v>12.7593</v>
      </c>
      <c r="R19" s="1">
        <v>28.626100000000001</v>
      </c>
      <c r="S19" s="1">
        <v>10.446942330000001</v>
      </c>
      <c r="T19" s="1">
        <f t="shared" si="1"/>
        <v>1.221343010898003</v>
      </c>
      <c r="U19" s="1">
        <v>1.208051368</v>
      </c>
      <c r="V19" s="1">
        <v>39.2029</v>
      </c>
      <c r="W19" s="1">
        <v>32.8551</v>
      </c>
      <c r="X19" s="1">
        <v>8.5540237430000001</v>
      </c>
      <c r="Y19" s="1">
        <v>1.307509346</v>
      </c>
      <c r="Z19" s="1">
        <v>0.54971981049999996</v>
      </c>
      <c r="AA19" s="1">
        <f t="shared" si="6"/>
        <v>0.11097772723036503</v>
      </c>
      <c r="AB19" s="1">
        <f t="shared" si="7"/>
        <v>1.3431987765000004</v>
      </c>
      <c r="AC19" s="1">
        <f t="shared" si="8"/>
        <v>0.27116568220271026</v>
      </c>
      <c r="AD19" s="1">
        <v>4.1618785860000003</v>
      </c>
      <c r="AE19" s="1">
        <f t="shared" si="5"/>
        <v>0.8402022587887169</v>
      </c>
    </row>
    <row r="20" spans="1:31" x14ac:dyDescent="0.35">
      <c r="A20" s="1" t="s">
        <v>88</v>
      </c>
      <c r="B20" s="1" t="s">
        <v>84</v>
      </c>
      <c r="C20" s="1" t="s">
        <v>89</v>
      </c>
      <c r="D20" s="1">
        <v>13.242100000000001</v>
      </c>
      <c r="E20" s="1">
        <v>144.70447999999999</v>
      </c>
      <c r="F20" s="1">
        <v>45</v>
      </c>
      <c r="G20" s="1" t="s">
        <v>91</v>
      </c>
      <c r="H20" s="1" t="s">
        <v>73</v>
      </c>
      <c r="I20" s="1" t="s">
        <v>74</v>
      </c>
      <c r="J20" s="1">
        <v>4739</v>
      </c>
      <c r="K20" s="1" t="s">
        <v>75</v>
      </c>
      <c r="L20" s="2">
        <v>42861</v>
      </c>
      <c r="M20" s="2">
        <v>44669</v>
      </c>
      <c r="N20" s="1">
        <f t="shared" si="0"/>
        <v>4.9534246575342467</v>
      </c>
      <c r="O20" s="3" t="s">
        <v>107</v>
      </c>
      <c r="P20" s="1" t="s">
        <v>76</v>
      </c>
      <c r="Q20" s="1">
        <v>11.532999999999999</v>
      </c>
      <c r="R20" s="1">
        <v>26.969899999999999</v>
      </c>
      <c r="S20" s="1">
        <v>10.64987183</v>
      </c>
      <c r="T20" s="1">
        <f t="shared" si="1"/>
        <v>1.0829238308307414</v>
      </c>
      <c r="U20" s="1">
        <v>1.0751305440000001</v>
      </c>
      <c r="V20" s="1">
        <v>31.462900000000001</v>
      </c>
      <c r="W20" s="1">
        <v>26.485199999999999</v>
      </c>
      <c r="X20" s="1">
        <v>8.1865739820000005</v>
      </c>
      <c r="Y20" s="1">
        <v>1.206434883</v>
      </c>
      <c r="Z20" s="1">
        <v>4.538726807E-2</v>
      </c>
      <c r="AA20" s="1">
        <f t="shared" si="6"/>
        <v>9.1628057774059742E-3</v>
      </c>
      <c r="AB20" s="1">
        <f t="shared" si="7"/>
        <v>2.41791057993</v>
      </c>
      <c r="AC20" s="1">
        <f t="shared" si="8"/>
        <v>0.48812907172259401</v>
      </c>
      <c r="AD20" s="1">
        <v>0.70973396300000002</v>
      </c>
      <c r="AE20" s="1">
        <f t="shared" si="5"/>
        <v>0.14328146930033187</v>
      </c>
    </row>
    <row r="21" spans="1:31" s="4" customFormat="1" x14ac:dyDescent="0.35">
      <c r="A21" s="1" t="s">
        <v>88</v>
      </c>
      <c r="B21" s="1" t="s">
        <v>84</v>
      </c>
      <c r="C21" s="1" t="s">
        <v>89</v>
      </c>
      <c r="D21" s="1">
        <v>13.242100000000001</v>
      </c>
      <c r="E21" s="1">
        <v>144.70447999999999</v>
      </c>
      <c r="F21" s="1">
        <v>45</v>
      </c>
      <c r="G21" s="1" t="s">
        <v>91</v>
      </c>
      <c r="H21" s="1" t="s">
        <v>73</v>
      </c>
      <c r="I21" s="1" t="s">
        <v>74</v>
      </c>
      <c r="J21" s="4">
        <v>4740</v>
      </c>
      <c r="K21" s="4" t="s">
        <v>111</v>
      </c>
      <c r="L21" s="2">
        <v>42861</v>
      </c>
      <c r="M21" s="5" t="s">
        <v>77</v>
      </c>
      <c r="N21" s="1" t="s">
        <v>77</v>
      </c>
      <c r="O21" s="6" t="s">
        <v>107</v>
      </c>
      <c r="P21" s="4" t="s">
        <v>76</v>
      </c>
      <c r="Q21" s="4">
        <v>10.660299999999999</v>
      </c>
      <c r="R21" s="4">
        <v>26.079799999999999</v>
      </c>
      <c r="S21" s="1">
        <v>9.7905092239999991</v>
      </c>
      <c r="T21" s="1">
        <f t="shared" si="1"/>
        <v>1.0888401977976627</v>
      </c>
      <c r="U21" s="4">
        <v>1.087194896</v>
      </c>
      <c r="V21" s="4" t="s">
        <v>77</v>
      </c>
      <c r="W21" s="4" t="s">
        <v>77</v>
      </c>
      <c r="X21" s="4" t="s">
        <v>77</v>
      </c>
      <c r="Y21" s="4" t="s">
        <v>77</v>
      </c>
      <c r="Z21" s="4" t="s">
        <v>77</v>
      </c>
      <c r="AA21" s="4" t="s">
        <v>77</v>
      </c>
      <c r="AB21" s="4" t="s">
        <v>77</v>
      </c>
      <c r="AC21" s="4" t="s">
        <v>77</v>
      </c>
      <c r="AD21" s="4" t="s">
        <v>77</v>
      </c>
      <c r="AE21" s="4" t="s">
        <v>77</v>
      </c>
    </row>
    <row r="22" spans="1:31" s="4" customFormat="1" x14ac:dyDescent="0.35">
      <c r="A22" s="4" t="s">
        <v>88</v>
      </c>
      <c r="B22" s="4" t="s">
        <v>84</v>
      </c>
      <c r="C22" s="4" t="s">
        <v>89</v>
      </c>
      <c r="D22" s="4">
        <v>13.52896</v>
      </c>
      <c r="E22" s="4">
        <v>144.80035000000001</v>
      </c>
      <c r="F22" s="4">
        <v>47</v>
      </c>
      <c r="G22" s="4" t="s">
        <v>92</v>
      </c>
      <c r="H22" s="4" t="s">
        <v>73</v>
      </c>
      <c r="I22" s="4" t="s">
        <v>74</v>
      </c>
      <c r="J22" s="4">
        <v>4741</v>
      </c>
      <c r="K22" s="4" t="s">
        <v>111</v>
      </c>
      <c r="L22" s="5">
        <v>42859</v>
      </c>
      <c r="M22" s="5" t="s">
        <v>77</v>
      </c>
      <c r="N22" s="1" t="s">
        <v>77</v>
      </c>
      <c r="O22" s="6" t="s">
        <v>107</v>
      </c>
      <c r="P22" s="4" t="s">
        <v>76</v>
      </c>
      <c r="Q22" s="4">
        <v>12.8012</v>
      </c>
      <c r="R22" s="4">
        <v>28.360600000000002</v>
      </c>
      <c r="S22" s="1">
        <v>10.43860817</v>
      </c>
      <c r="T22" s="1">
        <f t="shared" si="1"/>
        <v>1.2263320733495833</v>
      </c>
      <c r="U22" s="4">
        <v>1.212607864</v>
      </c>
      <c r="V22" s="4" t="s">
        <v>77</v>
      </c>
      <c r="W22" s="4" t="s">
        <v>77</v>
      </c>
      <c r="X22" s="4" t="s">
        <v>77</v>
      </c>
      <c r="Y22" s="4" t="s">
        <v>77</v>
      </c>
      <c r="Z22" s="4" t="s">
        <v>77</v>
      </c>
      <c r="AA22" s="4" t="s">
        <v>77</v>
      </c>
      <c r="AB22" s="4" t="s">
        <v>77</v>
      </c>
      <c r="AC22" s="4" t="s">
        <v>77</v>
      </c>
      <c r="AD22" s="4" t="s">
        <v>77</v>
      </c>
      <c r="AE22" s="4" t="s">
        <v>77</v>
      </c>
    </row>
    <row r="23" spans="1:31" x14ac:dyDescent="0.35">
      <c r="A23" s="1" t="s">
        <v>88</v>
      </c>
      <c r="B23" s="1" t="s">
        <v>84</v>
      </c>
      <c r="C23" s="1" t="s">
        <v>89</v>
      </c>
      <c r="D23" s="1">
        <v>13.52896</v>
      </c>
      <c r="E23" s="1">
        <v>144.80035000000001</v>
      </c>
      <c r="F23" s="1">
        <v>47</v>
      </c>
      <c r="G23" s="1" t="s">
        <v>92</v>
      </c>
      <c r="H23" s="1" t="s">
        <v>73</v>
      </c>
      <c r="I23" s="1" t="s">
        <v>74</v>
      </c>
      <c r="J23" s="1">
        <v>4742</v>
      </c>
      <c r="K23" s="1" t="s">
        <v>75</v>
      </c>
      <c r="L23" s="2">
        <v>42859</v>
      </c>
      <c r="M23" s="2">
        <v>44663</v>
      </c>
      <c r="N23" s="1">
        <f t="shared" si="0"/>
        <v>4.9424657534246572</v>
      </c>
      <c r="O23" s="3" t="s">
        <v>107</v>
      </c>
      <c r="P23" s="1" t="s">
        <v>76</v>
      </c>
      <c r="Q23" s="1">
        <v>12.406000000000001</v>
      </c>
      <c r="R23" s="1">
        <v>28.114699999999999</v>
      </c>
      <c r="S23" s="1">
        <v>10.85157394</v>
      </c>
      <c r="T23" s="1">
        <f t="shared" si="1"/>
        <v>1.1432442951220403</v>
      </c>
      <c r="U23" s="1">
        <v>1.135577536</v>
      </c>
      <c r="V23" s="1">
        <v>30.1508</v>
      </c>
      <c r="W23" s="1">
        <v>28.073499999999999</v>
      </c>
      <c r="X23" s="1">
        <v>9.2760229110000001</v>
      </c>
      <c r="Y23" s="1">
        <v>1.2289227810000001</v>
      </c>
      <c r="Z23" s="1">
        <v>9.53578949E-3</v>
      </c>
      <c r="AA23" s="1">
        <f t="shared" si="2"/>
        <v>1.9293587382760533E-3</v>
      </c>
      <c r="AB23" s="1">
        <f t="shared" si="3"/>
        <v>1.5660152395099998</v>
      </c>
      <c r="AC23" s="1">
        <f t="shared" si="4"/>
        <v>0.31684898138644674</v>
      </c>
      <c r="AD23" s="1">
        <v>0.36032581330000002</v>
      </c>
      <c r="AE23" s="1">
        <f t="shared" si="5"/>
        <v>7.2904058677660769E-2</v>
      </c>
    </row>
    <row r="24" spans="1:31" s="4" customFormat="1" x14ac:dyDescent="0.35">
      <c r="A24" s="4" t="s">
        <v>88</v>
      </c>
      <c r="B24" s="4" t="s">
        <v>84</v>
      </c>
      <c r="C24" s="4" t="s">
        <v>89</v>
      </c>
      <c r="D24" s="4">
        <v>13.52896</v>
      </c>
      <c r="E24" s="4">
        <v>144.80035000000001</v>
      </c>
      <c r="F24" s="4">
        <v>47</v>
      </c>
      <c r="G24" s="4" t="s">
        <v>92</v>
      </c>
      <c r="H24" s="4" t="s">
        <v>73</v>
      </c>
      <c r="I24" s="4" t="s">
        <v>74</v>
      </c>
      <c r="J24" s="4">
        <v>4743</v>
      </c>
      <c r="K24" s="4" t="s">
        <v>110</v>
      </c>
      <c r="L24" s="5">
        <v>42859</v>
      </c>
      <c r="M24" s="5">
        <v>44663</v>
      </c>
      <c r="N24" s="1">
        <f t="shared" si="0"/>
        <v>4.9424657534246572</v>
      </c>
      <c r="O24" s="6" t="s">
        <v>107</v>
      </c>
      <c r="P24" s="4" t="s">
        <v>76</v>
      </c>
      <c r="Q24" s="4">
        <v>11.7523</v>
      </c>
      <c r="R24" s="4">
        <v>27.403099999999998</v>
      </c>
      <c r="S24" s="1">
        <v>10.868654250000001</v>
      </c>
      <c r="T24" s="1">
        <f t="shared" si="1"/>
        <v>1.0813022228579954</v>
      </c>
      <c r="U24" s="4">
        <v>1.0788997520000001</v>
      </c>
      <c r="V24" s="4">
        <v>17.546900000000001</v>
      </c>
      <c r="W24" s="4">
        <v>16.0974</v>
      </c>
      <c r="X24" s="4" t="s">
        <v>77</v>
      </c>
      <c r="Y24" s="4" t="s">
        <v>77</v>
      </c>
      <c r="Z24" s="4" t="s">
        <v>77</v>
      </c>
      <c r="AA24" s="4" t="s">
        <v>77</v>
      </c>
      <c r="AB24" s="4" t="s">
        <v>77</v>
      </c>
      <c r="AC24" s="4" t="s">
        <v>77</v>
      </c>
      <c r="AD24" s="4" t="s">
        <v>77</v>
      </c>
      <c r="AE24" s="4" t="s">
        <v>77</v>
      </c>
    </row>
    <row r="25" spans="1:31" x14ac:dyDescent="0.35">
      <c r="A25" s="1" t="s">
        <v>88</v>
      </c>
      <c r="B25" s="1" t="s">
        <v>84</v>
      </c>
      <c r="C25" s="1" t="s">
        <v>89</v>
      </c>
      <c r="D25" s="1">
        <v>13.52896</v>
      </c>
      <c r="E25" s="1">
        <v>144.80035000000001</v>
      </c>
      <c r="F25" s="1">
        <v>47</v>
      </c>
      <c r="G25" s="1" t="s">
        <v>92</v>
      </c>
      <c r="H25" s="1" t="s">
        <v>73</v>
      </c>
      <c r="I25" s="1" t="s">
        <v>74</v>
      </c>
      <c r="J25" s="1">
        <v>4744</v>
      </c>
      <c r="K25" s="4" t="s">
        <v>75</v>
      </c>
      <c r="L25" s="2">
        <v>42859</v>
      </c>
      <c r="M25" s="2">
        <v>44663</v>
      </c>
      <c r="N25" s="1">
        <f t="shared" si="0"/>
        <v>4.9424657534246572</v>
      </c>
      <c r="O25" s="3" t="s">
        <v>107</v>
      </c>
      <c r="P25" s="1" t="s">
        <v>76</v>
      </c>
      <c r="Q25" s="1">
        <v>12.737</v>
      </c>
      <c r="R25" s="1">
        <v>28.2684</v>
      </c>
      <c r="S25" s="1">
        <v>10.46282959</v>
      </c>
      <c r="T25" s="1">
        <f t="shared" si="1"/>
        <v>1.2173571107545871</v>
      </c>
      <c r="U25" s="1">
        <v>1.2003334000000001</v>
      </c>
      <c r="V25" s="1">
        <v>32.350499999999997</v>
      </c>
      <c r="W25" s="1">
        <v>30.212399999999999</v>
      </c>
      <c r="X25" s="1">
        <v>9.8020191190000006</v>
      </c>
      <c r="Y25" s="1">
        <v>1.274286442</v>
      </c>
      <c r="Z25" s="1">
        <v>8.754730225E-3</v>
      </c>
      <c r="AA25" s="1">
        <f t="shared" si="2"/>
        <v>1.7713284546147451E-3</v>
      </c>
      <c r="AB25" s="1">
        <f t="shared" si="3"/>
        <v>0.65205574077499961</v>
      </c>
      <c r="AC25" s="1">
        <f t="shared" si="4"/>
        <v>0.13192923801711468</v>
      </c>
      <c r="AD25" s="1">
        <v>1.390585899</v>
      </c>
      <c r="AE25" s="1">
        <f t="shared" si="5"/>
        <v>0.2813546857732816</v>
      </c>
    </row>
    <row r="26" spans="1:31" x14ac:dyDescent="0.35">
      <c r="A26" s="1" t="s">
        <v>88</v>
      </c>
      <c r="B26" s="1" t="s">
        <v>84</v>
      </c>
      <c r="C26" s="1" t="s">
        <v>89</v>
      </c>
      <c r="D26" s="1">
        <v>13.475199999999999</v>
      </c>
      <c r="E26" s="1">
        <v>144.86490000000001</v>
      </c>
      <c r="F26" s="1">
        <v>54</v>
      </c>
      <c r="G26" s="1" t="s">
        <v>93</v>
      </c>
      <c r="H26" s="1" t="s">
        <v>73</v>
      </c>
      <c r="I26" s="1" t="s">
        <v>74</v>
      </c>
      <c r="J26" s="1">
        <v>4745</v>
      </c>
      <c r="K26" s="4" t="s">
        <v>75</v>
      </c>
      <c r="L26" s="2">
        <v>42869</v>
      </c>
      <c r="M26" s="2">
        <v>44682</v>
      </c>
      <c r="N26" s="1">
        <f t="shared" si="0"/>
        <v>4.9671232876712326</v>
      </c>
      <c r="O26" s="3" t="s">
        <v>107</v>
      </c>
      <c r="P26" s="1" t="s">
        <v>76</v>
      </c>
      <c r="Q26" s="1">
        <v>10.652900000000001</v>
      </c>
      <c r="R26" s="1">
        <v>26.326899999999998</v>
      </c>
      <c r="S26" s="1">
        <v>10.372046470000001</v>
      </c>
      <c r="T26" s="1">
        <f t="shared" si="1"/>
        <v>1.0270779282383991</v>
      </c>
      <c r="U26" s="1">
        <v>1.0169771999999999</v>
      </c>
      <c r="V26" s="1">
        <v>18.4011</v>
      </c>
      <c r="W26" s="1">
        <v>17.132999999999999</v>
      </c>
      <c r="X26" s="1">
        <v>0.83502101900000003</v>
      </c>
      <c r="Y26" s="1">
        <v>1.2082440249999999</v>
      </c>
      <c r="Z26" s="1">
        <v>2.954292297E-2</v>
      </c>
      <c r="AA26" s="1">
        <f t="shared" si="2"/>
        <v>5.9476927104522891E-3</v>
      </c>
      <c r="AB26" s="1">
        <f t="shared" si="3"/>
        <v>9.5074825280300015</v>
      </c>
      <c r="AC26" s="1">
        <f t="shared" si="4"/>
        <v>1.9140822519199949</v>
      </c>
      <c r="AD26" s="1">
        <v>0.25818729400000001</v>
      </c>
      <c r="AE26" s="1">
        <f t="shared" si="5"/>
        <v>5.197924010479868E-2</v>
      </c>
    </row>
    <row r="27" spans="1:31" x14ac:dyDescent="0.35">
      <c r="A27" s="1" t="s">
        <v>88</v>
      </c>
      <c r="B27" s="1" t="s">
        <v>84</v>
      </c>
      <c r="C27" s="1" t="s">
        <v>89</v>
      </c>
      <c r="D27" s="1">
        <v>13.475199999999999</v>
      </c>
      <c r="E27" s="1">
        <v>144.86490000000001</v>
      </c>
      <c r="F27" s="1">
        <v>54</v>
      </c>
      <c r="G27" s="1" t="s">
        <v>93</v>
      </c>
      <c r="H27" s="1" t="s">
        <v>73</v>
      </c>
      <c r="I27" s="1" t="s">
        <v>74</v>
      </c>
      <c r="J27" s="1">
        <v>4746</v>
      </c>
      <c r="K27" s="4" t="s">
        <v>75</v>
      </c>
      <c r="L27" s="2">
        <v>42869</v>
      </c>
      <c r="M27" s="2">
        <v>44682</v>
      </c>
      <c r="N27" s="1">
        <f t="shared" si="0"/>
        <v>4.9671232876712326</v>
      </c>
      <c r="O27" s="3" t="s">
        <v>107</v>
      </c>
      <c r="P27" s="1" t="s">
        <v>76</v>
      </c>
      <c r="Q27" s="1">
        <v>11.1312</v>
      </c>
      <c r="R27" s="1">
        <v>27.090199999999999</v>
      </c>
      <c r="S27" s="1">
        <v>10.474923130000001</v>
      </c>
      <c r="T27" s="1">
        <f t="shared" si="1"/>
        <v>1.0626521896013188</v>
      </c>
      <c r="U27" s="1">
        <v>1.0592208000000001</v>
      </c>
      <c r="V27" s="1">
        <v>19.147600000000001</v>
      </c>
      <c r="W27" s="1">
        <v>17.348400000000002</v>
      </c>
      <c r="X27" s="1">
        <v>0.8089456558</v>
      </c>
      <c r="Y27" s="1">
        <v>1.2689199339999999</v>
      </c>
      <c r="Z27" s="1">
        <v>1.339817047E-2</v>
      </c>
      <c r="AA27" s="1">
        <f t="shared" si="2"/>
        <v>2.6973702269994485E-3</v>
      </c>
      <c r="AB27" s="1">
        <f t="shared" si="3"/>
        <v>9.6525793037300005</v>
      </c>
      <c r="AC27" s="1">
        <f t="shared" si="4"/>
        <v>1.9432936822181193</v>
      </c>
      <c r="AD27" s="1">
        <v>0.122300148</v>
      </c>
      <c r="AE27" s="1">
        <f t="shared" si="5"/>
        <v>2.4621927203530063E-2</v>
      </c>
    </row>
    <row r="28" spans="1:31" x14ac:dyDescent="0.35">
      <c r="A28" s="1" t="s">
        <v>88</v>
      </c>
      <c r="B28" s="1" t="s">
        <v>84</v>
      </c>
      <c r="C28" s="1" t="s">
        <v>89</v>
      </c>
      <c r="D28" s="1">
        <v>13.475199999999999</v>
      </c>
      <c r="E28" s="1">
        <v>144.86490000000001</v>
      </c>
      <c r="F28" s="1">
        <v>54</v>
      </c>
      <c r="G28" s="1" t="s">
        <v>93</v>
      </c>
      <c r="H28" s="1" t="s">
        <v>73</v>
      </c>
      <c r="I28" s="1" t="s">
        <v>74</v>
      </c>
      <c r="J28" s="1">
        <v>4747</v>
      </c>
      <c r="K28" s="4" t="s">
        <v>75</v>
      </c>
      <c r="L28" s="2">
        <v>42869</v>
      </c>
      <c r="M28" s="2">
        <v>44682</v>
      </c>
      <c r="N28" s="1">
        <f t="shared" si="0"/>
        <v>4.9671232876712326</v>
      </c>
      <c r="O28" s="3" t="s">
        <v>107</v>
      </c>
      <c r="P28" s="1" t="s">
        <v>76</v>
      </c>
      <c r="Q28" s="1">
        <v>11.422599999999999</v>
      </c>
      <c r="R28" s="1">
        <v>26.811299999999999</v>
      </c>
      <c r="S28" s="1">
        <v>10.67206764</v>
      </c>
      <c r="T28" s="1">
        <f t="shared" si="1"/>
        <v>1.0703267993904881</v>
      </c>
      <c r="U28" s="1">
        <v>1.0826993199999999</v>
      </c>
      <c r="V28" s="1">
        <v>20.146000000000001</v>
      </c>
      <c r="W28" s="1">
        <v>16.940200000000001</v>
      </c>
      <c r="X28" s="1">
        <v>3.2572746280000002E-2</v>
      </c>
      <c r="Y28" s="1">
        <v>1.51036182</v>
      </c>
      <c r="Z28" s="1">
        <v>1.802444458E-4</v>
      </c>
      <c r="AA28" s="1">
        <f t="shared" si="2"/>
        <v>3.6287491846111419E-5</v>
      </c>
      <c r="AB28" s="1">
        <f t="shared" si="3"/>
        <v>10.639314649274199</v>
      </c>
      <c r="AC28" s="1">
        <f t="shared" si="4"/>
        <v>2.1419469646911655</v>
      </c>
      <c r="AD28" s="1">
        <v>0.80392456050000005</v>
      </c>
      <c r="AE28" s="1">
        <f t="shared" si="5"/>
        <v>0.16184912552813019</v>
      </c>
    </row>
    <row r="29" spans="1:31" s="4" customFormat="1" x14ac:dyDescent="0.35">
      <c r="A29" s="4" t="s">
        <v>88</v>
      </c>
      <c r="B29" s="4" t="s">
        <v>84</v>
      </c>
      <c r="C29" s="4" t="s">
        <v>89</v>
      </c>
      <c r="D29" s="4">
        <v>13.475199999999999</v>
      </c>
      <c r="E29" s="4">
        <v>144.86490000000001</v>
      </c>
      <c r="F29" s="4">
        <v>54</v>
      </c>
      <c r="G29" s="4" t="s">
        <v>93</v>
      </c>
      <c r="H29" s="4" t="s">
        <v>73</v>
      </c>
      <c r="I29" s="4" t="s">
        <v>74</v>
      </c>
      <c r="J29" s="4">
        <v>4748</v>
      </c>
      <c r="K29" s="4" t="s">
        <v>110</v>
      </c>
      <c r="L29" s="5">
        <v>42869</v>
      </c>
      <c r="M29" s="5">
        <v>44682</v>
      </c>
      <c r="N29" s="1">
        <f t="shared" si="0"/>
        <v>4.9671232876712326</v>
      </c>
      <c r="O29" s="6" t="s">
        <v>107</v>
      </c>
      <c r="P29" s="4" t="s">
        <v>76</v>
      </c>
      <c r="Q29" s="4">
        <v>11.5741</v>
      </c>
      <c r="R29" s="4">
        <v>27.291</v>
      </c>
      <c r="S29" s="1">
        <v>10.75069714</v>
      </c>
      <c r="T29" s="1">
        <f t="shared" si="1"/>
        <v>1.0765906479623888</v>
      </c>
      <c r="U29" s="4">
        <v>1.070447704</v>
      </c>
      <c r="V29" s="4">
        <v>18.0473</v>
      </c>
      <c r="W29" s="4">
        <v>16.8736</v>
      </c>
      <c r="X29" s="4" t="s">
        <v>77</v>
      </c>
      <c r="Y29" s="4" t="s">
        <v>77</v>
      </c>
      <c r="Z29" s="4" t="s">
        <v>77</v>
      </c>
      <c r="AA29" s="4" t="s">
        <v>77</v>
      </c>
      <c r="AB29" s="4" t="s">
        <v>77</v>
      </c>
      <c r="AC29" s="4" t="s">
        <v>77</v>
      </c>
      <c r="AD29" s="4" t="s">
        <v>77</v>
      </c>
      <c r="AE29" s="4" t="s">
        <v>77</v>
      </c>
    </row>
    <row r="30" spans="1:31" x14ac:dyDescent="0.35">
      <c r="A30" s="1" t="s">
        <v>88</v>
      </c>
      <c r="B30" s="1" t="s">
        <v>84</v>
      </c>
      <c r="C30" s="1" t="s">
        <v>89</v>
      </c>
      <c r="D30" s="1">
        <v>13.52896</v>
      </c>
      <c r="E30" s="1">
        <v>144.80035000000001</v>
      </c>
      <c r="F30" s="1">
        <v>47</v>
      </c>
      <c r="G30" s="1" t="s">
        <v>92</v>
      </c>
      <c r="H30" s="1" t="s">
        <v>73</v>
      </c>
      <c r="I30" s="1" t="s">
        <v>74</v>
      </c>
      <c r="J30" s="1">
        <v>4749</v>
      </c>
      <c r="K30" s="4" t="s">
        <v>75</v>
      </c>
      <c r="L30" s="2">
        <v>42859</v>
      </c>
      <c r="M30" s="2">
        <v>44682</v>
      </c>
      <c r="N30" s="1">
        <f t="shared" si="0"/>
        <v>4.9945205479452053</v>
      </c>
      <c r="O30" s="3" t="s">
        <v>107</v>
      </c>
      <c r="P30" s="1" t="s">
        <v>76</v>
      </c>
      <c r="Q30" s="1">
        <v>11.5542</v>
      </c>
      <c r="R30" s="1">
        <v>27.3992</v>
      </c>
      <c r="S30" s="1">
        <v>10.333808899999999</v>
      </c>
      <c r="T30" s="1">
        <f t="shared" si="1"/>
        <v>1.1180969293906722</v>
      </c>
      <c r="U30" s="1">
        <v>1.1092432160000001</v>
      </c>
      <c r="V30" s="1">
        <v>26.091899999999999</v>
      </c>
      <c r="W30" s="1">
        <v>22.598400000000002</v>
      </c>
      <c r="X30" s="1">
        <v>4.5016651149999998</v>
      </c>
      <c r="Y30" s="1">
        <v>1.2533354910000001</v>
      </c>
      <c r="Z30" s="1">
        <v>0.12658309940000001</v>
      </c>
      <c r="AA30" s="1">
        <f t="shared" si="2"/>
        <v>2.5344394558968735E-2</v>
      </c>
      <c r="AB30" s="1">
        <f t="shared" si="3"/>
        <v>5.7055606855999992</v>
      </c>
      <c r="AC30" s="1">
        <f t="shared" si="4"/>
        <v>1.1423640429204607</v>
      </c>
      <c r="AD30" s="1">
        <v>0.53075122829999999</v>
      </c>
      <c r="AE30" s="1">
        <f t="shared" si="5"/>
        <v>0.1062667023200768</v>
      </c>
    </row>
    <row r="31" spans="1:31" x14ac:dyDescent="0.35">
      <c r="A31" s="1" t="s">
        <v>83</v>
      </c>
      <c r="B31" s="1" t="s">
        <v>84</v>
      </c>
      <c r="C31" s="1" t="s">
        <v>85</v>
      </c>
      <c r="D31" s="1">
        <v>15.25867</v>
      </c>
      <c r="E31" s="1">
        <v>145.81567000000001</v>
      </c>
      <c r="F31" s="1">
        <v>47</v>
      </c>
      <c r="G31" s="1" t="s">
        <v>94</v>
      </c>
      <c r="H31" s="1" t="s">
        <v>73</v>
      </c>
      <c r="I31" s="1" t="s">
        <v>74</v>
      </c>
      <c r="J31" s="1">
        <v>4750</v>
      </c>
      <c r="K31" s="4" t="s">
        <v>75</v>
      </c>
      <c r="L31" s="2">
        <v>42875</v>
      </c>
      <c r="M31" s="2">
        <v>44675</v>
      </c>
      <c r="N31" s="1">
        <f t="shared" si="0"/>
        <v>4.9315068493150687</v>
      </c>
      <c r="O31" s="3" t="s">
        <v>107</v>
      </c>
      <c r="P31" s="1" t="s">
        <v>76</v>
      </c>
      <c r="Q31" s="1">
        <v>12.082599999999999</v>
      </c>
      <c r="R31" s="1">
        <v>27.442599999999999</v>
      </c>
      <c r="S31" s="1">
        <v>11.049963</v>
      </c>
      <c r="T31" s="1">
        <f t="shared" si="1"/>
        <v>1.0934516251321384</v>
      </c>
      <c r="U31" s="1">
        <v>1.090335032</v>
      </c>
      <c r="V31" s="1">
        <v>38.383299999999998</v>
      </c>
      <c r="W31" s="1">
        <v>30.5578</v>
      </c>
      <c r="X31" s="1">
        <v>8.9869623179999998</v>
      </c>
      <c r="Y31" s="1">
        <v>1.2247355559999999</v>
      </c>
      <c r="Z31" s="1">
        <v>8.727264404E-2</v>
      </c>
      <c r="AA31" s="1">
        <f t="shared" si="2"/>
        <v>1.7696952819222223E-2</v>
      </c>
      <c r="AB31" s="1">
        <f t="shared" si="3"/>
        <v>1.9757280379600002</v>
      </c>
      <c r="AC31" s="1">
        <f t="shared" si="4"/>
        <v>0.40063374103077781</v>
      </c>
      <c r="AD31" s="1">
        <v>2.6559534070000002</v>
      </c>
      <c r="AE31" s="1">
        <f t="shared" si="5"/>
        <v>0.5385683297527778</v>
      </c>
    </row>
    <row r="32" spans="1:31" x14ac:dyDescent="0.35">
      <c r="A32" s="1" t="s">
        <v>83</v>
      </c>
      <c r="B32" s="1" t="s">
        <v>84</v>
      </c>
      <c r="C32" s="1" t="s">
        <v>85</v>
      </c>
      <c r="D32" s="1">
        <v>15.25867</v>
      </c>
      <c r="E32" s="1">
        <v>145.81567000000001</v>
      </c>
      <c r="F32" s="1">
        <v>47</v>
      </c>
      <c r="G32" s="1" t="s">
        <v>94</v>
      </c>
      <c r="H32" s="1" t="s">
        <v>73</v>
      </c>
      <c r="I32" s="1" t="s">
        <v>74</v>
      </c>
      <c r="J32" s="1">
        <v>4751</v>
      </c>
      <c r="K32" s="4" t="s">
        <v>75</v>
      </c>
      <c r="L32" s="2">
        <v>42875</v>
      </c>
      <c r="M32" s="2">
        <v>44675</v>
      </c>
      <c r="N32" s="1">
        <f t="shared" si="0"/>
        <v>4.9315068493150687</v>
      </c>
      <c r="O32" s="3" t="s">
        <v>107</v>
      </c>
      <c r="P32" s="1" t="s">
        <v>76</v>
      </c>
      <c r="Q32" s="1">
        <v>10.805400000000001</v>
      </c>
      <c r="R32" s="1">
        <v>26.643999999999998</v>
      </c>
      <c r="S32" s="1">
        <v>10.083586690000001</v>
      </c>
      <c r="T32" s="1">
        <f t="shared" si="1"/>
        <v>1.0715829924599973</v>
      </c>
      <c r="U32" s="1">
        <v>1.0667289280000001</v>
      </c>
      <c r="V32" s="1">
        <v>27.046600000000002</v>
      </c>
      <c r="W32" s="1">
        <v>24.105499999999999</v>
      </c>
      <c r="X32" s="1">
        <v>5.4965629580000002</v>
      </c>
      <c r="Y32" s="1">
        <v>1.1985242169999999</v>
      </c>
      <c r="Z32" s="1">
        <v>0.35692691799999998</v>
      </c>
      <c r="AA32" s="1">
        <f t="shared" si="2"/>
        <v>7.2376847261111099E-2</v>
      </c>
      <c r="AB32" s="1">
        <f t="shared" si="3"/>
        <v>4.2300968140000004</v>
      </c>
      <c r="AC32" s="1">
        <f t="shared" si="4"/>
        <v>0.85776963172777787</v>
      </c>
      <c r="AD32" s="1">
        <f xml:space="preserve"> 0.8781766891 + 0.07419204712</f>
        <v>0.95236873621999996</v>
      </c>
      <c r="AE32" s="1">
        <f t="shared" si="5"/>
        <v>0.19311921595572221</v>
      </c>
    </row>
    <row r="33" spans="1:31" x14ac:dyDescent="0.35">
      <c r="A33" s="1" t="s">
        <v>83</v>
      </c>
      <c r="B33" s="1" t="s">
        <v>84</v>
      </c>
      <c r="C33" s="1" t="s">
        <v>85</v>
      </c>
      <c r="D33" s="1">
        <v>15.25867</v>
      </c>
      <c r="E33" s="1">
        <v>145.81567000000001</v>
      </c>
      <c r="F33" s="1">
        <v>47</v>
      </c>
      <c r="G33" s="1" t="s">
        <v>94</v>
      </c>
      <c r="H33" s="1" t="s">
        <v>73</v>
      </c>
      <c r="I33" s="1" t="s">
        <v>74</v>
      </c>
      <c r="J33" s="1">
        <v>4752</v>
      </c>
      <c r="K33" s="4" t="s">
        <v>75</v>
      </c>
      <c r="L33" s="2">
        <v>42875</v>
      </c>
      <c r="M33" s="2">
        <v>44675</v>
      </c>
      <c r="N33" s="1">
        <f t="shared" si="0"/>
        <v>4.9315068493150687</v>
      </c>
      <c r="O33" s="3" t="s">
        <v>107</v>
      </c>
      <c r="P33" s="1" t="s">
        <v>76</v>
      </c>
      <c r="Q33" s="1">
        <v>11.2719</v>
      </c>
      <c r="R33" s="1">
        <v>26.913</v>
      </c>
      <c r="S33" s="1">
        <v>10.61196041</v>
      </c>
      <c r="T33" s="1">
        <f t="shared" si="1"/>
        <v>1.0621882823251128</v>
      </c>
      <c r="U33" s="1">
        <v>1.0653358159999999</v>
      </c>
      <c r="V33" s="1">
        <v>33.559600000000003</v>
      </c>
      <c r="W33" s="1">
        <v>26.127800000000001</v>
      </c>
      <c r="X33" s="1">
        <v>7.683889389</v>
      </c>
      <c r="Y33" s="1">
        <v>1.192008204</v>
      </c>
      <c r="Z33" s="1">
        <v>0.150847435</v>
      </c>
      <c r="AA33" s="1">
        <f t="shared" si="2"/>
        <v>3.0588507652777777E-2</v>
      </c>
      <c r="AB33" s="1">
        <f t="shared" si="3"/>
        <v>2.7772235859999999</v>
      </c>
      <c r="AC33" s="1">
        <f t="shared" si="4"/>
        <v>0.56315922716111111</v>
      </c>
      <c r="AD33" s="1">
        <v>0.44077491759999998</v>
      </c>
      <c r="AE33" s="1">
        <f t="shared" si="5"/>
        <v>8.93793582911111E-2</v>
      </c>
    </row>
    <row r="34" spans="1:31" x14ac:dyDescent="0.35">
      <c r="A34" s="1" t="s">
        <v>83</v>
      </c>
      <c r="B34" s="1" t="s">
        <v>84</v>
      </c>
      <c r="C34" s="1" t="s">
        <v>85</v>
      </c>
      <c r="D34" s="1">
        <v>15.25867</v>
      </c>
      <c r="E34" s="1">
        <v>145.81567000000001</v>
      </c>
      <c r="F34" s="1">
        <v>47</v>
      </c>
      <c r="G34" s="1" t="s">
        <v>94</v>
      </c>
      <c r="H34" s="1" t="s">
        <v>73</v>
      </c>
      <c r="I34" s="1" t="s">
        <v>74</v>
      </c>
      <c r="J34" s="1">
        <v>4753</v>
      </c>
      <c r="K34" s="4" t="s">
        <v>75</v>
      </c>
      <c r="L34" s="2">
        <v>42875</v>
      </c>
      <c r="M34" s="2">
        <v>44675</v>
      </c>
      <c r="N34" s="1">
        <f t="shared" si="0"/>
        <v>4.9315068493150687</v>
      </c>
      <c r="O34" s="3" t="s">
        <v>107</v>
      </c>
      <c r="P34" s="1" t="s">
        <v>76</v>
      </c>
      <c r="Q34" s="1">
        <v>11.8535</v>
      </c>
      <c r="R34" s="1">
        <v>27.6023</v>
      </c>
      <c r="S34" s="1">
        <v>10.60259628</v>
      </c>
      <c r="T34" s="1">
        <f t="shared" si="1"/>
        <v>1.1179808876019941</v>
      </c>
      <c r="U34" s="1">
        <v>1.109235792</v>
      </c>
      <c r="V34" s="1">
        <v>21.8566</v>
      </c>
      <c r="W34" s="1">
        <v>17.9054</v>
      </c>
      <c r="X34" s="1">
        <v>0.79292964939999999</v>
      </c>
      <c r="Y34" s="1">
        <v>1.38761003</v>
      </c>
      <c r="Z34" s="1">
        <v>2.4950981140000002E-2</v>
      </c>
      <c r="AA34" s="1">
        <f t="shared" si="2"/>
        <v>5.059504508944445E-3</v>
      </c>
      <c r="AB34" s="1">
        <f t="shared" si="3"/>
        <v>9.7847156494600007</v>
      </c>
      <c r="AC34" s="1">
        <f t="shared" si="4"/>
        <v>1.9841228955849446</v>
      </c>
      <c r="AD34" s="1">
        <v>0.62233257289999999</v>
      </c>
      <c r="AE34" s="1">
        <f t="shared" si="5"/>
        <v>0.12619521617138887</v>
      </c>
    </row>
    <row r="35" spans="1:31" x14ac:dyDescent="0.35">
      <c r="A35" s="1" t="s">
        <v>83</v>
      </c>
      <c r="B35" s="1" t="s">
        <v>84</v>
      </c>
      <c r="C35" s="1" t="s">
        <v>85</v>
      </c>
      <c r="D35" s="1">
        <v>15.25867</v>
      </c>
      <c r="E35" s="1">
        <v>145.81567000000001</v>
      </c>
      <c r="F35" s="1">
        <v>47</v>
      </c>
      <c r="G35" s="1" t="s">
        <v>94</v>
      </c>
      <c r="H35" s="1" t="s">
        <v>73</v>
      </c>
      <c r="I35" s="1" t="s">
        <v>74</v>
      </c>
      <c r="J35" s="1">
        <v>4754</v>
      </c>
      <c r="K35" s="4" t="s">
        <v>75</v>
      </c>
      <c r="L35" s="2">
        <v>42875</v>
      </c>
      <c r="M35" s="2">
        <v>44675</v>
      </c>
      <c r="N35" s="1">
        <f t="shared" si="0"/>
        <v>4.9315068493150687</v>
      </c>
      <c r="O35" s="3" t="s">
        <v>107</v>
      </c>
      <c r="P35" s="1" t="s">
        <v>76</v>
      </c>
      <c r="Q35" s="1">
        <v>10.822900000000001</v>
      </c>
      <c r="R35" s="1">
        <v>26.595700000000001</v>
      </c>
      <c r="S35" s="1">
        <v>10.35348129</v>
      </c>
      <c r="T35" s="1">
        <f t="shared" si="1"/>
        <v>1.0453392145937805</v>
      </c>
      <c r="U35" s="1">
        <v>1.0426764399999999</v>
      </c>
      <c r="V35" s="1">
        <v>30.128799999999998</v>
      </c>
      <c r="W35" s="1">
        <v>26.205300000000001</v>
      </c>
      <c r="X35" s="1">
        <v>6.9606027600000004</v>
      </c>
      <c r="Y35" s="1">
        <v>1.187186093</v>
      </c>
      <c r="Z35" s="1">
        <v>8.7367057799999995E-2</v>
      </c>
      <c r="AA35" s="1">
        <f t="shared" si="2"/>
        <v>1.7716097831666666E-2</v>
      </c>
      <c r="AB35" s="1">
        <f t="shared" si="3"/>
        <v>3.3055114721999992</v>
      </c>
      <c r="AC35" s="1">
        <f t="shared" si="4"/>
        <v>0.67028427075166652</v>
      </c>
      <c r="AD35" s="1">
        <v>1.5360431670000001</v>
      </c>
      <c r="AE35" s="1">
        <f t="shared" si="5"/>
        <v>0.311475419975</v>
      </c>
    </row>
    <row r="36" spans="1:31" x14ac:dyDescent="0.35">
      <c r="A36" s="1" t="s">
        <v>79</v>
      </c>
      <c r="B36" s="1" t="s">
        <v>84</v>
      </c>
      <c r="C36" s="1" t="s">
        <v>81</v>
      </c>
      <c r="D36" s="1">
        <v>18.09609</v>
      </c>
      <c r="E36" s="1">
        <v>145.76488000000001</v>
      </c>
      <c r="F36" s="1">
        <v>51</v>
      </c>
      <c r="G36" s="1" t="s">
        <v>95</v>
      </c>
      <c r="H36" s="1" t="s">
        <v>73</v>
      </c>
      <c r="I36" s="1" t="s">
        <v>74</v>
      </c>
      <c r="J36" s="1">
        <v>4755</v>
      </c>
      <c r="K36" s="4" t="s">
        <v>75</v>
      </c>
      <c r="L36" s="2">
        <v>42886</v>
      </c>
      <c r="M36" s="2">
        <v>44731</v>
      </c>
      <c r="N36" s="1">
        <f t="shared" si="0"/>
        <v>5.0547945205479454</v>
      </c>
      <c r="O36" s="3" t="s">
        <v>107</v>
      </c>
      <c r="P36" s="1" t="s">
        <v>76</v>
      </c>
      <c r="Q36" s="1">
        <v>11.488099999999999</v>
      </c>
      <c r="R36" s="1">
        <v>27.15</v>
      </c>
      <c r="S36" s="1">
        <v>10.563775059999999</v>
      </c>
      <c r="T36" s="1">
        <f t="shared" si="1"/>
        <v>1.0874994909253586</v>
      </c>
      <c r="U36" s="1">
        <v>1.080367112</v>
      </c>
      <c r="V36" s="1">
        <v>35.082299999999996</v>
      </c>
      <c r="W36" s="1">
        <v>29.715599999999998</v>
      </c>
      <c r="X36" s="1">
        <v>9.6534032819999993</v>
      </c>
      <c r="Y36" s="1">
        <v>1.207849806</v>
      </c>
      <c r="Z36" s="1">
        <v>8.2998275760000004E-3</v>
      </c>
      <c r="AA36" s="1">
        <f t="shared" si="2"/>
        <v>1.6419713090731708E-3</v>
      </c>
      <c r="AB36" s="1">
        <f t="shared" si="3"/>
        <v>0.90207195042400001</v>
      </c>
      <c r="AC36" s="1">
        <f t="shared" si="4"/>
        <v>0.17845867853916531</v>
      </c>
      <c r="AD36" s="1">
        <v>1.392525673</v>
      </c>
      <c r="AE36" s="1">
        <f t="shared" si="5"/>
        <v>0.27548610875067747</v>
      </c>
    </row>
    <row r="37" spans="1:31" x14ac:dyDescent="0.35">
      <c r="A37" s="1" t="s">
        <v>79</v>
      </c>
      <c r="B37" s="1" t="s">
        <v>84</v>
      </c>
      <c r="C37" s="1" t="s">
        <v>81</v>
      </c>
      <c r="D37" s="1">
        <v>18.09609</v>
      </c>
      <c r="E37" s="1">
        <v>145.76488000000001</v>
      </c>
      <c r="F37" s="1">
        <v>51</v>
      </c>
      <c r="G37" s="1" t="s">
        <v>95</v>
      </c>
      <c r="H37" s="1" t="s">
        <v>73</v>
      </c>
      <c r="I37" s="1" t="s">
        <v>74</v>
      </c>
      <c r="J37" s="1">
        <v>4756</v>
      </c>
      <c r="K37" s="4" t="s">
        <v>75</v>
      </c>
      <c r="L37" s="2">
        <v>42886</v>
      </c>
      <c r="M37" s="2">
        <v>44731</v>
      </c>
      <c r="N37" s="1">
        <f t="shared" si="0"/>
        <v>5.0547945205479454</v>
      </c>
      <c r="O37" s="3" t="s">
        <v>107</v>
      </c>
      <c r="P37" s="1" t="s">
        <v>76</v>
      </c>
      <c r="Q37" s="1">
        <v>10.958299999999999</v>
      </c>
      <c r="R37" s="1">
        <v>26.781700000000001</v>
      </c>
      <c r="S37" s="1">
        <v>10.295777319999999</v>
      </c>
      <c r="T37" s="1">
        <f t="shared" si="1"/>
        <v>1.0643489713703327</v>
      </c>
      <c r="U37" s="1">
        <v>1.0603289520000001</v>
      </c>
      <c r="V37" s="1">
        <v>26.8233</v>
      </c>
      <c r="W37" s="1">
        <v>22.999199999999998</v>
      </c>
      <c r="X37" s="1">
        <v>4.9357624050000002</v>
      </c>
      <c r="Y37" s="1">
        <v>1.243585653</v>
      </c>
      <c r="Z37" s="1">
        <v>0.17809009549999999</v>
      </c>
      <c r="AA37" s="1">
        <f t="shared" si="2"/>
        <v>3.5231915911924115E-2</v>
      </c>
      <c r="AB37" s="1">
        <f t="shared" si="3"/>
        <v>5.1819248194999989</v>
      </c>
      <c r="AC37" s="1">
        <f t="shared" si="4"/>
        <v>1.0251504385460701</v>
      </c>
      <c r="AD37" s="1">
        <v>0.41399574280000001</v>
      </c>
      <c r="AE37" s="1">
        <f t="shared" si="5"/>
        <v>8.1901596814092134E-2</v>
      </c>
    </row>
    <row r="38" spans="1:31" x14ac:dyDescent="0.35">
      <c r="A38" s="1" t="s">
        <v>79</v>
      </c>
      <c r="B38" s="1" t="s">
        <v>84</v>
      </c>
      <c r="C38" s="1" t="s">
        <v>81</v>
      </c>
      <c r="D38" s="1">
        <v>18.09609</v>
      </c>
      <c r="E38" s="1">
        <v>145.76488000000001</v>
      </c>
      <c r="F38" s="1">
        <v>51</v>
      </c>
      <c r="G38" s="1" t="s">
        <v>95</v>
      </c>
      <c r="H38" s="1" t="s">
        <v>73</v>
      </c>
      <c r="I38" s="1" t="s">
        <v>74</v>
      </c>
      <c r="J38" s="1">
        <v>4757</v>
      </c>
      <c r="K38" s="4" t="s">
        <v>75</v>
      </c>
      <c r="L38" s="2">
        <v>42886</v>
      </c>
      <c r="M38" s="2">
        <v>44731</v>
      </c>
      <c r="N38" s="1">
        <f t="shared" si="0"/>
        <v>5.0547945205479454</v>
      </c>
      <c r="O38" s="3" t="s">
        <v>107</v>
      </c>
      <c r="P38" s="1" t="s">
        <v>76</v>
      </c>
      <c r="Q38" s="1">
        <v>12.325100000000001</v>
      </c>
      <c r="R38" s="1">
        <v>28.1631</v>
      </c>
      <c r="S38" s="1">
        <v>11.0586319</v>
      </c>
      <c r="T38" s="1">
        <f t="shared" si="1"/>
        <v>1.1145230360728438</v>
      </c>
      <c r="U38" s="1">
        <v>1.097043752</v>
      </c>
      <c r="V38" s="1">
        <v>31.370899999999999</v>
      </c>
      <c r="W38" s="1">
        <v>27.673300000000001</v>
      </c>
      <c r="X38" s="1">
        <v>8.8455734249999995</v>
      </c>
      <c r="Y38" s="1">
        <v>1.1845366070000001</v>
      </c>
      <c r="Z38" s="1">
        <v>6.7282676700000002E-2</v>
      </c>
      <c r="AA38" s="1">
        <f t="shared" si="2"/>
        <v>1.3310665038211381E-2</v>
      </c>
      <c r="AB38" s="1">
        <f t="shared" si="3"/>
        <v>2.1457757983000003</v>
      </c>
      <c r="AC38" s="1">
        <f t="shared" si="4"/>
        <v>0.42450307120840114</v>
      </c>
      <c r="AD38" s="1">
        <v>0.84279727940000004</v>
      </c>
      <c r="AE38" s="1">
        <f t="shared" si="5"/>
        <v>0.16673225310623307</v>
      </c>
    </row>
    <row r="39" spans="1:31" x14ac:dyDescent="0.35">
      <c r="A39" s="1" t="s">
        <v>79</v>
      </c>
      <c r="B39" s="1" t="s">
        <v>84</v>
      </c>
      <c r="C39" s="1" t="s">
        <v>81</v>
      </c>
      <c r="D39" s="1">
        <v>18.09609</v>
      </c>
      <c r="E39" s="1">
        <v>145.76488000000001</v>
      </c>
      <c r="F39" s="1">
        <v>51</v>
      </c>
      <c r="G39" s="1" t="s">
        <v>95</v>
      </c>
      <c r="H39" s="1" t="s">
        <v>73</v>
      </c>
      <c r="I39" s="1" t="s">
        <v>74</v>
      </c>
      <c r="J39" s="1">
        <v>4758</v>
      </c>
      <c r="K39" s="4" t="s">
        <v>75</v>
      </c>
      <c r="L39" s="2">
        <v>42886</v>
      </c>
      <c r="M39" s="2">
        <v>44731</v>
      </c>
      <c r="N39" s="1">
        <f t="shared" si="0"/>
        <v>5.0547945205479454</v>
      </c>
      <c r="O39" s="3" t="s">
        <v>107</v>
      </c>
      <c r="P39" s="1" t="s">
        <v>76</v>
      </c>
      <c r="Q39" s="1">
        <v>10.436299999999999</v>
      </c>
      <c r="R39" s="1">
        <v>25.799600000000002</v>
      </c>
      <c r="S39" s="1">
        <v>9.9490385060000008</v>
      </c>
      <c r="T39" s="1">
        <f t="shared" si="1"/>
        <v>1.0489757370730994</v>
      </c>
      <c r="U39" s="1">
        <v>1.03918328</v>
      </c>
      <c r="V39" s="1">
        <v>31.265000000000001</v>
      </c>
      <c r="W39" s="1">
        <v>27.179099999999998</v>
      </c>
      <c r="X39" s="1">
        <v>8.4919252400000005</v>
      </c>
      <c r="Y39" s="1">
        <v>1.155269656</v>
      </c>
      <c r="Z39" s="1">
        <v>6.6432952880000007E-2</v>
      </c>
      <c r="AA39" s="1">
        <f t="shared" si="2"/>
        <v>1.314256249387534E-2</v>
      </c>
      <c r="AB39" s="1">
        <f t="shared" si="3"/>
        <v>1.3906803131200003</v>
      </c>
      <c r="AC39" s="1">
        <f t="shared" si="4"/>
        <v>0.27512103755490519</v>
      </c>
      <c r="AD39" s="1">
        <v>1.458400726</v>
      </c>
      <c r="AE39" s="1">
        <f t="shared" si="5"/>
        <v>0.28851830080758806</v>
      </c>
    </row>
    <row r="40" spans="1:31" s="4" customFormat="1" x14ac:dyDescent="0.35">
      <c r="A40" s="4" t="s">
        <v>79</v>
      </c>
      <c r="B40" s="4" t="s">
        <v>84</v>
      </c>
      <c r="C40" s="4" t="s">
        <v>81</v>
      </c>
      <c r="D40" s="4">
        <v>18.09609</v>
      </c>
      <c r="E40" s="4">
        <v>145.76488000000001</v>
      </c>
      <c r="F40" s="4">
        <v>51</v>
      </c>
      <c r="G40" s="4" t="s">
        <v>95</v>
      </c>
      <c r="H40" s="4" t="s">
        <v>73</v>
      </c>
      <c r="I40" s="4" t="s">
        <v>74</v>
      </c>
      <c r="J40" s="4">
        <v>4759</v>
      </c>
      <c r="K40" s="4" t="s">
        <v>111</v>
      </c>
      <c r="L40" s="5">
        <v>42886</v>
      </c>
      <c r="M40" s="5" t="s">
        <v>77</v>
      </c>
      <c r="N40" s="1" t="s">
        <v>77</v>
      </c>
      <c r="O40" s="6" t="s">
        <v>107</v>
      </c>
      <c r="P40" s="4" t="s">
        <v>76</v>
      </c>
      <c r="Q40" s="4">
        <v>12.173</v>
      </c>
      <c r="R40" s="4">
        <v>27.6081</v>
      </c>
      <c r="S40" s="1">
        <v>11.093719480000001</v>
      </c>
      <c r="T40" s="1">
        <f t="shared" si="1"/>
        <v>1.0972875257884203</v>
      </c>
      <c r="U40" s="4">
        <v>1.0888365440000001</v>
      </c>
      <c r="V40" s="4" t="s">
        <v>77</v>
      </c>
      <c r="W40" s="4" t="s">
        <v>77</v>
      </c>
      <c r="X40" s="4" t="s">
        <v>77</v>
      </c>
      <c r="Y40" s="4" t="s">
        <v>77</v>
      </c>
      <c r="Z40" s="4" t="s">
        <v>77</v>
      </c>
      <c r="AA40" s="4" t="s">
        <v>77</v>
      </c>
      <c r="AB40" s="4" t="s">
        <v>77</v>
      </c>
      <c r="AC40" s="4" t="s">
        <v>77</v>
      </c>
      <c r="AD40" s="4" t="s">
        <v>77</v>
      </c>
      <c r="AE40" s="4" t="s">
        <v>77</v>
      </c>
    </row>
    <row r="41" spans="1:31" s="4" customFormat="1" x14ac:dyDescent="0.35">
      <c r="A41" s="4" t="s">
        <v>83</v>
      </c>
      <c r="B41" s="4" t="s">
        <v>84</v>
      </c>
      <c r="C41" s="4" t="s">
        <v>85</v>
      </c>
      <c r="D41" s="4">
        <v>15.15639</v>
      </c>
      <c r="E41" s="4">
        <v>145.68976000000001</v>
      </c>
      <c r="F41" s="4">
        <v>41</v>
      </c>
      <c r="G41" s="4" t="s">
        <v>86</v>
      </c>
      <c r="H41" s="4" t="s">
        <v>73</v>
      </c>
      <c r="I41" s="4" t="s">
        <v>74</v>
      </c>
      <c r="J41" s="4">
        <v>4760</v>
      </c>
      <c r="K41" s="4" t="s">
        <v>110</v>
      </c>
      <c r="L41" s="5">
        <v>42873</v>
      </c>
      <c r="M41" s="5">
        <v>44673</v>
      </c>
      <c r="N41" s="1">
        <f t="shared" si="0"/>
        <v>4.9315068493150687</v>
      </c>
      <c r="O41" s="6" t="s">
        <v>107</v>
      </c>
      <c r="P41" s="4" t="s">
        <v>76</v>
      </c>
      <c r="Q41" s="4">
        <v>11.71</v>
      </c>
      <c r="R41" s="4">
        <v>27.125399999999999</v>
      </c>
      <c r="S41" s="1">
        <v>10.95882797</v>
      </c>
      <c r="T41" s="1">
        <f t="shared" si="1"/>
        <v>1.0685449239696387</v>
      </c>
      <c r="U41" s="4">
        <v>1.06416416</v>
      </c>
      <c r="V41" s="4">
        <v>18.116900000000001</v>
      </c>
      <c r="W41" s="4">
        <v>15.9544</v>
      </c>
      <c r="X41" s="4" t="s">
        <v>77</v>
      </c>
      <c r="Y41" s="4" t="s">
        <v>77</v>
      </c>
      <c r="Z41" s="4" t="s">
        <v>77</v>
      </c>
      <c r="AA41" s="4" t="s">
        <v>77</v>
      </c>
      <c r="AB41" s="4" t="s">
        <v>77</v>
      </c>
      <c r="AC41" s="4" t="s">
        <v>77</v>
      </c>
      <c r="AD41" s="4" t="s">
        <v>77</v>
      </c>
      <c r="AE41" s="4" t="s">
        <v>77</v>
      </c>
    </row>
    <row r="42" spans="1:31" ht="17" customHeight="1" x14ac:dyDescent="0.35">
      <c r="A42" s="1" t="s">
        <v>83</v>
      </c>
      <c r="B42" s="1" t="s">
        <v>84</v>
      </c>
      <c r="C42" s="1" t="s">
        <v>85</v>
      </c>
      <c r="D42" s="1">
        <v>15.15639</v>
      </c>
      <c r="E42" s="1">
        <v>145.68976000000001</v>
      </c>
      <c r="F42" s="1">
        <v>41</v>
      </c>
      <c r="G42" s="1" t="s">
        <v>86</v>
      </c>
      <c r="H42" s="1" t="s">
        <v>73</v>
      </c>
      <c r="I42" s="1" t="s">
        <v>74</v>
      </c>
      <c r="J42" s="1">
        <v>4761</v>
      </c>
      <c r="K42" s="4" t="s">
        <v>75</v>
      </c>
      <c r="L42" s="2">
        <v>42873</v>
      </c>
      <c r="M42" s="2">
        <v>44673</v>
      </c>
      <c r="N42" s="1">
        <f t="shared" si="0"/>
        <v>4.9315068493150687</v>
      </c>
      <c r="O42" s="3" t="s">
        <v>107</v>
      </c>
      <c r="P42" s="1" t="s">
        <v>76</v>
      </c>
      <c r="Q42" s="1">
        <v>12.533899999999999</v>
      </c>
      <c r="R42" s="1">
        <v>27.990400000000001</v>
      </c>
      <c r="S42" s="1">
        <v>11.522855760000001</v>
      </c>
      <c r="T42" s="1">
        <f t="shared" si="1"/>
        <v>1.087742505942815</v>
      </c>
      <c r="U42" s="1">
        <v>1.087519752</v>
      </c>
      <c r="V42" s="1">
        <v>24.5184</v>
      </c>
      <c r="W42" s="1">
        <v>20.652899999999999</v>
      </c>
      <c r="X42" s="1">
        <v>3.2393531800000002</v>
      </c>
      <c r="Y42" s="1">
        <v>1.2452943809999999</v>
      </c>
      <c r="Z42" s="1">
        <v>4.2958259579999998E-2</v>
      </c>
      <c r="AA42" s="1">
        <f t="shared" si="2"/>
        <v>8.7109804148333327E-3</v>
      </c>
      <c r="AB42" s="1">
        <f t="shared" si="3"/>
        <v>8.2405443204199997</v>
      </c>
      <c r="AC42" s="1">
        <f t="shared" si="4"/>
        <v>1.6709992649740555</v>
      </c>
      <c r="AD42" s="1">
        <v>0.73029899600000003</v>
      </c>
      <c r="AE42" s="1">
        <f t="shared" si="5"/>
        <v>0.14808840752222222</v>
      </c>
    </row>
    <row r="43" spans="1:31" s="4" customFormat="1" x14ac:dyDescent="0.35">
      <c r="A43" s="4" t="s">
        <v>83</v>
      </c>
      <c r="B43" s="4" t="s">
        <v>84</v>
      </c>
      <c r="C43" s="4" t="s">
        <v>85</v>
      </c>
      <c r="D43" s="4">
        <v>15.15639</v>
      </c>
      <c r="E43" s="4">
        <v>145.68976000000001</v>
      </c>
      <c r="F43" s="4">
        <v>41</v>
      </c>
      <c r="G43" s="4" t="s">
        <v>86</v>
      </c>
      <c r="H43" s="4" t="s">
        <v>73</v>
      </c>
      <c r="I43" s="4" t="s">
        <v>74</v>
      </c>
      <c r="J43" s="4">
        <v>4762</v>
      </c>
      <c r="K43" s="4" t="s">
        <v>111</v>
      </c>
      <c r="L43" s="5">
        <v>42873</v>
      </c>
      <c r="M43" s="5" t="s">
        <v>77</v>
      </c>
      <c r="N43" s="1" t="s">
        <v>77</v>
      </c>
      <c r="O43" s="6" t="s">
        <v>107</v>
      </c>
      <c r="P43" s="4" t="s">
        <v>76</v>
      </c>
      <c r="Q43" s="4">
        <v>11.0235</v>
      </c>
      <c r="R43" s="4">
        <v>26.648199999999999</v>
      </c>
      <c r="S43" s="1">
        <v>10.466013909999999</v>
      </c>
      <c r="T43" s="1">
        <f t="shared" si="1"/>
        <v>1.0532663241988756</v>
      </c>
      <c r="U43" s="4">
        <v>1.0558623760000001</v>
      </c>
      <c r="V43" s="4" t="s">
        <v>77</v>
      </c>
      <c r="W43" s="4" t="s">
        <v>77</v>
      </c>
      <c r="X43" s="4" t="s">
        <v>77</v>
      </c>
      <c r="Y43" s="4" t="s">
        <v>77</v>
      </c>
      <c r="Z43" s="4" t="s">
        <v>77</v>
      </c>
      <c r="AA43" s="4" t="s">
        <v>77</v>
      </c>
      <c r="AB43" s="4" t="s">
        <v>77</v>
      </c>
      <c r="AC43" s="4" t="s">
        <v>77</v>
      </c>
      <c r="AD43" s="4" t="s">
        <v>77</v>
      </c>
      <c r="AE43" s="4" t="s">
        <v>77</v>
      </c>
    </row>
    <row r="44" spans="1:31" s="4" customFormat="1" x14ac:dyDescent="0.35">
      <c r="A44" s="4" t="s">
        <v>83</v>
      </c>
      <c r="B44" s="4" t="s">
        <v>84</v>
      </c>
      <c r="C44" s="4" t="s">
        <v>85</v>
      </c>
      <c r="D44" s="4">
        <v>15.15639</v>
      </c>
      <c r="E44" s="4">
        <v>145.68976000000001</v>
      </c>
      <c r="F44" s="4">
        <v>41</v>
      </c>
      <c r="G44" s="4" t="s">
        <v>86</v>
      </c>
      <c r="H44" s="4" t="s">
        <v>73</v>
      </c>
      <c r="I44" s="4" t="s">
        <v>74</v>
      </c>
      <c r="J44" s="4">
        <v>4763</v>
      </c>
      <c r="K44" s="4" t="s">
        <v>110</v>
      </c>
      <c r="L44" s="5">
        <v>42873</v>
      </c>
      <c r="M44" s="5">
        <v>44673</v>
      </c>
      <c r="N44" s="1">
        <f t="shared" si="0"/>
        <v>4.9315068493150687</v>
      </c>
      <c r="O44" s="6" t="s">
        <v>107</v>
      </c>
      <c r="P44" s="4" t="s">
        <v>76</v>
      </c>
      <c r="Q44" s="4">
        <v>11.66</v>
      </c>
      <c r="R44" s="4">
        <v>27.552800000000001</v>
      </c>
      <c r="S44" s="1">
        <v>10.69220352</v>
      </c>
      <c r="T44" s="1">
        <f t="shared" si="1"/>
        <v>1.0905142217120836</v>
      </c>
      <c r="U44" s="4">
        <v>1.0903694319999999</v>
      </c>
      <c r="V44" s="4">
        <v>18.529800000000002</v>
      </c>
      <c r="W44" s="4">
        <v>16.089600000000001</v>
      </c>
      <c r="X44" s="4" t="s">
        <v>77</v>
      </c>
      <c r="Y44" s="4" t="s">
        <v>77</v>
      </c>
      <c r="Z44" s="4" t="s">
        <v>77</v>
      </c>
      <c r="AA44" s="4" t="s">
        <v>77</v>
      </c>
      <c r="AB44" s="4" t="s">
        <v>77</v>
      </c>
      <c r="AC44" s="4" t="s">
        <v>77</v>
      </c>
      <c r="AD44" s="4" t="s">
        <v>77</v>
      </c>
      <c r="AE44" s="4" t="s">
        <v>77</v>
      </c>
    </row>
    <row r="45" spans="1:31" x14ac:dyDescent="0.35">
      <c r="A45" s="1" t="s">
        <v>96</v>
      </c>
      <c r="B45" s="1" t="s">
        <v>84</v>
      </c>
      <c r="C45" s="1" t="s">
        <v>97</v>
      </c>
      <c r="D45" s="1">
        <v>20.01398</v>
      </c>
      <c r="E45" s="1">
        <v>145.22746000000001</v>
      </c>
      <c r="G45" s="1" t="s">
        <v>98</v>
      </c>
      <c r="H45" s="1" t="s">
        <v>73</v>
      </c>
      <c r="I45" s="1" t="s">
        <v>74</v>
      </c>
      <c r="J45" s="1">
        <v>4764</v>
      </c>
      <c r="K45" s="4" t="s">
        <v>75</v>
      </c>
      <c r="L45" s="2">
        <v>42899</v>
      </c>
      <c r="M45" s="2">
        <v>44733</v>
      </c>
      <c r="N45" s="1">
        <f t="shared" si="0"/>
        <v>5.0246575342465754</v>
      </c>
      <c r="O45" s="3" t="s">
        <v>107</v>
      </c>
      <c r="P45" s="1" t="s">
        <v>76</v>
      </c>
      <c r="Q45" s="1">
        <v>11.715299999999999</v>
      </c>
      <c r="R45" s="1">
        <v>26.891200000000001</v>
      </c>
      <c r="S45" s="1">
        <v>10.62698936</v>
      </c>
      <c r="T45" s="1">
        <f t="shared" si="1"/>
        <v>1.1024100620723685</v>
      </c>
      <c r="U45" s="1">
        <v>1.0923307360000001</v>
      </c>
      <c r="V45" s="1">
        <v>28.118500000000001</v>
      </c>
      <c r="W45" s="1">
        <v>22.732800000000001</v>
      </c>
      <c r="X45" s="1">
        <v>5.9941835399999999</v>
      </c>
      <c r="Y45" s="1">
        <v>1.197837888</v>
      </c>
      <c r="Z45" s="1">
        <v>0.26734542849999998</v>
      </c>
      <c r="AA45" s="1">
        <f t="shared" si="2"/>
        <v>5.3206696511723009E-2</v>
      </c>
      <c r="AB45" s="1">
        <f t="shared" si="3"/>
        <v>4.3654603915000001</v>
      </c>
      <c r="AC45" s="1">
        <f t="shared" si="4"/>
        <v>0.86880754792666304</v>
      </c>
      <c r="AD45" s="1">
        <v>0.24611949920000001</v>
      </c>
      <c r="AE45" s="1">
        <f t="shared" si="5"/>
        <v>4.8982343079607416E-2</v>
      </c>
    </row>
    <row r="46" spans="1:31" x14ac:dyDescent="0.35">
      <c r="A46" s="1" t="s">
        <v>79</v>
      </c>
      <c r="B46" s="1" t="s">
        <v>84</v>
      </c>
      <c r="C46" s="1" t="s">
        <v>81</v>
      </c>
      <c r="D46" s="1">
        <v>18.16788</v>
      </c>
      <c r="E46" s="1">
        <v>145.79494</v>
      </c>
      <c r="F46" s="1">
        <v>48</v>
      </c>
      <c r="G46" s="1" t="s">
        <v>82</v>
      </c>
      <c r="H46" s="1" t="s">
        <v>73</v>
      </c>
      <c r="I46" s="1" t="s">
        <v>74</v>
      </c>
      <c r="J46" s="1">
        <v>4765</v>
      </c>
      <c r="K46" s="4" t="s">
        <v>75</v>
      </c>
      <c r="L46" s="2">
        <v>42887</v>
      </c>
      <c r="M46" s="2">
        <v>44764</v>
      </c>
      <c r="N46" s="1">
        <f t="shared" si="0"/>
        <v>5.1424657534246574</v>
      </c>
      <c r="O46" s="3" t="s">
        <v>107</v>
      </c>
      <c r="P46" s="1" t="s">
        <v>76</v>
      </c>
      <c r="Q46" s="1">
        <v>11.138</v>
      </c>
      <c r="R46" s="1">
        <v>26.0854</v>
      </c>
      <c r="S46" s="1">
        <v>10.729883190000001</v>
      </c>
      <c r="T46" s="1">
        <f t="shared" si="1"/>
        <v>1.0380355314939826</v>
      </c>
      <c r="U46" s="1">
        <v>1.0286279519999999</v>
      </c>
      <c r="V46" s="1">
        <v>16.187899999999999</v>
      </c>
      <c r="W46" s="1">
        <v>15.8797</v>
      </c>
      <c r="X46" s="1">
        <v>0.4396848679</v>
      </c>
      <c r="Y46" s="1">
        <v>1.38241302</v>
      </c>
      <c r="Z46" s="1">
        <v>3.759384155E-3</v>
      </c>
      <c r="AA46" s="1">
        <f t="shared" si="2"/>
        <v>7.3104699870804482E-4</v>
      </c>
      <c r="AB46" s="1">
        <f t="shared" si="3"/>
        <v>10.286438937945</v>
      </c>
      <c r="AC46" s="1">
        <f t="shared" si="4"/>
        <v>2.0002931339104557</v>
      </c>
      <c r="AD46" s="1">
        <v>0.21482563020000001</v>
      </c>
      <c r="AE46" s="1">
        <f t="shared" si="5"/>
        <v>4.1774829527437406E-2</v>
      </c>
    </row>
    <row r="47" spans="1:31" x14ac:dyDescent="0.35">
      <c r="A47" s="1" t="s">
        <v>79</v>
      </c>
      <c r="B47" s="1" t="s">
        <v>84</v>
      </c>
      <c r="C47" s="1" t="s">
        <v>81</v>
      </c>
      <c r="D47" s="1">
        <v>18.16788</v>
      </c>
      <c r="E47" s="1">
        <v>145.79494</v>
      </c>
      <c r="F47" s="1">
        <v>48</v>
      </c>
      <c r="G47" s="1" t="s">
        <v>82</v>
      </c>
      <c r="H47" s="1" t="s">
        <v>73</v>
      </c>
      <c r="I47" s="1" t="s">
        <v>74</v>
      </c>
      <c r="J47" s="1">
        <v>4766</v>
      </c>
      <c r="K47" s="4" t="s">
        <v>75</v>
      </c>
      <c r="L47" s="2">
        <v>42887</v>
      </c>
      <c r="M47" s="2">
        <v>44764</v>
      </c>
      <c r="N47" s="1">
        <f t="shared" si="0"/>
        <v>5.1424657534246574</v>
      </c>
      <c r="O47" s="3" t="s">
        <v>107</v>
      </c>
      <c r="P47" s="1" t="s">
        <v>76</v>
      </c>
      <c r="Q47" s="1">
        <v>11.8619</v>
      </c>
      <c r="R47" s="1">
        <v>27.529299999999999</v>
      </c>
      <c r="S47" s="1">
        <v>10.817859650000001</v>
      </c>
      <c r="T47" s="1">
        <f t="shared" si="1"/>
        <v>1.0965108056287272</v>
      </c>
      <c r="U47" s="1">
        <v>1.086992672</v>
      </c>
      <c r="V47" s="1">
        <v>21.029399999999999</v>
      </c>
      <c r="W47" s="1">
        <v>20.491499999999998</v>
      </c>
      <c r="X47" s="1">
        <v>3.5487899779999998</v>
      </c>
      <c r="Y47" s="1">
        <v>1.2134987639999999</v>
      </c>
      <c r="Z47" s="1">
        <v>0.1666145325</v>
      </c>
      <c r="AA47" s="1">
        <f t="shared" si="2"/>
        <v>3.2399735941662226E-2</v>
      </c>
      <c r="AB47" s="1">
        <f t="shared" si="3"/>
        <v>7.1024551395000008</v>
      </c>
      <c r="AC47" s="1">
        <f t="shared" si="4"/>
        <v>1.3811380532325521</v>
      </c>
      <c r="AD47" s="1">
        <v>0.22022438050000001</v>
      </c>
      <c r="AE47" s="1">
        <f t="shared" si="5"/>
        <v>4.2824666426478426E-2</v>
      </c>
    </row>
    <row r="48" spans="1:31" x14ac:dyDescent="0.35">
      <c r="A48" s="1" t="s">
        <v>96</v>
      </c>
      <c r="B48" s="1" t="s">
        <v>84</v>
      </c>
      <c r="C48" s="1" t="s">
        <v>97</v>
      </c>
      <c r="D48" s="1">
        <v>20.01398</v>
      </c>
      <c r="E48" s="1">
        <v>145.22746000000001</v>
      </c>
      <c r="G48" s="1" t="s">
        <v>98</v>
      </c>
      <c r="H48" s="1" t="s">
        <v>73</v>
      </c>
      <c r="I48" s="1" t="s">
        <v>74</v>
      </c>
      <c r="J48" s="1">
        <v>4767</v>
      </c>
      <c r="K48" s="4" t="s">
        <v>75</v>
      </c>
      <c r="L48" s="2">
        <v>42899</v>
      </c>
      <c r="M48" s="2">
        <v>44733</v>
      </c>
      <c r="N48" s="1">
        <f t="shared" si="0"/>
        <v>5.0246575342465754</v>
      </c>
      <c r="O48" s="3" t="s">
        <v>107</v>
      </c>
      <c r="P48" s="1" t="s">
        <v>76</v>
      </c>
      <c r="Q48" s="1">
        <v>12.1059</v>
      </c>
      <c r="R48" s="1">
        <v>27.130500000000001</v>
      </c>
      <c r="S48" s="1">
        <v>10.87024212</v>
      </c>
      <c r="T48" s="1">
        <f t="shared" si="1"/>
        <v>1.1136734459416071</v>
      </c>
      <c r="U48" s="1">
        <v>1.1044150399999999</v>
      </c>
      <c r="V48" s="1">
        <v>20.321400000000001</v>
      </c>
      <c r="W48" s="1">
        <v>17.8017</v>
      </c>
      <c r="X48" s="1">
        <v>1.9797277449999999</v>
      </c>
      <c r="Y48" s="1">
        <v>1.1763083169999999</v>
      </c>
      <c r="Z48" s="1">
        <v>0.1269693375</v>
      </c>
      <c r="AA48" s="1">
        <f t="shared" si="2"/>
        <v>2.5269252010632497E-2</v>
      </c>
      <c r="AB48" s="1">
        <f t="shared" si="3"/>
        <v>8.7635450375000001</v>
      </c>
      <c r="AC48" s="1">
        <f t="shared" si="4"/>
        <v>1.7441079273105236</v>
      </c>
      <c r="AD48" s="1">
        <v>9.4696998599999999E-2</v>
      </c>
      <c r="AE48" s="1">
        <f t="shared" si="5"/>
        <v>1.8846458281897491E-2</v>
      </c>
    </row>
    <row r="49" spans="1:31" x14ac:dyDescent="0.35">
      <c r="A49" s="1" t="s">
        <v>96</v>
      </c>
      <c r="B49" s="1" t="s">
        <v>84</v>
      </c>
      <c r="C49" s="1" t="s">
        <v>97</v>
      </c>
      <c r="D49" s="1">
        <v>20.01398</v>
      </c>
      <c r="E49" s="1">
        <v>145.22746000000001</v>
      </c>
      <c r="G49" s="1" t="s">
        <v>98</v>
      </c>
      <c r="H49" s="1" t="s">
        <v>73</v>
      </c>
      <c r="I49" s="1" t="s">
        <v>74</v>
      </c>
      <c r="J49" s="1">
        <v>4768</v>
      </c>
      <c r="K49" s="4" t="s">
        <v>75</v>
      </c>
      <c r="L49" s="2">
        <v>42899</v>
      </c>
      <c r="M49" s="2">
        <v>44733</v>
      </c>
      <c r="N49" s="1">
        <f t="shared" si="0"/>
        <v>5.0246575342465754</v>
      </c>
      <c r="O49" s="3" t="s">
        <v>107</v>
      </c>
      <c r="P49" s="1" t="s">
        <v>76</v>
      </c>
      <c r="Q49" s="1">
        <v>11.4049</v>
      </c>
      <c r="R49" s="1">
        <v>26.5501</v>
      </c>
      <c r="S49" s="1">
        <v>10.61632919</v>
      </c>
      <c r="T49" s="1">
        <f t="shared" si="1"/>
        <v>1.0742790465411332</v>
      </c>
      <c r="U49" s="1">
        <v>1.0733653839999999</v>
      </c>
      <c r="V49" s="1">
        <v>28.262899999999998</v>
      </c>
      <c r="W49" s="1">
        <v>22.8261</v>
      </c>
      <c r="X49" s="1">
        <v>5.6283044819999999</v>
      </c>
      <c r="Y49" s="1">
        <v>1.2032795549999999</v>
      </c>
      <c r="Z49" s="1">
        <v>8.4946632389999999E-2</v>
      </c>
      <c r="AA49" s="1">
        <f t="shared" si="2"/>
        <v>1.6905954646864778E-2</v>
      </c>
      <c r="AB49" s="1">
        <f t="shared" si="3"/>
        <v>4.9030780756099999</v>
      </c>
      <c r="AC49" s="1">
        <f t="shared" si="4"/>
        <v>0.97580343380460743</v>
      </c>
      <c r="AD49" s="1">
        <v>0.33447360990000002</v>
      </c>
      <c r="AE49" s="1">
        <f t="shared" si="5"/>
        <v>6.6566449080425305E-2</v>
      </c>
    </row>
    <row r="50" spans="1:31" x14ac:dyDescent="0.35">
      <c r="A50" s="1" t="s">
        <v>96</v>
      </c>
      <c r="B50" s="1" t="s">
        <v>84</v>
      </c>
      <c r="C50" s="1" t="s">
        <v>97</v>
      </c>
      <c r="D50" s="1">
        <v>20.01398</v>
      </c>
      <c r="E50" s="1">
        <v>145.22746000000001</v>
      </c>
      <c r="G50" s="1" t="s">
        <v>98</v>
      </c>
      <c r="H50" s="1" t="s">
        <v>73</v>
      </c>
      <c r="I50" s="1" t="s">
        <v>74</v>
      </c>
      <c r="J50" s="1">
        <v>4769</v>
      </c>
      <c r="K50" s="4" t="s">
        <v>75</v>
      </c>
      <c r="L50" s="2">
        <v>42899</v>
      </c>
      <c r="M50" s="2">
        <v>44733</v>
      </c>
      <c r="N50" s="1">
        <f t="shared" si="0"/>
        <v>5.0246575342465754</v>
      </c>
      <c r="O50" s="3" t="s">
        <v>107</v>
      </c>
      <c r="P50" s="1" t="s">
        <v>76</v>
      </c>
      <c r="Q50" s="1">
        <v>10.8507</v>
      </c>
      <c r="R50" s="1">
        <v>26.059200000000001</v>
      </c>
      <c r="S50" s="1">
        <v>10.50989914</v>
      </c>
      <c r="T50" s="1">
        <f t="shared" si="1"/>
        <v>1.0324266537157272</v>
      </c>
      <c r="U50" s="1">
        <v>1.0320773919999999</v>
      </c>
      <c r="V50" s="1">
        <v>20.302099999999999</v>
      </c>
      <c r="W50" s="1">
        <v>17.162800000000001</v>
      </c>
      <c r="X50" s="1">
        <v>1.3186855319999999</v>
      </c>
      <c r="Y50" s="1">
        <v>1.1521892499999999</v>
      </c>
      <c r="Z50" s="1">
        <v>8.720397949E-2</v>
      </c>
      <c r="AA50" s="1">
        <f t="shared" si="2"/>
        <v>1.7355208568075247E-2</v>
      </c>
      <c r="AB50" s="1">
        <f t="shared" si="3"/>
        <v>9.1040096285099992</v>
      </c>
      <c r="AC50" s="1">
        <f t="shared" si="4"/>
        <v>1.8118666926969191</v>
      </c>
      <c r="AD50" s="1">
        <v>0.2566080093</v>
      </c>
      <c r="AE50" s="1">
        <f t="shared" si="5"/>
        <v>5.1069751032988005E-2</v>
      </c>
    </row>
    <row r="51" spans="1:31" x14ac:dyDescent="0.35">
      <c r="A51" s="1" t="s">
        <v>96</v>
      </c>
      <c r="B51" s="1" t="s">
        <v>84</v>
      </c>
      <c r="C51" s="1" t="s">
        <v>97</v>
      </c>
      <c r="D51" s="1">
        <v>20.01398</v>
      </c>
      <c r="E51" s="1">
        <v>145.22746000000001</v>
      </c>
      <c r="F51" s="1">
        <v>34</v>
      </c>
      <c r="G51" s="1" t="s">
        <v>98</v>
      </c>
      <c r="H51" s="1" t="s">
        <v>73</v>
      </c>
      <c r="I51" s="1" t="s">
        <v>74</v>
      </c>
      <c r="J51" s="1">
        <v>4770</v>
      </c>
      <c r="K51" s="4" t="s">
        <v>75</v>
      </c>
      <c r="L51" s="2">
        <v>42899</v>
      </c>
      <c r="M51" s="2">
        <v>44733</v>
      </c>
      <c r="N51" s="1">
        <f t="shared" si="0"/>
        <v>5.0246575342465754</v>
      </c>
      <c r="O51" s="3" t="s">
        <v>107</v>
      </c>
      <c r="P51" s="1" t="s">
        <v>76</v>
      </c>
      <c r="Q51" s="1">
        <v>10.795</v>
      </c>
      <c r="R51" s="1">
        <v>26.0243</v>
      </c>
      <c r="S51" s="1">
        <v>10.470665929999999</v>
      </c>
      <c r="T51" s="1">
        <f t="shared" si="1"/>
        <v>1.030975495939636</v>
      </c>
      <c r="U51" s="1">
        <v>1.0237610559999999</v>
      </c>
      <c r="V51" s="1">
        <v>23.4253</v>
      </c>
      <c r="W51" s="1">
        <v>17.528099999999998</v>
      </c>
      <c r="X51" s="1">
        <v>1.895055771</v>
      </c>
      <c r="Y51" s="1">
        <v>1.200771021</v>
      </c>
      <c r="Z51" s="1">
        <v>0.13288307190000001</v>
      </c>
      <c r="AA51" s="1">
        <f t="shared" si="2"/>
        <v>2.6446194789258453E-2</v>
      </c>
      <c r="AB51" s="1">
        <f t="shared" si="3"/>
        <v>8.4427270870999997</v>
      </c>
      <c r="AC51" s="1">
        <f t="shared" si="4"/>
        <v>1.6802592076289531</v>
      </c>
      <c r="AD51" s="1">
        <v>0.4043397903</v>
      </c>
      <c r="AE51" s="1">
        <f t="shared" si="5"/>
        <v>8.0471114209105785E-2</v>
      </c>
    </row>
    <row r="52" spans="1:31" s="4" customFormat="1" x14ac:dyDescent="0.35">
      <c r="A52" s="4" t="s">
        <v>83</v>
      </c>
      <c r="B52" s="4" t="s">
        <v>84</v>
      </c>
      <c r="C52" s="4" t="s">
        <v>85</v>
      </c>
      <c r="D52" s="4">
        <v>15.257191349999999</v>
      </c>
      <c r="E52" s="4">
        <v>145.76674560000001</v>
      </c>
      <c r="F52" s="4">
        <v>46</v>
      </c>
      <c r="G52" s="4" t="s">
        <v>99</v>
      </c>
      <c r="H52" s="4" t="s">
        <v>73</v>
      </c>
      <c r="I52" s="4" t="s">
        <v>74</v>
      </c>
      <c r="J52" s="4">
        <v>4771</v>
      </c>
      <c r="K52" s="4" t="s">
        <v>110</v>
      </c>
      <c r="L52" s="5">
        <v>42907</v>
      </c>
      <c r="M52" s="5">
        <v>44677</v>
      </c>
      <c r="N52" s="1">
        <f t="shared" si="0"/>
        <v>4.8493150684931505</v>
      </c>
      <c r="O52" s="6" t="s">
        <v>107</v>
      </c>
      <c r="P52" s="4" t="s">
        <v>76</v>
      </c>
      <c r="Q52" s="4">
        <v>10.497199999999999</v>
      </c>
      <c r="R52" s="4">
        <v>25.2563</v>
      </c>
      <c r="S52" s="1">
        <v>10.1510582</v>
      </c>
      <c r="T52" s="1">
        <f t="shared" si="1"/>
        <v>1.0340990853544707</v>
      </c>
      <c r="U52" s="4">
        <v>1.027815696</v>
      </c>
      <c r="V52" s="4">
        <v>19.066400000000002</v>
      </c>
      <c r="W52" s="4">
        <v>15.3127</v>
      </c>
      <c r="X52" s="4" t="s">
        <v>77</v>
      </c>
      <c r="Y52" s="4" t="s">
        <v>77</v>
      </c>
      <c r="Z52" s="4" t="s">
        <v>77</v>
      </c>
      <c r="AA52" s="4" t="s">
        <v>77</v>
      </c>
      <c r="AB52" s="4" t="s">
        <v>77</v>
      </c>
      <c r="AC52" s="4" t="s">
        <v>77</v>
      </c>
      <c r="AD52" s="4" t="s">
        <v>77</v>
      </c>
      <c r="AE52" s="4" t="s">
        <v>77</v>
      </c>
    </row>
    <row r="53" spans="1:31" x14ac:dyDescent="0.35">
      <c r="A53" s="1" t="s">
        <v>83</v>
      </c>
      <c r="B53" s="1" t="s">
        <v>84</v>
      </c>
      <c r="C53" s="1" t="s">
        <v>85</v>
      </c>
      <c r="D53" s="1">
        <v>15.257191349999999</v>
      </c>
      <c r="E53" s="1">
        <v>145.76674560000001</v>
      </c>
      <c r="F53" s="1">
        <v>46</v>
      </c>
      <c r="G53" s="1" t="s">
        <v>99</v>
      </c>
      <c r="H53" s="1" t="s">
        <v>73</v>
      </c>
      <c r="I53" s="1" t="s">
        <v>74</v>
      </c>
      <c r="J53" s="1">
        <v>4772</v>
      </c>
      <c r="K53" s="4" t="s">
        <v>75</v>
      </c>
      <c r="L53" s="2">
        <v>42907</v>
      </c>
      <c r="M53" s="2">
        <v>44677</v>
      </c>
      <c r="N53" s="1">
        <f t="shared" si="0"/>
        <v>4.8493150684931505</v>
      </c>
      <c r="O53" s="3" t="s">
        <v>107</v>
      </c>
      <c r="P53" s="1" t="s">
        <v>76</v>
      </c>
      <c r="Q53" s="1">
        <v>12.1212</v>
      </c>
      <c r="R53" s="1">
        <v>27.3887</v>
      </c>
      <c r="S53" s="1">
        <v>11.050546649999999</v>
      </c>
      <c r="T53" s="1">
        <f t="shared" si="1"/>
        <v>1.0968869128297829</v>
      </c>
      <c r="U53" s="1">
        <v>1.094413136</v>
      </c>
      <c r="V53" s="1">
        <v>22.994499999999999</v>
      </c>
      <c r="W53" s="1">
        <v>16.150400000000001</v>
      </c>
      <c r="X53" s="1">
        <v>0.39401435849999999</v>
      </c>
      <c r="Y53" s="1">
        <v>1.41077527</v>
      </c>
      <c r="Z53" s="1">
        <v>4.7206878660000003E-3</v>
      </c>
      <c r="AA53" s="1">
        <f t="shared" si="2"/>
        <v>9.734751814067798E-4</v>
      </c>
      <c r="AB53" s="1">
        <f t="shared" si="3"/>
        <v>10.651811603634</v>
      </c>
      <c r="AC53" s="1">
        <f t="shared" si="4"/>
        <v>2.1965600199584236</v>
      </c>
      <c r="AD53" s="1">
        <v>0.20368480680000001</v>
      </c>
      <c r="AE53" s="1">
        <f t="shared" si="5"/>
        <v>4.2002799142372885E-2</v>
      </c>
    </row>
    <row r="54" spans="1:31" x14ac:dyDescent="0.35">
      <c r="A54" s="1" t="s">
        <v>83</v>
      </c>
      <c r="B54" s="1" t="s">
        <v>84</v>
      </c>
      <c r="C54" s="1" t="s">
        <v>85</v>
      </c>
      <c r="D54" s="1">
        <v>15.257191349999999</v>
      </c>
      <c r="E54" s="1">
        <v>145.76674560000001</v>
      </c>
      <c r="F54" s="1">
        <v>46</v>
      </c>
      <c r="G54" s="1" t="s">
        <v>99</v>
      </c>
      <c r="H54" s="1" t="s">
        <v>73</v>
      </c>
      <c r="I54" s="1" t="s">
        <v>74</v>
      </c>
      <c r="J54" s="1">
        <v>4773</v>
      </c>
      <c r="K54" s="4" t="s">
        <v>75</v>
      </c>
      <c r="L54" s="2">
        <v>42907</v>
      </c>
      <c r="M54" s="2">
        <v>44677</v>
      </c>
      <c r="N54" s="1">
        <f t="shared" si="0"/>
        <v>4.8493150684931505</v>
      </c>
      <c r="O54" s="3" t="s">
        <v>107</v>
      </c>
      <c r="P54" s="1" t="s">
        <v>76</v>
      </c>
      <c r="Q54" s="1">
        <v>11.7475</v>
      </c>
      <c r="R54" s="1">
        <v>27.188099999999999</v>
      </c>
      <c r="S54" s="1">
        <v>10.63690281</v>
      </c>
      <c r="T54" s="1">
        <f t="shared" si="1"/>
        <v>1.1044098277325523</v>
      </c>
      <c r="U54" s="1">
        <v>1.10048652</v>
      </c>
      <c r="V54" s="1">
        <v>21.103300000000001</v>
      </c>
      <c r="W54" s="1">
        <v>18.206499999999998</v>
      </c>
      <c r="X54" s="1">
        <v>1.0255908970000001</v>
      </c>
      <c r="Y54" s="1">
        <v>1.2533188310000001</v>
      </c>
      <c r="Z54" s="1">
        <v>2.0556449890000002E-2</v>
      </c>
      <c r="AA54" s="1">
        <f t="shared" si="2"/>
        <v>4.2390419264689274E-3</v>
      </c>
      <c r="AB54" s="1">
        <f t="shared" si="3"/>
        <v>9.5907554631099998</v>
      </c>
      <c r="AC54" s="1">
        <f t="shared" si="4"/>
        <v>1.9777546576469773</v>
      </c>
      <c r="AD54" s="1">
        <v>1.055957794</v>
      </c>
      <c r="AE54" s="1">
        <f t="shared" si="5"/>
        <v>0.21775400836723163</v>
      </c>
    </row>
    <row r="55" spans="1:31" x14ac:dyDescent="0.35">
      <c r="A55" s="1" t="s">
        <v>83</v>
      </c>
      <c r="B55" s="1" t="s">
        <v>84</v>
      </c>
      <c r="C55" s="1" t="s">
        <v>85</v>
      </c>
      <c r="D55" s="1">
        <v>15.257191349999999</v>
      </c>
      <c r="E55" s="1">
        <v>145.76674560000001</v>
      </c>
      <c r="F55" s="1">
        <v>46</v>
      </c>
      <c r="G55" s="1" t="s">
        <v>99</v>
      </c>
      <c r="H55" s="1" t="s">
        <v>73</v>
      </c>
      <c r="I55" s="1" t="s">
        <v>74</v>
      </c>
      <c r="J55" s="1">
        <v>4774</v>
      </c>
      <c r="K55" s="1" t="s">
        <v>110</v>
      </c>
      <c r="L55" s="2">
        <v>42907</v>
      </c>
      <c r="M55" s="2">
        <v>44677</v>
      </c>
      <c r="N55" s="1">
        <f t="shared" si="0"/>
        <v>4.8493150684931505</v>
      </c>
      <c r="O55" s="3" t="s">
        <v>107</v>
      </c>
      <c r="P55" s="1" t="s">
        <v>76</v>
      </c>
      <c r="Q55" s="1">
        <v>12.192299999999999</v>
      </c>
      <c r="R55" s="1">
        <v>27.531199999999998</v>
      </c>
      <c r="S55" s="1">
        <v>10.863770479999999</v>
      </c>
      <c r="T55" s="1">
        <f t="shared" si="1"/>
        <v>1.1222899105283748</v>
      </c>
      <c r="U55" s="1">
        <v>1.1137811520000001</v>
      </c>
      <c r="V55" s="1">
        <v>19.9605</v>
      </c>
      <c r="W55" s="1">
        <v>17.143599999999999</v>
      </c>
      <c r="X55" s="1" t="s">
        <v>77</v>
      </c>
      <c r="Y55" s="1" t="s">
        <v>77</v>
      </c>
      <c r="Z55" s="1" t="s">
        <v>77</v>
      </c>
      <c r="AA55" s="1" t="s">
        <v>77</v>
      </c>
      <c r="AB55" s="1" t="s">
        <v>77</v>
      </c>
      <c r="AC55" s="1" t="s">
        <v>77</v>
      </c>
      <c r="AD55" s="1" t="s">
        <v>77</v>
      </c>
      <c r="AE55" s="1" t="s">
        <v>77</v>
      </c>
    </row>
    <row r="56" spans="1:31" x14ac:dyDescent="0.35">
      <c r="A56" s="1" t="s">
        <v>83</v>
      </c>
      <c r="B56" s="1" t="s">
        <v>84</v>
      </c>
      <c r="C56" s="1" t="s">
        <v>85</v>
      </c>
      <c r="D56" s="1">
        <v>15.257191349999999</v>
      </c>
      <c r="E56" s="1">
        <v>145.76674560000001</v>
      </c>
      <c r="F56" s="1">
        <v>46</v>
      </c>
      <c r="G56" s="1" t="s">
        <v>99</v>
      </c>
      <c r="H56" s="1" t="s">
        <v>73</v>
      </c>
      <c r="I56" s="1" t="s">
        <v>74</v>
      </c>
      <c r="J56" s="1">
        <v>4775</v>
      </c>
      <c r="K56" s="4" t="s">
        <v>75</v>
      </c>
      <c r="L56" s="2">
        <v>42907</v>
      </c>
      <c r="M56" s="2">
        <v>44677</v>
      </c>
      <c r="N56" s="1">
        <f t="shared" si="0"/>
        <v>4.8493150684931505</v>
      </c>
      <c r="O56" s="3" t="s">
        <v>107</v>
      </c>
      <c r="P56" s="1" t="s">
        <v>76</v>
      </c>
      <c r="Q56" s="1">
        <v>11.6692</v>
      </c>
      <c r="R56" s="1">
        <v>26.968299999999999</v>
      </c>
      <c r="S56" s="1">
        <v>10.479652400000001</v>
      </c>
      <c r="T56" s="1">
        <f t="shared" si="1"/>
        <v>1.1135102152815679</v>
      </c>
      <c r="U56" s="1">
        <v>1.106144088</v>
      </c>
      <c r="V56" s="1">
        <v>25.743300000000001</v>
      </c>
      <c r="W56" s="1">
        <v>20.3904</v>
      </c>
      <c r="X56" s="1">
        <v>3.5655183789999998</v>
      </c>
      <c r="Y56" s="1">
        <v>1.270618582</v>
      </c>
      <c r="Z56" s="1">
        <v>0.1430969238</v>
      </c>
      <c r="AA56" s="1">
        <f t="shared" si="2"/>
        <v>2.9508687676271187E-2</v>
      </c>
      <c r="AB56" s="1">
        <f t="shared" si="3"/>
        <v>6.7710370972000007</v>
      </c>
      <c r="AC56" s="1">
        <f t="shared" si="4"/>
        <v>1.39628731100452</v>
      </c>
      <c r="AD56" s="1">
        <v>0.25896835330000001</v>
      </c>
      <c r="AE56" s="1">
        <f t="shared" si="5"/>
        <v>5.3403078505367234E-2</v>
      </c>
    </row>
    <row r="57" spans="1:31" x14ac:dyDescent="0.35">
      <c r="A57" s="1" t="s">
        <v>96</v>
      </c>
      <c r="B57" s="1" t="s">
        <v>84</v>
      </c>
      <c r="C57" s="1" t="s">
        <v>97</v>
      </c>
      <c r="D57" s="1">
        <v>20.01398</v>
      </c>
      <c r="E57" s="1">
        <v>145.22746000000001</v>
      </c>
      <c r="F57" s="1">
        <v>34</v>
      </c>
      <c r="G57" s="1" t="s">
        <v>98</v>
      </c>
      <c r="H57" s="1" t="s">
        <v>73</v>
      </c>
      <c r="I57" s="1" t="s">
        <v>74</v>
      </c>
      <c r="J57" s="1">
        <v>4776</v>
      </c>
      <c r="K57" s="4" t="s">
        <v>75</v>
      </c>
      <c r="L57" s="2">
        <v>42899</v>
      </c>
      <c r="M57" s="2">
        <v>44733</v>
      </c>
      <c r="N57" s="1">
        <f t="shared" si="0"/>
        <v>5.0246575342465754</v>
      </c>
      <c r="O57" s="3" t="s">
        <v>107</v>
      </c>
      <c r="P57" s="1" t="s">
        <v>76</v>
      </c>
      <c r="Q57" s="1">
        <v>11.6943</v>
      </c>
      <c r="R57" s="1">
        <v>27.184200000000001</v>
      </c>
      <c r="S57" s="1">
        <v>10.362493519999999</v>
      </c>
      <c r="T57" s="1">
        <f t="shared" si="1"/>
        <v>1.1285218154713019</v>
      </c>
      <c r="U57" s="1">
        <v>1.1173389680000001</v>
      </c>
      <c r="V57" s="1">
        <v>26.793700000000001</v>
      </c>
      <c r="W57" s="1">
        <v>21.563400000000001</v>
      </c>
      <c r="X57" s="1">
        <v>4.4618911739999998</v>
      </c>
      <c r="Y57" s="1">
        <v>1.1980241300000001</v>
      </c>
      <c r="Z57" s="1">
        <v>0.1130990982</v>
      </c>
      <c r="AA57" s="1">
        <f t="shared" si="2"/>
        <v>2.2508817253544165E-2</v>
      </c>
      <c r="AB57" s="1">
        <f t="shared" si="3"/>
        <v>5.7875032477999993</v>
      </c>
      <c r="AC57" s="1">
        <f t="shared" si="4"/>
        <v>1.1518204391750271</v>
      </c>
      <c r="AD57" s="1">
        <v>0.1290121078</v>
      </c>
      <c r="AE57" s="1">
        <f t="shared" si="5"/>
        <v>2.5675801170665213E-2</v>
      </c>
    </row>
    <row r="58" spans="1:31" x14ac:dyDescent="0.35">
      <c r="A58" s="1" t="s">
        <v>96</v>
      </c>
      <c r="B58" s="1" t="s">
        <v>84</v>
      </c>
      <c r="C58" s="1" t="s">
        <v>97</v>
      </c>
      <c r="D58" s="1">
        <v>20.01398</v>
      </c>
      <c r="E58" s="1">
        <v>145.22746000000001</v>
      </c>
      <c r="F58" s="1">
        <v>34</v>
      </c>
      <c r="G58" s="1" t="s">
        <v>98</v>
      </c>
      <c r="H58" s="1" t="s">
        <v>73</v>
      </c>
      <c r="I58" s="1" t="s">
        <v>74</v>
      </c>
      <c r="J58" s="1">
        <v>4777</v>
      </c>
      <c r="K58" s="4" t="s">
        <v>75</v>
      </c>
      <c r="L58" s="2">
        <v>42899</v>
      </c>
      <c r="M58" s="2">
        <v>44733</v>
      </c>
      <c r="N58" s="1">
        <f t="shared" si="0"/>
        <v>5.0246575342465754</v>
      </c>
      <c r="O58" s="3" t="s">
        <v>107</v>
      </c>
      <c r="P58" s="1" t="s">
        <v>76</v>
      </c>
      <c r="Q58" s="1">
        <v>11.9122</v>
      </c>
      <c r="R58" s="1">
        <v>27.509599999999999</v>
      </c>
      <c r="S58" s="1">
        <v>10.32371521</v>
      </c>
      <c r="T58" s="1">
        <f t="shared" si="1"/>
        <v>1.1538675522995177</v>
      </c>
      <c r="U58" s="1">
        <v>1.1248352079999999</v>
      </c>
      <c r="V58" s="1">
        <v>26.746600000000001</v>
      </c>
      <c r="W58" s="1">
        <v>21.789200000000001</v>
      </c>
      <c r="X58" s="1">
        <v>4.3964109420000002</v>
      </c>
      <c r="Y58" s="1">
        <v>1.244681881</v>
      </c>
      <c r="Z58" s="1">
        <v>0.13623905180000001</v>
      </c>
      <c r="AA58" s="1">
        <f t="shared" si="2"/>
        <v>2.7114097004907307E-2</v>
      </c>
      <c r="AB58" s="1">
        <f t="shared" si="3"/>
        <v>5.7910652161999998</v>
      </c>
      <c r="AC58" s="1">
        <f t="shared" si="4"/>
        <v>1.1525293369209377</v>
      </c>
      <c r="AD58" s="1">
        <v>0.20718669889999999</v>
      </c>
      <c r="AE58" s="1">
        <f t="shared" si="5"/>
        <v>4.1233994055888769E-2</v>
      </c>
    </row>
    <row r="59" spans="1:31" x14ac:dyDescent="0.35">
      <c r="A59" s="1" t="s">
        <v>96</v>
      </c>
      <c r="B59" s="1" t="s">
        <v>84</v>
      </c>
      <c r="C59" s="1" t="s">
        <v>97</v>
      </c>
      <c r="D59" s="1">
        <v>20.01398</v>
      </c>
      <c r="E59" s="1">
        <v>145.22746000000001</v>
      </c>
      <c r="F59" s="1">
        <v>34</v>
      </c>
      <c r="G59" s="1" t="s">
        <v>98</v>
      </c>
      <c r="H59" s="1" t="s">
        <v>73</v>
      </c>
      <c r="I59" s="1" t="s">
        <v>74</v>
      </c>
      <c r="J59" s="1">
        <v>4778</v>
      </c>
      <c r="K59" s="4" t="s">
        <v>75</v>
      </c>
      <c r="L59" s="2">
        <v>42899</v>
      </c>
      <c r="M59" s="2">
        <v>44733</v>
      </c>
      <c r="N59" s="1">
        <f t="shared" si="0"/>
        <v>5.0246575342465754</v>
      </c>
      <c r="O59" s="3" t="s">
        <v>107</v>
      </c>
      <c r="P59" s="1" t="s">
        <v>76</v>
      </c>
      <c r="Q59" s="1">
        <v>11.6609</v>
      </c>
      <c r="R59" s="1">
        <v>26.623699999999999</v>
      </c>
      <c r="S59" s="1">
        <v>10.47616768</v>
      </c>
      <c r="T59" s="1">
        <f t="shared" si="1"/>
        <v>1.1130883311711177</v>
      </c>
      <c r="U59" s="1">
        <v>1.103281296</v>
      </c>
      <c r="V59" s="1">
        <v>28.301300000000001</v>
      </c>
      <c r="W59" s="1">
        <v>22.665099999999999</v>
      </c>
      <c r="X59" s="1">
        <v>5.3322566919999996</v>
      </c>
      <c r="Y59" s="1">
        <v>1.252340091</v>
      </c>
      <c r="Z59" s="1">
        <v>0.14435861929999999</v>
      </c>
      <c r="AA59" s="1">
        <f t="shared" si="2"/>
        <v>2.8730041463740457E-2</v>
      </c>
      <c r="AB59" s="1">
        <f t="shared" si="3"/>
        <v>4.9995523686999999</v>
      </c>
      <c r="AC59" s="1">
        <f t="shared" si="4"/>
        <v>0.99500360663876775</v>
      </c>
      <c r="AD59" s="1">
        <v>0.42199511719999999</v>
      </c>
      <c r="AE59" s="1">
        <f t="shared" si="5"/>
        <v>8.3984851569247551E-2</v>
      </c>
    </row>
    <row r="60" spans="1:31" x14ac:dyDescent="0.35">
      <c r="A60" s="1" t="s">
        <v>96</v>
      </c>
      <c r="B60" s="1" t="s">
        <v>84</v>
      </c>
      <c r="C60" s="1" t="s">
        <v>97</v>
      </c>
      <c r="D60" s="1">
        <v>20.01398</v>
      </c>
      <c r="E60" s="1">
        <v>145.22746000000001</v>
      </c>
      <c r="F60" s="1">
        <v>34</v>
      </c>
      <c r="G60" s="1" t="s">
        <v>98</v>
      </c>
      <c r="H60" s="1" t="s">
        <v>73</v>
      </c>
      <c r="I60" s="1" t="s">
        <v>74</v>
      </c>
      <c r="J60" s="1">
        <v>4779</v>
      </c>
      <c r="K60" s="4" t="s">
        <v>75</v>
      </c>
      <c r="L60" s="2">
        <v>42899</v>
      </c>
      <c r="M60" s="2">
        <v>44733</v>
      </c>
      <c r="N60" s="1">
        <f t="shared" si="0"/>
        <v>5.0246575342465754</v>
      </c>
      <c r="O60" s="3" t="s">
        <v>107</v>
      </c>
      <c r="P60" s="1" t="s">
        <v>76</v>
      </c>
      <c r="Q60" s="1">
        <v>12.442299999999999</v>
      </c>
      <c r="R60" s="1">
        <v>27.091699999999999</v>
      </c>
      <c r="S60" s="1">
        <v>10.730011940000001</v>
      </c>
      <c r="T60" s="1">
        <f t="shared" si="1"/>
        <v>1.1595793247551596</v>
      </c>
      <c r="U60" s="1">
        <v>1.1527867199999999</v>
      </c>
      <c r="V60" s="1">
        <v>25.794499999999999</v>
      </c>
      <c r="W60" s="1">
        <v>24.455100000000002</v>
      </c>
      <c r="X60" s="1">
        <v>7.20577734</v>
      </c>
      <c r="Y60" s="1">
        <v>1.2701823210000001</v>
      </c>
      <c r="Z60" s="1">
        <v>0.12873743570000001</v>
      </c>
      <c r="AA60" s="1">
        <f t="shared" si="2"/>
        <v>2.562113633069793E-2</v>
      </c>
      <c r="AB60" s="1">
        <f t="shared" si="3"/>
        <v>3.3954971643000005</v>
      </c>
      <c r="AC60" s="1">
        <f t="shared" si="4"/>
        <v>0.67576688384378414</v>
      </c>
      <c r="AD60" s="1">
        <v>0.52624506010000005</v>
      </c>
      <c r="AE60" s="1">
        <f t="shared" si="5"/>
        <v>0.1047325228661396</v>
      </c>
    </row>
    <row r="61" spans="1:31" x14ac:dyDescent="0.35">
      <c r="A61" s="1" t="s">
        <v>96</v>
      </c>
      <c r="B61" s="1" t="s">
        <v>84</v>
      </c>
      <c r="C61" s="1" t="s">
        <v>97</v>
      </c>
      <c r="D61" s="1">
        <v>20.01398</v>
      </c>
      <c r="E61" s="1">
        <v>145.22746000000001</v>
      </c>
      <c r="F61" s="1">
        <v>34</v>
      </c>
      <c r="G61" s="1" t="s">
        <v>98</v>
      </c>
      <c r="H61" s="1" t="s">
        <v>73</v>
      </c>
      <c r="I61" s="1" t="s">
        <v>74</v>
      </c>
      <c r="J61" s="1">
        <v>4780</v>
      </c>
      <c r="K61" s="4" t="s">
        <v>75</v>
      </c>
      <c r="L61" s="2">
        <v>42899</v>
      </c>
      <c r="M61" s="2">
        <v>44733</v>
      </c>
      <c r="N61" s="1">
        <f t="shared" si="0"/>
        <v>5.0246575342465754</v>
      </c>
      <c r="O61" s="3" t="s">
        <v>107</v>
      </c>
      <c r="P61" s="1" t="s">
        <v>76</v>
      </c>
      <c r="Q61" s="1">
        <v>11.184699999999999</v>
      </c>
      <c r="R61" s="1">
        <v>26.154900000000001</v>
      </c>
      <c r="S61" s="1">
        <v>10.34767914</v>
      </c>
      <c r="T61" s="1">
        <f t="shared" si="1"/>
        <v>1.0808897191993914</v>
      </c>
      <c r="U61" s="1">
        <v>1.0784301759999999</v>
      </c>
      <c r="V61" s="1">
        <v>34.305799999999998</v>
      </c>
      <c r="W61" s="1">
        <v>27.532699999999998</v>
      </c>
      <c r="X61" s="1">
        <v>7.9061814310000003</v>
      </c>
      <c r="Y61" s="1">
        <v>1.1873158029999999</v>
      </c>
      <c r="Z61" s="1">
        <v>0.1000699888</v>
      </c>
      <c r="AA61" s="1">
        <f t="shared" si="2"/>
        <v>1.991578294002181E-2</v>
      </c>
      <c r="AB61" s="1">
        <f t="shared" si="3"/>
        <v>2.3414277202</v>
      </c>
      <c r="AC61" s="1">
        <f t="shared" si="4"/>
        <v>0.46598752337677207</v>
      </c>
      <c r="AD61" s="1">
        <v>1.905372413</v>
      </c>
      <c r="AE61" s="1">
        <f t="shared" si="5"/>
        <v>0.37920443333969467</v>
      </c>
    </row>
    <row r="62" spans="1:31" x14ac:dyDescent="0.35">
      <c r="A62" s="1" t="s">
        <v>96</v>
      </c>
      <c r="B62" s="1" t="s">
        <v>84</v>
      </c>
      <c r="C62" s="1" t="s">
        <v>97</v>
      </c>
      <c r="D62" s="1">
        <v>20.022964470000002</v>
      </c>
      <c r="E62" s="1">
        <v>145.22996370000001</v>
      </c>
      <c r="F62" s="1">
        <v>17</v>
      </c>
      <c r="G62" s="1" t="s">
        <v>100</v>
      </c>
      <c r="H62" s="1" t="s">
        <v>73</v>
      </c>
      <c r="I62" s="1" t="s">
        <v>74</v>
      </c>
      <c r="J62" s="1">
        <v>4781</v>
      </c>
      <c r="K62" s="4" t="s">
        <v>75</v>
      </c>
      <c r="L62" s="2">
        <v>42900</v>
      </c>
      <c r="M62" s="2">
        <v>44734</v>
      </c>
      <c r="N62" s="1">
        <f t="shared" si="0"/>
        <v>5.0246575342465754</v>
      </c>
      <c r="O62" s="3" t="s">
        <v>107</v>
      </c>
      <c r="P62" s="1" t="s">
        <v>76</v>
      </c>
      <c r="Q62" s="1">
        <v>11.366300000000001</v>
      </c>
      <c r="R62" s="1">
        <v>26.361599999999999</v>
      </c>
      <c r="S62" s="1">
        <v>10.28119469</v>
      </c>
      <c r="T62" s="1">
        <f t="shared" si="1"/>
        <v>1.1055427255993342</v>
      </c>
      <c r="U62" s="1">
        <v>1.09687588</v>
      </c>
      <c r="V62" s="1">
        <v>27.448799999999999</v>
      </c>
      <c r="W62" s="1">
        <v>25.013999999999999</v>
      </c>
      <c r="X62" s="1">
        <v>7.9218206410000001</v>
      </c>
      <c r="Y62" s="1">
        <v>1.1773846240000001</v>
      </c>
      <c r="Z62" s="1">
        <v>0.17190170290000001</v>
      </c>
      <c r="AA62" s="1">
        <f t="shared" ref="AA62:AA66" si="9">Z62/N62</f>
        <v>3.4211625713467829E-2</v>
      </c>
      <c r="AB62" s="1">
        <f t="shared" ref="AB62:AB66" si="10">S62-X62-Z62</f>
        <v>2.1874723460999994</v>
      </c>
      <c r="AC62" s="1">
        <f t="shared" ref="AC62:AC66" si="11">AB62/N62</f>
        <v>0.43534754979634666</v>
      </c>
      <c r="AD62" s="1">
        <v>0.43618297579999998</v>
      </c>
      <c r="AE62" s="1">
        <f t="shared" si="5"/>
        <v>8.6808498455288985E-2</v>
      </c>
    </row>
    <row r="63" spans="1:31" x14ac:dyDescent="0.35">
      <c r="A63" s="1" t="s">
        <v>96</v>
      </c>
      <c r="B63" s="1" t="s">
        <v>84</v>
      </c>
      <c r="C63" s="1" t="s">
        <v>97</v>
      </c>
      <c r="D63" s="1">
        <v>20.022964470000002</v>
      </c>
      <c r="E63" s="1">
        <v>145.22996370000001</v>
      </c>
      <c r="F63" s="1">
        <v>17</v>
      </c>
      <c r="G63" s="1" t="s">
        <v>100</v>
      </c>
      <c r="H63" s="1" t="s">
        <v>73</v>
      </c>
      <c r="I63" s="1" t="s">
        <v>74</v>
      </c>
      <c r="J63" s="1">
        <v>4782</v>
      </c>
      <c r="K63" s="4" t="s">
        <v>75</v>
      </c>
      <c r="L63" s="2">
        <v>42900</v>
      </c>
      <c r="M63" s="2">
        <v>44734</v>
      </c>
      <c r="N63" s="1">
        <f t="shared" si="0"/>
        <v>5.0246575342465754</v>
      </c>
      <c r="O63" s="3" t="s">
        <v>107</v>
      </c>
      <c r="P63" s="1" t="s">
        <v>76</v>
      </c>
      <c r="Q63" s="1">
        <v>12.1754</v>
      </c>
      <c r="R63" s="1">
        <v>27.121200000000002</v>
      </c>
      <c r="S63" s="1">
        <v>10.62086964</v>
      </c>
      <c r="T63" s="1">
        <f t="shared" si="1"/>
        <v>1.1463656379083473</v>
      </c>
      <c r="U63" s="1">
        <v>1.136020944</v>
      </c>
      <c r="V63" s="1">
        <v>22.937799999999999</v>
      </c>
      <c r="W63" s="1">
        <v>21.678999999999998</v>
      </c>
      <c r="X63" s="1">
        <v>5.0908670430000003</v>
      </c>
      <c r="Y63" s="1">
        <v>1.2093502359999999</v>
      </c>
      <c r="Z63" s="1">
        <v>0.35394001009999998</v>
      </c>
      <c r="AA63" s="1">
        <f t="shared" si="9"/>
        <v>7.0440623602235547E-2</v>
      </c>
      <c r="AB63" s="1">
        <f t="shared" si="10"/>
        <v>5.1760625869000005</v>
      </c>
      <c r="AC63" s="1">
        <f t="shared" si="11"/>
        <v>1.030132412332879</v>
      </c>
      <c r="AD63" s="1">
        <v>0.22114276890000001</v>
      </c>
      <c r="AE63" s="1">
        <f t="shared" si="5"/>
        <v>4.401151071346783E-2</v>
      </c>
    </row>
    <row r="64" spans="1:31" x14ac:dyDescent="0.35">
      <c r="A64" s="1" t="s">
        <v>96</v>
      </c>
      <c r="B64" s="1" t="s">
        <v>84</v>
      </c>
      <c r="C64" s="1" t="s">
        <v>97</v>
      </c>
      <c r="D64" s="1">
        <v>20.022964470000002</v>
      </c>
      <c r="E64" s="1">
        <v>145.22996370000001</v>
      </c>
      <c r="F64" s="1">
        <v>17</v>
      </c>
      <c r="G64" s="1" t="s">
        <v>100</v>
      </c>
      <c r="H64" s="1" t="s">
        <v>73</v>
      </c>
      <c r="I64" s="1" t="s">
        <v>74</v>
      </c>
      <c r="J64" s="1">
        <v>4783</v>
      </c>
      <c r="K64" s="4" t="s">
        <v>75</v>
      </c>
      <c r="L64" s="2">
        <v>42900</v>
      </c>
      <c r="M64" s="2">
        <v>44734</v>
      </c>
      <c r="N64" s="1">
        <f t="shared" ref="N64:N121" si="12">(M64-L64)/365</f>
        <v>5.0246575342465754</v>
      </c>
      <c r="O64" s="3" t="s">
        <v>107</v>
      </c>
      <c r="P64" s="1" t="s">
        <v>76</v>
      </c>
      <c r="Q64" s="1">
        <v>10.633100000000001</v>
      </c>
      <c r="R64" s="1">
        <v>25.631900000000002</v>
      </c>
      <c r="S64" s="1">
        <v>9.9082775119999997</v>
      </c>
      <c r="T64" s="1">
        <f t="shared" ref="T64:T121" si="13">Q64/S64</f>
        <v>1.0731532284115137</v>
      </c>
      <c r="U64" s="1">
        <v>1.0616704320000001</v>
      </c>
      <c r="V64" s="1">
        <v>24.4697</v>
      </c>
      <c r="W64" s="1">
        <v>22.830300000000001</v>
      </c>
      <c r="X64" s="1">
        <v>6.2387237549999996</v>
      </c>
      <c r="Y64" s="1">
        <v>1.1360865069999999</v>
      </c>
      <c r="Z64" s="1">
        <v>0.1970672607</v>
      </c>
      <c r="AA64" s="1">
        <f t="shared" si="9"/>
        <v>3.9220038252726283E-2</v>
      </c>
      <c r="AB64" s="1">
        <f t="shared" si="10"/>
        <v>3.4724864963000002</v>
      </c>
      <c r="AC64" s="1">
        <f t="shared" si="11"/>
        <v>0.69108918819492915</v>
      </c>
      <c r="AD64" s="1">
        <v>0.47811126710000001</v>
      </c>
      <c r="AE64" s="1">
        <f t="shared" si="5"/>
        <v>9.5153005720556169E-2</v>
      </c>
    </row>
    <row r="65" spans="1:31" x14ac:dyDescent="0.35">
      <c r="A65" s="1" t="s">
        <v>96</v>
      </c>
      <c r="B65" s="1" t="s">
        <v>84</v>
      </c>
      <c r="C65" s="1" t="s">
        <v>97</v>
      </c>
      <c r="D65" s="1">
        <v>20.022964470000002</v>
      </c>
      <c r="E65" s="1">
        <v>145.22996370000001</v>
      </c>
      <c r="F65" s="1">
        <v>17</v>
      </c>
      <c r="G65" s="1" t="s">
        <v>100</v>
      </c>
      <c r="H65" s="1" t="s">
        <v>73</v>
      </c>
      <c r="I65" s="1" t="s">
        <v>74</v>
      </c>
      <c r="J65" s="1">
        <v>4784</v>
      </c>
      <c r="K65" s="4" t="s">
        <v>75</v>
      </c>
      <c r="L65" s="2">
        <v>42900</v>
      </c>
      <c r="M65" s="2">
        <v>44734</v>
      </c>
      <c r="N65" s="1">
        <f t="shared" si="12"/>
        <v>5.0246575342465754</v>
      </c>
      <c r="O65" s="3" t="s">
        <v>107</v>
      </c>
      <c r="P65" s="1" t="s">
        <v>76</v>
      </c>
      <c r="Q65" s="1">
        <v>13.5532</v>
      </c>
      <c r="R65" s="1">
        <v>28.582100000000001</v>
      </c>
      <c r="S65" s="1">
        <v>10.974123000000001</v>
      </c>
      <c r="T65" s="1">
        <f t="shared" si="13"/>
        <v>1.2350144061625699</v>
      </c>
      <c r="U65" s="1">
        <v>1.228507472</v>
      </c>
      <c r="V65" s="1">
        <v>22.364100000000001</v>
      </c>
      <c r="W65" s="1">
        <v>20.991599999999998</v>
      </c>
      <c r="X65" s="1">
        <v>4.0149965290000003</v>
      </c>
      <c r="Y65" s="1">
        <v>1.3056801339999999</v>
      </c>
      <c r="Z65" s="1">
        <v>0.24490928649999999</v>
      </c>
      <c r="AA65" s="1">
        <f t="shared" si="9"/>
        <v>4.874148831652126E-2</v>
      </c>
      <c r="AB65" s="1">
        <f t="shared" si="10"/>
        <v>6.7142171845000007</v>
      </c>
      <c r="AC65" s="1">
        <f t="shared" si="11"/>
        <v>1.3362536926622139</v>
      </c>
      <c r="AD65" s="1">
        <v>0.1009969711</v>
      </c>
      <c r="AE65" s="1">
        <f t="shared" si="5"/>
        <v>2.0100269602780808E-2</v>
      </c>
    </row>
    <row r="66" spans="1:31" ht="21.5" customHeight="1" x14ac:dyDescent="0.35">
      <c r="A66" s="1" t="s">
        <v>96</v>
      </c>
      <c r="B66" s="1" t="s">
        <v>84</v>
      </c>
      <c r="C66" s="1" t="s">
        <v>97</v>
      </c>
      <c r="D66" s="1">
        <v>20.022964470000002</v>
      </c>
      <c r="E66" s="1">
        <v>145.22996370000001</v>
      </c>
      <c r="F66" s="1">
        <v>17</v>
      </c>
      <c r="G66" s="1" t="s">
        <v>100</v>
      </c>
      <c r="H66" s="1" t="s">
        <v>73</v>
      </c>
      <c r="I66" s="1" t="s">
        <v>74</v>
      </c>
      <c r="J66" s="1">
        <v>4785</v>
      </c>
      <c r="K66" s="4" t="s">
        <v>75</v>
      </c>
      <c r="L66" s="2">
        <v>42900</v>
      </c>
      <c r="M66" s="2">
        <v>44734</v>
      </c>
      <c r="N66" s="1">
        <f t="shared" si="12"/>
        <v>5.0246575342465754</v>
      </c>
      <c r="O66" s="3" t="s">
        <v>107</v>
      </c>
      <c r="P66" s="1" t="s">
        <v>76</v>
      </c>
      <c r="Q66" s="1">
        <v>11.6531</v>
      </c>
      <c r="R66" s="1">
        <v>26.423500000000001</v>
      </c>
      <c r="S66" s="1">
        <v>10.552248000000001</v>
      </c>
      <c r="T66" s="1">
        <f t="shared" si="13"/>
        <v>1.1043239317347355</v>
      </c>
      <c r="U66" s="1">
        <v>1.09788364</v>
      </c>
      <c r="V66" s="1">
        <v>22.069099999999999</v>
      </c>
      <c r="W66" s="1">
        <v>19.841100000000001</v>
      </c>
      <c r="X66" s="1">
        <v>3.8270359040000002</v>
      </c>
      <c r="Y66" s="1">
        <v>1.204198117</v>
      </c>
      <c r="Z66" s="1">
        <v>0.17349815369999999</v>
      </c>
      <c r="AA66" s="1">
        <f t="shared" si="9"/>
        <v>3.4529349018811342E-2</v>
      </c>
      <c r="AB66" s="1">
        <f t="shared" si="10"/>
        <v>6.5517139423000001</v>
      </c>
      <c r="AC66" s="1">
        <f t="shared" si="11"/>
        <v>1.3039125348634133</v>
      </c>
      <c r="AD66" s="1">
        <v>8.0054283140000002E-2</v>
      </c>
      <c r="AE66" s="1">
        <f t="shared" si="5"/>
        <v>1.593228644825518E-2</v>
      </c>
    </row>
    <row r="67" spans="1:31" s="4" customFormat="1" ht="20" customHeight="1" x14ac:dyDescent="0.35">
      <c r="A67" s="4" t="s">
        <v>96</v>
      </c>
      <c r="B67" s="4" t="s">
        <v>84</v>
      </c>
      <c r="C67" s="4" t="s">
        <v>97</v>
      </c>
      <c r="D67" s="4">
        <v>20.02038628</v>
      </c>
      <c r="E67" s="4">
        <v>145.23977819999999</v>
      </c>
      <c r="F67" s="4">
        <v>46</v>
      </c>
      <c r="G67" s="4" t="s">
        <v>101</v>
      </c>
      <c r="H67" s="4" t="s">
        <v>73</v>
      </c>
      <c r="I67" s="4" t="s">
        <v>74</v>
      </c>
      <c r="J67" s="4">
        <v>4786</v>
      </c>
      <c r="K67" s="4" t="s">
        <v>111</v>
      </c>
      <c r="L67" s="5">
        <v>42898</v>
      </c>
      <c r="M67" s="5" t="s">
        <v>77</v>
      </c>
      <c r="N67" s="5" t="s">
        <v>77</v>
      </c>
      <c r="O67" s="6" t="s">
        <v>107</v>
      </c>
      <c r="P67" s="4" t="s">
        <v>76</v>
      </c>
      <c r="Q67" s="4">
        <v>12.1729</v>
      </c>
      <c r="R67" s="4">
        <v>27.292400000000001</v>
      </c>
      <c r="S67" s="1">
        <v>10.71094036</v>
      </c>
      <c r="T67" s="1">
        <f t="shared" si="13"/>
        <v>1.1364921837731154</v>
      </c>
      <c r="U67" s="4">
        <v>1.1336835919999999</v>
      </c>
      <c r="V67" s="4" t="s">
        <v>77</v>
      </c>
      <c r="W67" s="4" t="s">
        <v>77</v>
      </c>
      <c r="X67" s="4" t="s">
        <v>77</v>
      </c>
      <c r="Y67" s="4" t="s">
        <v>77</v>
      </c>
      <c r="Z67" s="4" t="s">
        <v>77</v>
      </c>
      <c r="AA67" s="4" t="s">
        <v>77</v>
      </c>
      <c r="AB67" s="4" t="s">
        <v>77</v>
      </c>
      <c r="AC67" s="4" t="s">
        <v>77</v>
      </c>
      <c r="AD67" s="4" t="s">
        <v>77</v>
      </c>
      <c r="AE67" s="4" t="s">
        <v>77</v>
      </c>
    </row>
    <row r="68" spans="1:31" ht="15.5" x14ac:dyDescent="0.35">
      <c r="A68" s="1" t="s">
        <v>96</v>
      </c>
      <c r="B68" s="1" t="s">
        <v>84</v>
      </c>
      <c r="C68" s="1" t="s">
        <v>97</v>
      </c>
      <c r="D68" s="1">
        <v>20.02038628</v>
      </c>
      <c r="E68" s="1">
        <v>145.23977819999999</v>
      </c>
      <c r="F68" s="1">
        <v>46</v>
      </c>
      <c r="G68" s="1" t="s">
        <v>101</v>
      </c>
      <c r="H68" s="1" t="s">
        <v>73</v>
      </c>
      <c r="I68" s="1" t="s">
        <v>74</v>
      </c>
      <c r="J68" s="1">
        <v>4787</v>
      </c>
      <c r="K68" s="4" t="s">
        <v>75</v>
      </c>
      <c r="L68" s="2">
        <v>42898</v>
      </c>
      <c r="M68" s="2">
        <v>44734</v>
      </c>
      <c r="N68" s="1">
        <f t="shared" si="12"/>
        <v>5.0301369863013701</v>
      </c>
      <c r="O68" s="3" t="s">
        <v>107</v>
      </c>
      <c r="P68" s="1" t="s">
        <v>76</v>
      </c>
      <c r="Q68" s="1">
        <v>11.5632</v>
      </c>
      <c r="R68" s="1">
        <v>26.725899999999999</v>
      </c>
      <c r="S68" s="1">
        <v>10.46858025</v>
      </c>
      <c r="T68" s="1">
        <f t="shared" si="13"/>
        <v>1.1045623880086317</v>
      </c>
      <c r="U68" s="1">
        <v>1.0947562959999999</v>
      </c>
      <c r="V68" s="7">
        <v>29.290400000000002</v>
      </c>
      <c r="W68" s="1">
        <v>26.637799999999999</v>
      </c>
      <c r="X68" s="1">
        <v>7.4692611690000001</v>
      </c>
      <c r="Y68" s="1">
        <v>1.1666427829999999</v>
      </c>
      <c r="Z68" s="1">
        <v>5.2485466000000001E-2</v>
      </c>
      <c r="AA68" s="1">
        <f t="shared" ref="AA68:AA121" si="14">Z68/N68</f>
        <v>1.0434202118736384E-2</v>
      </c>
      <c r="AB68" s="1">
        <f t="shared" ref="AB68:AB121" si="15">S68-X68-Z68</f>
        <v>2.9468336150000005</v>
      </c>
      <c r="AC68" s="1">
        <f t="shared" ref="AC68:AC121" si="16">AB68/N68</f>
        <v>0.58583565875544674</v>
      </c>
      <c r="AD68" s="1">
        <v>1.723643303</v>
      </c>
      <c r="AE68" s="1">
        <f t="shared" ref="AE68:AE121" si="17">AD68/N68</f>
        <v>0.34266329280773422</v>
      </c>
    </row>
    <row r="69" spans="1:31" s="4" customFormat="1" x14ac:dyDescent="0.35">
      <c r="A69" s="4" t="s">
        <v>96</v>
      </c>
      <c r="B69" s="4" t="s">
        <v>84</v>
      </c>
      <c r="C69" s="4" t="s">
        <v>97</v>
      </c>
      <c r="D69" s="4">
        <v>20.02038628</v>
      </c>
      <c r="E69" s="4">
        <v>145.23977819999999</v>
      </c>
      <c r="F69" s="4">
        <v>46</v>
      </c>
      <c r="G69" s="4" t="s">
        <v>101</v>
      </c>
      <c r="H69" s="4" t="s">
        <v>73</v>
      </c>
      <c r="I69" s="4" t="s">
        <v>74</v>
      </c>
      <c r="J69" s="4">
        <v>4788</v>
      </c>
      <c r="K69" s="4" t="s">
        <v>111</v>
      </c>
      <c r="L69" s="5">
        <v>42898</v>
      </c>
      <c r="M69" s="5" t="s">
        <v>77</v>
      </c>
      <c r="N69" s="5" t="s">
        <v>77</v>
      </c>
      <c r="O69" s="6" t="s">
        <v>107</v>
      </c>
      <c r="P69" s="4" t="s">
        <v>76</v>
      </c>
      <c r="Q69" s="4">
        <v>11.2029</v>
      </c>
      <c r="R69" s="4">
        <v>26.568899999999999</v>
      </c>
      <c r="S69" s="1">
        <v>10.509907719999999</v>
      </c>
      <c r="T69" s="1">
        <f t="shared" si="13"/>
        <v>1.0659370470666703</v>
      </c>
      <c r="U69" s="4">
        <v>1.06109612</v>
      </c>
      <c r="V69" s="4" t="s">
        <v>77</v>
      </c>
      <c r="W69" s="4" t="s">
        <v>77</v>
      </c>
      <c r="X69" s="4" t="s">
        <v>77</v>
      </c>
      <c r="Y69" s="4" t="s">
        <v>77</v>
      </c>
      <c r="Z69" s="4" t="s">
        <v>77</v>
      </c>
      <c r="AA69" s="4" t="s">
        <v>77</v>
      </c>
      <c r="AB69" s="4" t="s">
        <v>77</v>
      </c>
      <c r="AC69" s="4" t="s">
        <v>77</v>
      </c>
      <c r="AD69" s="4" t="s">
        <v>77</v>
      </c>
      <c r="AE69" s="4" t="s">
        <v>77</v>
      </c>
    </row>
    <row r="70" spans="1:31" x14ac:dyDescent="0.35">
      <c r="A70" s="1" t="s">
        <v>96</v>
      </c>
      <c r="B70" s="1" t="s">
        <v>84</v>
      </c>
      <c r="C70" s="1" t="s">
        <v>97</v>
      </c>
      <c r="D70" s="1">
        <v>20.02038628</v>
      </c>
      <c r="E70" s="1">
        <v>145.23977819999999</v>
      </c>
      <c r="F70" s="1">
        <v>46</v>
      </c>
      <c r="G70" s="1" t="s">
        <v>101</v>
      </c>
      <c r="H70" s="1" t="s">
        <v>73</v>
      </c>
      <c r="I70" s="1" t="s">
        <v>74</v>
      </c>
      <c r="J70" s="1">
        <v>4789</v>
      </c>
      <c r="K70" s="4" t="s">
        <v>75</v>
      </c>
      <c r="L70" s="2">
        <v>42898</v>
      </c>
      <c r="M70" s="2">
        <v>44734</v>
      </c>
      <c r="N70" s="1">
        <f t="shared" si="12"/>
        <v>5.0301369863013701</v>
      </c>
      <c r="O70" s="3" t="s">
        <v>107</v>
      </c>
      <c r="P70" s="1" t="s">
        <v>76</v>
      </c>
      <c r="Q70" s="1">
        <v>12.955299999999999</v>
      </c>
      <c r="R70" s="1">
        <v>27.689299999999999</v>
      </c>
      <c r="S70" s="1">
        <v>11.08911896</v>
      </c>
      <c r="T70" s="1">
        <f t="shared" si="13"/>
        <v>1.1682893877080383</v>
      </c>
      <c r="U70" s="1">
        <v>1.163138768</v>
      </c>
      <c r="V70" s="1">
        <v>32.644799999999996</v>
      </c>
      <c r="W70" s="1">
        <v>25.423300000000001</v>
      </c>
      <c r="X70" s="1">
        <v>7.8729572299999999</v>
      </c>
      <c r="Y70" s="1">
        <v>1.2845658609999999</v>
      </c>
      <c r="Z70" s="1">
        <v>4.899215698E-2</v>
      </c>
      <c r="AA70" s="1">
        <f t="shared" si="14"/>
        <v>9.7397261970043562E-3</v>
      </c>
      <c r="AB70" s="1">
        <f t="shared" si="15"/>
        <v>3.1671695730200007</v>
      </c>
      <c r="AC70" s="1">
        <f t="shared" si="16"/>
        <v>0.62963883123763631</v>
      </c>
      <c r="AD70" s="1">
        <v>1.338229179</v>
      </c>
      <c r="AE70" s="1">
        <f t="shared" si="17"/>
        <v>0.26604229321078432</v>
      </c>
    </row>
    <row r="71" spans="1:31" x14ac:dyDescent="0.35">
      <c r="A71" s="1" t="s">
        <v>96</v>
      </c>
      <c r="B71" s="1" t="s">
        <v>84</v>
      </c>
      <c r="C71" s="1" t="s">
        <v>97</v>
      </c>
      <c r="D71" s="1">
        <v>20.02038628</v>
      </c>
      <c r="E71" s="1">
        <v>145.23977819999999</v>
      </c>
      <c r="F71" s="1">
        <v>46</v>
      </c>
      <c r="G71" s="1" t="s">
        <v>101</v>
      </c>
      <c r="H71" s="1" t="s">
        <v>73</v>
      </c>
      <c r="I71" s="1" t="s">
        <v>74</v>
      </c>
      <c r="J71" s="1">
        <v>4790</v>
      </c>
      <c r="K71" s="4" t="s">
        <v>75</v>
      </c>
      <c r="L71" s="2">
        <v>42898</v>
      </c>
      <c r="M71" s="2">
        <v>44734</v>
      </c>
      <c r="N71" s="1">
        <f t="shared" si="12"/>
        <v>5.0301369863013701</v>
      </c>
      <c r="O71" s="3" t="s">
        <v>107</v>
      </c>
      <c r="P71" s="1" t="s">
        <v>76</v>
      </c>
      <c r="Q71" s="1">
        <v>11.1493</v>
      </c>
      <c r="R71" s="1">
        <v>26.154299999999999</v>
      </c>
      <c r="S71" s="1">
        <v>10.497118950000001</v>
      </c>
      <c r="T71" s="1">
        <f t="shared" si="13"/>
        <v>1.0621295284074113</v>
      </c>
      <c r="U71" s="1">
        <v>1.057060304</v>
      </c>
      <c r="V71" s="1">
        <v>21.702500000000001</v>
      </c>
      <c r="W71" s="1">
        <v>20.1023</v>
      </c>
      <c r="X71" s="1">
        <v>3.252399445</v>
      </c>
      <c r="Y71" s="1">
        <v>1.1842604459999999</v>
      </c>
      <c r="Z71" s="1">
        <v>7.5273513789999996E-2</v>
      </c>
      <c r="AA71" s="1">
        <f t="shared" si="14"/>
        <v>1.4964505737118735E-2</v>
      </c>
      <c r="AB71" s="1">
        <f t="shared" si="15"/>
        <v>7.1694459912100008</v>
      </c>
      <c r="AC71" s="1">
        <f t="shared" si="16"/>
        <v>1.4252983588189816</v>
      </c>
      <c r="AD71" s="1">
        <v>0.62361145019999997</v>
      </c>
      <c r="AE71" s="1">
        <f t="shared" si="17"/>
        <v>0.12397504320424836</v>
      </c>
    </row>
    <row r="72" spans="1:31" s="4" customFormat="1" x14ac:dyDescent="0.35">
      <c r="A72" s="4" t="s">
        <v>96</v>
      </c>
      <c r="B72" s="4" t="s">
        <v>84</v>
      </c>
      <c r="C72" s="4" t="s">
        <v>97</v>
      </c>
      <c r="D72" s="4">
        <v>20.01315001</v>
      </c>
      <c r="E72" s="4">
        <v>145.20805759999999</v>
      </c>
      <c r="F72" s="4">
        <v>53</v>
      </c>
      <c r="G72" s="4" t="s">
        <v>102</v>
      </c>
      <c r="H72" s="4" t="s">
        <v>73</v>
      </c>
      <c r="I72" s="4" t="s">
        <v>74</v>
      </c>
      <c r="J72" s="4">
        <v>4791</v>
      </c>
      <c r="K72" s="4" t="s">
        <v>111</v>
      </c>
      <c r="L72" s="5">
        <v>42900</v>
      </c>
      <c r="M72" s="5" t="s">
        <v>77</v>
      </c>
      <c r="N72" s="5" t="s">
        <v>77</v>
      </c>
      <c r="O72" s="6" t="s">
        <v>107</v>
      </c>
      <c r="P72" s="4" t="s">
        <v>76</v>
      </c>
      <c r="Q72" s="4">
        <v>12.301</v>
      </c>
      <c r="R72" s="4">
        <v>27.476199999999999</v>
      </c>
      <c r="S72" s="1">
        <v>10.468348499999999</v>
      </c>
      <c r="T72" s="1">
        <f t="shared" si="13"/>
        <v>1.175065961932773</v>
      </c>
      <c r="U72" s="4">
        <v>1.1679937520000001</v>
      </c>
      <c r="V72" s="4" t="s">
        <v>77</v>
      </c>
      <c r="W72" s="4" t="s">
        <v>77</v>
      </c>
      <c r="X72" s="4" t="s">
        <v>77</v>
      </c>
      <c r="Y72" s="4" t="s">
        <v>77</v>
      </c>
      <c r="Z72" s="4" t="s">
        <v>77</v>
      </c>
      <c r="AA72" s="4" t="s">
        <v>77</v>
      </c>
      <c r="AB72" s="4" t="s">
        <v>77</v>
      </c>
      <c r="AC72" s="4" t="s">
        <v>77</v>
      </c>
      <c r="AD72" s="4" t="s">
        <v>77</v>
      </c>
      <c r="AE72" s="4" t="s">
        <v>77</v>
      </c>
    </row>
    <row r="73" spans="1:31" x14ac:dyDescent="0.35">
      <c r="A73" s="1" t="s">
        <v>96</v>
      </c>
      <c r="B73" s="1" t="s">
        <v>84</v>
      </c>
      <c r="C73" s="1" t="s">
        <v>97</v>
      </c>
      <c r="D73" s="1">
        <v>20.01315001</v>
      </c>
      <c r="E73" s="1">
        <v>145.20805759999999</v>
      </c>
      <c r="F73" s="1">
        <v>53</v>
      </c>
      <c r="G73" s="1" t="s">
        <v>102</v>
      </c>
      <c r="H73" s="1" t="s">
        <v>73</v>
      </c>
      <c r="I73" s="1" t="s">
        <v>74</v>
      </c>
      <c r="J73" s="1">
        <v>4792</v>
      </c>
      <c r="K73" s="4" t="s">
        <v>75</v>
      </c>
      <c r="L73" s="2">
        <v>42900</v>
      </c>
      <c r="M73" s="2">
        <v>44734</v>
      </c>
      <c r="N73" s="1">
        <f t="shared" si="12"/>
        <v>5.0246575342465754</v>
      </c>
      <c r="O73" s="3" t="s">
        <v>107</v>
      </c>
      <c r="P73" s="1" t="s">
        <v>76</v>
      </c>
      <c r="Q73" s="1">
        <v>12.494999999999999</v>
      </c>
      <c r="R73" s="1">
        <v>27.637899999999998</v>
      </c>
      <c r="S73" s="1">
        <v>11.646984099999999</v>
      </c>
      <c r="T73" s="1">
        <f t="shared" si="13"/>
        <v>1.0728099130829929</v>
      </c>
      <c r="U73" s="1">
        <v>1.066395728</v>
      </c>
      <c r="V73" s="1">
        <v>20.2149</v>
      </c>
      <c r="W73" s="1">
        <v>16.194500000000001</v>
      </c>
      <c r="X73" s="1">
        <v>0.50259876250000002</v>
      </c>
      <c r="Y73" s="1">
        <v>1.295597305</v>
      </c>
      <c r="Z73" s="1">
        <v>9.6044540410000004E-3</v>
      </c>
      <c r="AA73" s="1">
        <f t="shared" si="14"/>
        <v>1.9114644083778626E-3</v>
      </c>
      <c r="AB73" s="1">
        <f t="shared" si="15"/>
        <v>11.134780883458999</v>
      </c>
      <c r="AC73" s="1">
        <f t="shared" si="16"/>
        <v>2.2160278203176307</v>
      </c>
      <c r="AD73" s="1">
        <v>0.3567810059</v>
      </c>
      <c r="AE73" s="1">
        <f t="shared" si="17"/>
        <v>7.100603443484188E-2</v>
      </c>
    </row>
    <row r="74" spans="1:31" x14ac:dyDescent="0.35">
      <c r="A74" s="1" t="s">
        <v>96</v>
      </c>
      <c r="B74" s="1" t="s">
        <v>84</v>
      </c>
      <c r="C74" s="1" t="s">
        <v>97</v>
      </c>
      <c r="D74" s="1">
        <v>20.01315001</v>
      </c>
      <c r="E74" s="1">
        <v>145.20805759999999</v>
      </c>
      <c r="F74" s="1">
        <v>53</v>
      </c>
      <c r="G74" s="1" t="s">
        <v>102</v>
      </c>
      <c r="H74" s="1" t="s">
        <v>73</v>
      </c>
      <c r="I74" s="1" t="s">
        <v>74</v>
      </c>
      <c r="J74" s="1">
        <v>4793</v>
      </c>
      <c r="K74" s="4" t="s">
        <v>75</v>
      </c>
      <c r="L74" s="2">
        <v>42900</v>
      </c>
      <c r="M74" s="2">
        <v>44734</v>
      </c>
      <c r="N74" s="1">
        <f t="shared" si="12"/>
        <v>5.0246575342465754</v>
      </c>
      <c r="O74" s="3" t="s">
        <v>107</v>
      </c>
      <c r="P74" s="1" t="s">
        <v>76</v>
      </c>
      <c r="Q74" s="1">
        <v>11.986000000000001</v>
      </c>
      <c r="R74" s="1">
        <v>27.078199999999999</v>
      </c>
      <c r="S74" s="1">
        <v>10.90333843</v>
      </c>
      <c r="T74" s="1">
        <f t="shared" si="13"/>
        <v>1.0992963372595232</v>
      </c>
      <c r="U74" s="1">
        <v>1.0893105439999999</v>
      </c>
      <c r="V74" s="1">
        <v>19.2257</v>
      </c>
      <c r="W74" s="1">
        <v>17.279800000000002</v>
      </c>
      <c r="X74" s="1">
        <v>1.47698307</v>
      </c>
      <c r="Y74" s="1">
        <v>1.1306450699999999</v>
      </c>
      <c r="Z74" s="1">
        <v>2.147483826E-2</v>
      </c>
      <c r="AA74" s="1">
        <f t="shared" si="14"/>
        <v>4.2738909296074152E-3</v>
      </c>
      <c r="AB74" s="1">
        <f t="shared" si="15"/>
        <v>9.4048805217400009</v>
      </c>
      <c r="AC74" s="1">
        <f t="shared" si="16"/>
        <v>1.8717455782088879</v>
      </c>
      <c r="AD74" s="1">
        <v>0.1493368149</v>
      </c>
      <c r="AE74" s="1">
        <f t="shared" si="17"/>
        <v>2.9720794677480917E-2</v>
      </c>
    </row>
    <row r="75" spans="1:31" x14ac:dyDescent="0.35">
      <c r="A75" s="1" t="s">
        <v>96</v>
      </c>
      <c r="B75" s="1" t="s">
        <v>84</v>
      </c>
      <c r="C75" s="1" t="s">
        <v>97</v>
      </c>
      <c r="D75" s="1">
        <v>20.01315001</v>
      </c>
      <c r="E75" s="1">
        <v>145.20805759999999</v>
      </c>
      <c r="F75" s="1">
        <v>53</v>
      </c>
      <c r="G75" s="1" t="s">
        <v>102</v>
      </c>
      <c r="H75" s="1" t="s">
        <v>73</v>
      </c>
      <c r="I75" s="1" t="s">
        <v>74</v>
      </c>
      <c r="J75" s="1">
        <v>4794</v>
      </c>
      <c r="K75" s="4" t="s">
        <v>75</v>
      </c>
      <c r="L75" s="2">
        <v>42900</v>
      </c>
      <c r="M75" s="2">
        <v>44734</v>
      </c>
      <c r="N75" s="1">
        <f t="shared" si="12"/>
        <v>5.0246575342465754</v>
      </c>
      <c r="O75" s="3" t="s">
        <v>107</v>
      </c>
      <c r="P75" s="1" t="s">
        <v>76</v>
      </c>
      <c r="Q75" s="1">
        <v>11.748200000000001</v>
      </c>
      <c r="R75" s="1">
        <v>26.489599999999999</v>
      </c>
      <c r="S75" s="1">
        <v>10.62325573</v>
      </c>
      <c r="T75" s="1">
        <f t="shared" si="13"/>
        <v>1.1058944921021872</v>
      </c>
      <c r="U75" s="1">
        <v>1.0957165760000001</v>
      </c>
      <c r="V75" s="1">
        <v>30.1892</v>
      </c>
      <c r="W75" s="1">
        <v>27.3583</v>
      </c>
      <c r="X75" s="1">
        <v>8.9059467320000003</v>
      </c>
      <c r="Y75" s="1">
        <v>1.170664224</v>
      </c>
      <c r="Z75" s="1">
        <v>0.19373703</v>
      </c>
      <c r="AA75" s="1">
        <f t="shared" si="14"/>
        <v>3.8557260605234463E-2</v>
      </c>
      <c r="AB75" s="1">
        <f t="shared" si="15"/>
        <v>1.5235719679999999</v>
      </c>
      <c r="AC75" s="1">
        <f t="shared" si="16"/>
        <v>0.303219066695747</v>
      </c>
      <c r="AD75" s="1">
        <v>1.2340307239999999</v>
      </c>
      <c r="AE75" s="1">
        <f t="shared" si="17"/>
        <v>0.24559499141766628</v>
      </c>
    </row>
    <row r="76" spans="1:31" s="4" customFormat="1" x14ac:dyDescent="0.35">
      <c r="A76" s="4" t="s">
        <v>96</v>
      </c>
      <c r="B76" s="4" t="s">
        <v>84</v>
      </c>
      <c r="C76" s="4" t="s">
        <v>97</v>
      </c>
      <c r="D76" s="4">
        <v>20.01315001</v>
      </c>
      <c r="E76" s="4">
        <v>145.20805759999999</v>
      </c>
      <c r="F76" s="4">
        <v>53</v>
      </c>
      <c r="G76" s="4" t="s">
        <v>102</v>
      </c>
      <c r="H76" s="4" t="s">
        <v>73</v>
      </c>
      <c r="I76" s="4" t="s">
        <v>74</v>
      </c>
      <c r="J76" s="4">
        <v>4795</v>
      </c>
      <c r="K76" s="4" t="s">
        <v>111</v>
      </c>
      <c r="L76" s="5">
        <v>42900</v>
      </c>
      <c r="M76" s="5" t="s">
        <v>77</v>
      </c>
      <c r="N76" s="5" t="s">
        <v>77</v>
      </c>
      <c r="O76" s="6" t="s">
        <v>107</v>
      </c>
      <c r="P76" s="4" t="s">
        <v>76</v>
      </c>
      <c r="Q76" s="4">
        <v>11.436199999999999</v>
      </c>
      <c r="R76" s="4">
        <v>26.2807</v>
      </c>
      <c r="S76" s="1">
        <v>10.73035526</v>
      </c>
      <c r="T76" s="1">
        <f t="shared" si="13"/>
        <v>1.0657801836842447</v>
      </c>
      <c r="U76" s="4">
        <v>1.0553933120000001</v>
      </c>
      <c r="V76" s="4" t="s">
        <v>77</v>
      </c>
      <c r="W76" s="4" t="s">
        <v>77</v>
      </c>
      <c r="X76" s="4" t="s">
        <v>77</v>
      </c>
      <c r="Y76" s="4" t="s">
        <v>77</v>
      </c>
      <c r="Z76" s="4" t="s">
        <v>77</v>
      </c>
      <c r="AA76" s="4" t="s">
        <v>77</v>
      </c>
      <c r="AB76" s="4" t="s">
        <v>77</v>
      </c>
      <c r="AC76" s="4" t="s">
        <v>77</v>
      </c>
      <c r="AD76" s="4" t="s">
        <v>77</v>
      </c>
      <c r="AE76" s="4" t="s">
        <v>77</v>
      </c>
    </row>
    <row r="77" spans="1:31" x14ac:dyDescent="0.35">
      <c r="A77" s="1" t="s">
        <v>96</v>
      </c>
      <c r="B77" s="1" t="s">
        <v>84</v>
      </c>
      <c r="C77" s="1" t="s">
        <v>97</v>
      </c>
      <c r="D77" s="1">
        <v>20.0356706</v>
      </c>
      <c r="E77" s="1">
        <v>145.22470079999999</v>
      </c>
      <c r="F77" s="1">
        <v>47</v>
      </c>
      <c r="G77" s="1" t="s">
        <v>103</v>
      </c>
      <c r="H77" s="1" t="s">
        <v>73</v>
      </c>
      <c r="I77" s="1" t="s">
        <v>74</v>
      </c>
      <c r="J77" s="1">
        <v>4796</v>
      </c>
      <c r="K77" s="4" t="s">
        <v>75</v>
      </c>
      <c r="L77" s="2">
        <v>42896</v>
      </c>
      <c r="M77" s="2">
        <v>44736</v>
      </c>
      <c r="N77" s="1">
        <f t="shared" si="12"/>
        <v>5.0410958904109586</v>
      </c>
      <c r="O77" s="3" t="s">
        <v>107</v>
      </c>
      <c r="P77" s="1" t="s">
        <v>76</v>
      </c>
      <c r="Q77" s="1">
        <v>11.5289</v>
      </c>
      <c r="R77" s="1">
        <v>26.459800000000001</v>
      </c>
      <c r="S77" s="1">
        <v>10.64582062</v>
      </c>
      <c r="T77" s="1">
        <f t="shared" si="13"/>
        <v>1.0829508040311129</v>
      </c>
      <c r="U77" s="1">
        <v>1.0725925279999999</v>
      </c>
      <c r="V77" s="1">
        <v>35.343400000000003</v>
      </c>
      <c r="W77" s="1">
        <v>32.6496</v>
      </c>
      <c r="X77" s="1">
        <v>7.9320516589999999</v>
      </c>
      <c r="Y77" s="1">
        <v>1.1676831620000001</v>
      </c>
      <c r="Z77" s="1">
        <v>1.8959999080000001E-2</v>
      </c>
      <c r="AA77" s="1">
        <f t="shared" si="14"/>
        <v>3.7610867740217398E-3</v>
      </c>
      <c r="AB77" s="1">
        <f t="shared" si="15"/>
        <v>2.6948089619200006</v>
      </c>
      <c r="AC77" s="1">
        <f t="shared" si="16"/>
        <v>0.53456808212000018</v>
      </c>
      <c r="AD77" s="1">
        <v>5.0887641910000001</v>
      </c>
      <c r="AE77" s="1">
        <f t="shared" si="17"/>
        <v>1.0094559400625001</v>
      </c>
    </row>
    <row r="78" spans="1:31" x14ac:dyDescent="0.35">
      <c r="A78" s="1" t="s">
        <v>96</v>
      </c>
      <c r="B78" s="1" t="s">
        <v>84</v>
      </c>
      <c r="C78" s="1" t="s">
        <v>97</v>
      </c>
      <c r="D78" s="1">
        <v>20.0356706</v>
      </c>
      <c r="E78" s="1">
        <v>145.22470079999999</v>
      </c>
      <c r="F78" s="1">
        <v>47</v>
      </c>
      <c r="G78" s="1" t="s">
        <v>103</v>
      </c>
      <c r="H78" s="1" t="s">
        <v>73</v>
      </c>
      <c r="I78" s="1" t="s">
        <v>74</v>
      </c>
      <c r="J78" s="1">
        <v>4797</v>
      </c>
      <c r="K78" s="4" t="s">
        <v>75</v>
      </c>
      <c r="L78" s="2">
        <v>42896</v>
      </c>
      <c r="M78" s="2">
        <v>44736</v>
      </c>
      <c r="N78" s="1">
        <f t="shared" si="12"/>
        <v>5.0410958904109586</v>
      </c>
      <c r="O78" s="3" t="s">
        <v>107</v>
      </c>
      <c r="P78" s="1" t="s">
        <v>76</v>
      </c>
      <c r="Q78" s="1">
        <v>10.318</v>
      </c>
      <c r="R78" s="1">
        <v>25.616299999999999</v>
      </c>
      <c r="S78" s="1">
        <v>9.679512978</v>
      </c>
      <c r="T78" s="1">
        <f t="shared" si="13"/>
        <v>1.0659627218281724</v>
      </c>
      <c r="U78" s="1">
        <v>1.056548536</v>
      </c>
      <c r="V78" s="1">
        <v>36.151299999999999</v>
      </c>
      <c r="W78" s="1">
        <v>32.652000000000001</v>
      </c>
      <c r="X78" s="1">
        <v>7.6507415769999998</v>
      </c>
      <c r="Y78" s="1">
        <v>1.1493255920000001</v>
      </c>
      <c r="Z78" s="1">
        <v>0.36028289790000001</v>
      </c>
      <c r="AA78" s="1">
        <f t="shared" si="14"/>
        <v>7.1469161811684792E-2</v>
      </c>
      <c r="AB78" s="1">
        <f t="shared" si="15"/>
        <v>1.6684885031000003</v>
      </c>
      <c r="AC78" s="1">
        <f t="shared" si="16"/>
        <v>0.33097733893016312</v>
      </c>
      <c r="AD78" s="1">
        <v>5.443468094</v>
      </c>
      <c r="AE78" s="1">
        <f t="shared" si="17"/>
        <v>1.0798183990815218</v>
      </c>
    </row>
    <row r="79" spans="1:31" x14ac:dyDescent="0.35">
      <c r="A79" s="1" t="s">
        <v>96</v>
      </c>
      <c r="B79" s="1" t="s">
        <v>84</v>
      </c>
      <c r="C79" s="1" t="s">
        <v>97</v>
      </c>
      <c r="D79" s="1">
        <v>20.0356706</v>
      </c>
      <c r="E79" s="1">
        <v>145.22470079999999</v>
      </c>
      <c r="F79" s="1">
        <v>47</v>
      </c>
      <c r="G79" s="1" t="s">
        <v>103</v>
      </c>
      <c r="H79" s="1" t="s">
        <v>73</v>
      </c>
      <c r="I79" s="1" t="s">
        <v>74</v>
      </c>
      <c r="J79" s="1">
        <v>4798</v>
      </c>
      <c r="K79" s="4" t="s">
        <v>75</v>
      </c>
      <c r="L79" s="2">
        <v>42896</v>
      </c>
      <c r="M79" s="2">
        <v>44736</v>
      </c>
      <c r="N79" s="1">
        <f t="shared" si="12"/>
        <v>5.0410958904109586</v>
      </c>
      <c r="O79" s="3" t="s">
        <v>107</v>
      </c>
      <c r="P79" s="1" t="s">
        <v>76</v>
      </c>
      <c r="Q79" s="1">
        <v>11.88</v>
      </c>
      <c r="R79" s="1">
        <v>27.0716</v>
      </c>
      <c r="S79" s="1">
        <v>10.563028340000001</v>
      </c>
      <c r="T79" s="1">
        <f t="shared" si="13"/>
        <v>1.1246774710442555</v>
      </c>
      <c r="U79" s="1">
        <v>1.1159168960000001</v>
      </c>
      <c r="V79" s="1">
        <v>24.765699999999999</v>
      </c>
      <c r="W79" s="1">
        <v>23.9407</v>
      </c>
      <c r="X79" s="1">
        <v>6.3816318509999999</v>
      </c>
      <c r="Y79" s="1">
        <v>1.2151613130000001</v>
      </c>
      <c r="Z79" s="1">
        <v>0.12053203580000001</v>
      </c>
      <c r="AA79" s="1">
        <f t="shared" si="14"/>
        <v>2.3909887536413047E-2</v>
      </c>
      <c r="AB79" s="1">
        <f t="shared" si="15"/>
        <v>4.0608644532000007</v>
      </c>
      <c r="AC79" s="1">
        <f t="shared" si="16"/>
        <v>0.80555191598804365</v>
      </c>
      <c r="AD79" s="1">
        <v>0.49702835080000002</v>
      </c>
      <c r="AE79" s="1">
        <f t="shared" si="17"/>
        <v>9.8595297848913049E-2</v>
      </c>
    </row>
    <row r="80" spans="1:31" x14ac:dyDescent="0.35">
      <c r="A80" s="1" t="s">
        <v>96</v>
      </c>
      <c r="B80" s="1" t="s">
        <v>84</v>
      </c>
      <c r="C80" s="1" t="s">
        <v>97</v>
      </c>
      <c r="D80" s="1">
        <v>20.0356706</v>
      </c>
      <c r="E80" s="1">
        <v>145.22470079999999</v>
      </c>
      <c r="F80" s="1">
        <v>47</v>
      </c>
      <c r="G80" s="1" t="s">
        <v>103</v>
      </c>
      <c r="H80" s="1" t="s">
        <v>73</v>
      </c>
      <c r="I80" s="1" t="s">
        <v>74</v>
      </c>
      <c r="J80" s="1">
        <v>4799</v>
      </c>
      <c r="K80" s="4" t="s">
        <v>75</v>
      </c>
      <c r="L80" s="2">
        <v>42896</v>
      </c>
      <c r="M80" s="2">
        <v>44736</v>
      </c>
      <c r="N80" s="1">
        <f t="shared" si="12"/>
        <v>5.0410958904109586</v>
      </c>
      <c r="O80" s="3" t="s">
        <v>107</v>
      </c>
      <c r="P80" s="1" t="s">
        <v>76</v>
      </c>
      <c r="Q80" s="1">
        <v>11.2897</v>
      </c>
      <c r="R80" s="1">
        <v>26.599599999999999</v>
      </c>
      <c r="S80" s="1">
        <v>10.3337574</v>
      </c>
      <c r="T80" s="1">
        <f t="shared" si="13"/>
        <v>1.0925067778347497</v>
      </c>
      <c r="U80" s="1">
        <v>1.0861409440000001</v>
      </c>
      <c r="V80" s="1">
        <v>21.220400000000001</v>
      </c>
      <c r="W80" s="1">
        <v>19.3096</v>
      </c>
      <c r="X80" s="1">
        <v>2.584885597</v>
      </c>
      <c r="Y80" s="1">
        <v>1.2674003460000001</v>
      </c>
      <c r="Z80" s="1">
        <v>4.7773361209999997E-2</v>
      </c>
      <c r="AA80" s="1">
        <f t="shared" si="14"/>
        <v>9.4767808922010862E-3</v>
      </c>
      <c r="AB80" s="1">
        <f t="shared" si="15"/>
        <v>7.7010984417900001</v>
      </c>
      <c r="AC80" s="1">
        <f t="shared" si="16"/>
        <v>1.5276635495942121</v>
      </c>
      <c r="AD80" s="1">
        <v>0.30051040649999999</v>
      </c>
      <c r="AE80" s="1">
        <f t="shared" si="17"/>
        <v>5.9612118680706525E-2</v>
      </c>
    </row>
    <row r="81" spans="1:31" x14ac:dyDescent="0.35">
      <c r="A81" s="1" t="s">
        <v>96</v>
      </c>
      <c r="B81" s="1" t="s">
        <v>84</v>
      </c>
      <c r="C81" s="1" t="s">
        <v>97</v>
      </c>
      <c r="D81" s="1">
        <v>20.01398</v>
      </c>
      <c r="E81" s="1">
        <v>145.22746000000001</v>
      </c>
      <c r="F81" s="1">
        <v>34</v>
      </c>
      <c r="G81" s="1" t="s">
        <v>98</v>
      </c>
      <c r="H81" s="1" t="s">
        <v>73</v>
      </c>
      <c r="I81" s="1" t="s">
        <v>74</v>
      </c>
      <c r="J81" s="1">
        <v>4800</v>
      </c>
      <c r="K81" s="4" t="s">
        <v>75</v>
      </c>
      <c r="L81" s="2">
        <v>42899</v>
      </c>
      <c r="M81" s="2">
        <v>44733</v>
      </c>
      <c r="N81" s="1">
        <f t="shared" si="12"/>
        <v>5.0246575342465754</v>
      </c>
      <c r="O81" s="3" t="s">
        <v>107</v>
      </c>
      <c r="P81" s="1" t="s">
        <v>76</v>
      </c>
      <c r="Q81" s="1">
        <v>11.9998</v>
      </c>
      <c r="R81" s="1">
        <v>27.41</v>
      </c>
      <c r="S81" s="1">
        <v>10.70137882</v>
      </c>
      <c r="T81" s="1">
        <f t="shared" si="13"/>
        <v>1.121332138768264</v>
      </c>
      <c r="U81" s="1">
        <v>1.11819336</v>
      </c>
      <c r="V81" s="1">
        <v>23.008299999999998</v>
      </c>
      <c r="W81" s="1">
        <v>19.688300000000002</v>
      </c>
      <c r="X81" s="1">
        <v>2.8775593499999998</v>
      </c>
      <c r="Y81" s="1">
        <v>1.2057100249999999</v>
      </c>
      <c r="Z81" s="1">
        <v>0.17354105019999999</v>
      </c>
      <c r="AA81" s="1">
        <f t="shared" si="14"/>
        <v>3.4537886217557247E-2</v>
      </c>
      <c r="AB81" s="1">
        <f t="shared" si="15"/>
        <v>7.6502784198000002</v>
      </c>
      <c r="AC81" s="1">
        <f t="shared" si="16"/>
        <v>1.5225472318576883</v>
      </c>
      <c r="AD81" s="1">
        <v>0.18548009770000001</v>
      </c>
      <c r="AE81" s="1">
        <f t="shared" si="17"/>
        <v>3.6913978004634682E-2</v>
      </c>
    </row>
    <row r="82" spans="1:31" x14ac:dyDescent="0.35">
      <c r="A82" s="1" t="s">
        <v>96</v>
      </c>
      <c r="B82" s="1" t="s">
        <v>84</v>
      </c>
      <c r="C82" s="1" t="s">
        <v>97</v>
      </c>
      <c r="D82" s="1">
        <v>20.01398</v>
      </c>
      <c r="E82" s="1">
        <v>145.22746000000001</v>
      </c>
      <c r="F82" s="1">
        <v>34</v>
      </c>
      <c r="G82" s="1" t="s">
        <v>98</v>
      </c>
      <c r="H82" s="1" t="s">
        <v>73</v>
      </c>
      <c r="I82" s="1" t="s">
        <v>74</v>
      </c>
      <c r="J82" s="1">
        <v>4801</v>
      </c>
      <c r="K82" s="4" t="s">
        <v>75</v>
      </c>
      <c r="L82" s="2">
        <v>42899</v>
      </c>
      <c r="M82" s="2">
        <v>44733</v>
      </c>
      <c r="N82" s="1">
        <f t="shared" si="12"/>
        <v>5.0246575342465754</v>
      </c>
      <c r="O82" s="3" t="s">
        <v>107</v>
      </c>
      <c r="P82" s="1" t="s">
        <v>76</v>
      </c>
      <c r="Q82" s="1">
        <v>11.609</v>
      </c>
      <c r="R82" s="1">
        <v>26.706199999999999</v>
      </c>
      <c r="S82" s="1">
        <v>10.47721481</v>
      </c>
      <c r="T82" s="1">
        <f t="shared" si="13"/>
        <v>1.1080234786175964</v>
      </c>
      <c r="U82" s="1">
        <v>1.1007314960000001</v>
      </c>
      <c r="V82" s="1">
        <v>26.562999999999999</v>
      </c>
      <c r="W82" s="1">
        <v>21.8611</v>
      </c>
      <c r="X82" s="1">
        <v>4.5254311420000004</v>
      </c>
      <c r="Y82" s="1">
        <v>1.199729694</v>
      </c>
      <c r="Z82" s="1">
        <v>0.14313982359999999</v>
      </c>
      <c r="AA82" s="1">
        <f t="shared" si="14"/>
        <v>2.8487478524536532E-2</v>
      </c>
      <c r="AB82" s="1">
        <f t="shared" si="15"/>
        <v>5.8086438443999988</v>
      </c>
      <c r="AC82" s="1">
        <f t="shared" si="16"/>
        <v>1.1560278098178842</v>
      </c>
      <c r="AD82" s="1">
        <v>0.69851581620000003</v>
      </c>
      <c r="AE82" s="1">
        <f t="shared" si="17"/>
        <v>0.13901759700817884</v>
      </c>
    </row>
    <row r="83" spans="1:31" x14ac:dyDescent="0.35">
      <c r="A83" s="1" t="s">
        <v>96</v>
      </c>
      <c r="B83" s="1" t="s">
        <v>84</v>
      </c>
      <c r="C83" s="1" t="s">
        <v>97</v>
      </c>
      <c r="D83" s="1">
        <v>20.01398</v>
      </c>
      <c r="E83" s="1">
        <v>145.22746000000001</v>
      </c>
      <c r="F83" s="1">
        <v>34</v>
      </c>
      <c r="G83" s="1" t="s">
        <v>98</v>
      </c>
      <c r="H83" s="1" t="s">
        <v>73</v>
      </c>
      <c r="I83" s="1" t="s">
        <v>74</v>
      </c>
      <c r="J83" s="1">
        <v>4802</v>
      </c>
      <c r="K83" s="4" t="s">
        <v>75</v>
      </c>
      <c r="L83" s="2">
        <v>42899</v>
      </c>
      <c r="M83" s="2">
        <v>44733</v>
      </c>
      <c r="N83" s="1">
        <f t="shared" si="12"/>
        <v>5.0246575342465754</v>
      </c>
      <c r="O83" s="3" t="s">
        <v>107</v>
      </c>
      <c r="P83" s="1" t="s">
        <v>76</v>
      </c>
      <c r="Q83" s="1">
        <v>11.200799999999999</v>
      </c>
      <c r="R83" s="1">
        <v>26.813099999999999</v>
      </c>
      <c r="S83" s="1">
        <v>10.403263089999999</v>
      </c>
      <c r="T83" s="1">
        <f t="shared" si="13"/>
        <v>1.0766621879212708</v>
      </c>
      <c r="U83" s="1">
        <v>1.0692625520000001</v>
      </c>
      <c r="V83" s="1">
        <v>25.053799999999999</v>
      </c>
      <c r="W83" s="1">
        <v>19.309899999999999</v>
      </c>
      <c r="X83" s="1">
        <v>1.951249123</v>
      </c>
      <c r="Y83" s="1">
        <v>1.301486594</v>
      </c>
      <c r="Z83" s="1">
        <v>7.2260856629999995E-2</v>
      </c>
      <c r="AA83" s="1">
        <f t="shared" si="14"/>
        <v>1.4381250092666302E-2</v>
      </c>
      <c r="AB83" s="1">
        <f t="shared" si="15"/>
        <v>8.3797531103699985</v>
      </c>
      <c r="AC83" s="1">
        <f t="shared" si="16"/>
        <v>1.6677262188031894</v>
      </c>
      <c r="AD83" s="1">
        <v>0.58872127529999996</v>
      </c>
      <c r="AE83" s="1">
        <f t="shared" si="17"/>
        <v>0.11716644791957469</v>
      </c>
    </row>
    <row r="84" spans="1:31" x14ac:dyDescent="0.35">
      <c r="A84" s="1" t="s">
        <v>96</v>
      </c>
      <c r="B84" s="1" t="s">
        <v>84</v>
      </c>
      <c r="C84" s="1" t="s">
        <v>97</v>
      </c>
      <c r="D84" s="1">
        <v>20.01398</v>
      </c>
      <c r="E84" s="1">
        <v>145.22746000000001</v>
      </c>
      <c r="F84" s="1">
        <v>34</v>
      </c>
      <c r="G84" s="1" t="s">
        <v>98</v>
      </c>
      <c r="H84" s="1" t="s">
        <v>73</v>
      </c>
      <c r="I84" s="1" t="s">
        <v>74</v>
      </c>
      <c r="J84" s="1">
        <v>4803</v>
      </c>
      <c r="K84" s="4" t="s">
        <v>75</v>
      </c>
      <c r="L84" s="2">
        <v>42899</v>
      </c>
      <c r="M84" s="2">
        <v>44733</v>
      </c>
      <c r="N84" s="1">
        <f t="shared" si="12"/>
        <v>5.0246575342465754</v>
      </c>
      <c r="O84" s="3" t="s">
        <v>107</v>
      </c>
      <c r="P84" s="1" t="s">
        <v>76</v>
      </c>
      <c r="Q84" s="1">
        <v>11.6526</v>
      </c>
      <c r="R84" s="1">
        <v>26.870699999999999</v>
      </c>
      <c r="S84" s="1">
        <v>10.740620610000001</v>
      </c>
      <c r="T84" s="1">
        <f t="shared" si="13"/>
        <v>1.0849093756417487</v>
      </c>
      <c r="U84" s="1">
        <v>1.096439696</v>
      </c>
      <c r="V84" s="1">
        <v>19.4846</v>
      </c>
      <c r="W84" s="1">
        <v>17.675000000000001</v>
      </c>
      <c r="X84" s="1">
        <v>1.591421127</v>
      </c>
      <c r="Y84" s="1">
        <v>1.262189609</v>
      </c>
      <c r="Z84" s="1">
        <v>3.4555435180000003E-2</v>
      </c>
      <c r="AA84" s="1">
        <f t="shared" si="14"/>
        <v>6.8771722141221384E-3</v>
      </c>
      <c r="AB84" s="1">
        <f t="shared" si="15"/>
        <v>9.1146440478200006</v>
      </c>
      <c r="AC84" s="1">
        <f t="shared" si="16"/>
        <v>1.813983139288059</v>
      </c>
      <c r="AD84" s="1">
        <v>0.22995758059999999</v>
      </c>
      <c r="AE84" s="1">
        <f t="shared" si="17"/>
        <v>4.5765821657033801E-2</v>
      </c>
    </row>
    <row r="85" spans="1:31" x14ac:dyDescent="0.35">
      <c r="A85" s="1" t="s">
        <v>96</v>
      </c>
      <c r="B85" s="1" t="s">
        <v>84</v>
      </c>
      <c r="C85" s="1" t="s">
        <v>97</v>
      </c>
      <c r="D85" s="1">
        <v>20.01398</v>
      </c>
      <c r="E85" s="1">
        <v>145.22746000000001</v>
      </c>
      <c r="F85" s="1">
        <v>34</v>
      </c>
      <c r="G85" s="1" t="s">
        <v>98</v>
      </c>
      <c r="H85" s="1" t="s">
        <v>73</v>
      </c>
      <c r="I85" s="1" t="s">
        <v>74</v>
      </c>
      <c r="J85" s="1">
        <v>4804</v>
      </c>
      <c r="K85" s="4" t="s">
        <v>75</v>
      </c>
      <c r="L85" s="2">
        <v>42899</v>
      </c>
      <c r="M85" s="2">
        <v>44733</v>
      </c>
      <c r="N85" s="1">
        <f t="shared" si="12"/>
        <v>5.0246575342465754</v>
      </c>
      <c r="O85" s="3" t="s">
        <v>107</v>
      </c>
      <c r="P85" s="1" t="s">
        <v>76</v>
      </c>
      <c r="Q85" s="1">
        <v>10.753500000000001</v>
      </c>
      <c r="R85" s="1">
        <v>26.002800000000001</v>
      </c>
      <c r="S85" s="1">
        <v>10.25144577</v>
      </c>
      <c r="T85" s="1">
        <f t="shared" si="13"/>
        <v>1.0489739926703041</v>
      </c>
      <c r="U85" s="1">
        <v>1.0379563199999999</v>
      </c>
      <c r="V85" s="1">
        <v>23.1203</v>
      </c>
      <c r="W85" s="1">
        <v>18.037800000000001</v>
      </c>
      <c r="X85" s="1">
        <v>1.3446920840000001</v>
      </c>
      <c r="Y85" s="1">
        <v>1.2282329030000001</v>
      </c>
      <c r="Z85" s="1">
        <v>0.1004905592</v>
      </c>
      <c r="AA85" s="1">
        <f t="shared" si="14"/>
        <v>1.9999484246455833E-2</v>
      </c>
      <c r="AB85" s="1">
        <f t="shared" si="15"/>
        <v>8.8062631267999993</v>
      </c>
      <c r="AC85" s="1">
        <f t="shared" si="16"/>
        <v>1.7526096190196292</v>
      </c>
      <c r="AD85" s="1">
        <v>0.50053018859999998</v>
      </c>
      <c r="AE85" s="1">
        <f t="shared" si="17"/>
        <v>9.9614786717011988E-2</v>
      </c>
    </row>
    <row r="86" spans="1:31" x14ac:dyDescent="0.35">
      <c r="A86" s="1" t="s">
        <v>96</v>
      </c>
      <c r="B86" s="1" t="s">
        <v>84</v>
      </c>
      <c r="C86" s="1" t="s">
        <v>97</v>
      </c>
      <c r="D86" s="1">
        <v>20.022490000000001</v>
      </c>
      <c r="E86" s="1">
        <v>145.22971000000001</v>
      </c>
      <c r="F86" s="1">
        <v>28</v>
      </c>
      <c r="G86" s="1" t="s">
        <v>104</v>
      </c>
      <c r="H86" s="1" t="s">
        <v>73</v>
      </c>
      <c r="I86" s="1" t="s">
        <v>74</v>
      </c>
      <c r="J86" s="1">
        <v>4805</v>
      </c>
      <c r="K86" s="4" t="s">
        <v>75</v>
      </c>
      <c r="L86" s="2">
        <v>42899</v>
      </c>
      <c r="M86" s="2">
        <v>44733</v>
      </c>
      <c r="N86" s="1">
        <f t="shared" si="12"/>
        <v>5.0246575342465754</v>
      </c>
      <c r="O86" s="3" t="s">
        <v>107</v>
      </c>
      <c r="P86" s="1" t="s">
        <v>76</v>
      </c>
      <c r="Q86" s="1">
        <v>11.5494</v>
      </c>
      <c r="R86" s="1">
        <v>26.9451</v>
      </c>
      <c r="S86" s="1">
        <v>10.62459469</v>
      </c>
      <c r="T86" s="1">
        <f t="shared" si="13"/>
        <v>1.0870438202099548</v>
      </c>
      <c r="U86" s="1">
        <v>1.0753033919999999</v>
      </c>
      <c r="V86" s="1">
        <v>27.486799999999999</v>
      </c>
      <c r="W86" s="1">
        <v>24.189499999999999</v>
      </c>
      <c r="X86" s="1">
        <v>6.5230379100000002</v>
      </c>
      <c r="Y86" s="1">
        <v>1.176779228</v>
      </c>
      <c r="Z86" s="1">
        <v>0.17740344999999999</v>
      </c>
      <c r="AA86" s="1">
        <f t="shared" si="14"/>
        <v>3.5306575381679389E-2</v>
      </c>
      <c r="AB86" s="1">
        <f t="shared" si="15"/>
        <v>3.9241533300000002</v>
      </c>
      <c r="AC86" s="1">
        <f t="shared" si="16"/>
        <v>0.78097926142311891</v>
      </c>
      <c r="AD86" s="1">
        <v>0.56239700319999997</v>
      </c>
      <c r="AE86" s="1">
        <f t="shared" si="17"/>
        <v>0.11192742975354415</v>
      </c>
    </row>
    <row r="87" spans="1:31" x14ac:dyDescent="0.35">
      <c r="A87" s="1" t="s">
        <v>96</v>
      </c>
      <c r="B87" s="1" t="s">
        <v>84</v>
      </c>
      <c r="C87" s="1" t="s">
        <v>97</v>
      </c>
      <c r="D87" s="1">
        <v>20.022490000000001</v>
      </c>
      <c r="E87" s="1">
        <v>145.22971000000001</v>
      </c>
      <c r="F87" s="1">
        <v>28</v>
      </c>
      <c r="G87" s="1" t="s">
        <v>104</v>
      </c>
      <c r="H87" s="1" t="s">
        <v>73</v>
      </c>
      <c r="I87" s="1" t="s">
        <v>74</v>
      </c>
      <c r="J87" s="1">
        <v>4806</v>
      </c>
      <c r="K87" s="4" t="s">
        <v>75</v>
      </c>
      <c r="L87" s="2">
        <v>42899</v>
      </c>
      <c r="M87" s="2">
        <v>44733</v>
      </c>
      <c r="N87" s="1">
        <f t="shared" si="12"/>
        <v>5.0246575342465754</v>
      </c>
      <c r="O87" s="3" t="s">
        <v>107</v>
      </c>
      <c r="P87" s="1" t="s">
        <v>76</v>
      </c>
      <c r="Q87" s="1">
        <v>11.5519</v>
      </c>
      <c r="R87" s="1">
        <v>26.779499999999999</v>
      </c>
      <c r="S87" s="1">
        <v>10.43187904</v>
      </c>
      <c r="T87" s="1">
        <f t="shared" si="13"/>
        <v>1.1073652173022128</v>
      </c>
      <c r="U87" s="1">
        <v>1.0965099599999999</v>
      </c>
      <c r="V87" s="1">
        <v>27.269600000000001</v>
      </c>
      <c r="W87" s="1">
        <v>23.979800000000001</v>
      </c>
      <c r="X87" s="1">
        <v>6.9236440659999996</v>
      </c>
      <c r="Y87" s="1">
        <v>1.2130318710000001</v>
      </c>
      <c r="Z87" s="1">
        <v>0.17482852939999999</v>
      </c>
      <c r="AA87" s="1">
        <f t="shared" si="14"/>
        <v>3.4794118446564881E-2</v>
      </c>
      <c r="AB87" s="1">
        <f t="shared" si="15"/>
        <v>3.3334064446000005</v>
      </c>
      <c r="AC87" s="1">
        <f t="shared" si="16"/>
        <v>0.66340967954143959</v>
      </c>
      <c r="AD87" s="1">
        <v>0.26228141780000003</v>
      </c>
      <c r="AE87" s="1">
        <f t="shared" si="17"/>
        <v>5.219886450218103E-2</v>
      </c>
    </row>
    <row r="88" spans="1:31" x14ac:dyDescent="0.35">
      <c r="A88" s="1" t="s">
        <v>96</v>
      </c>
      <c r="B88" s="1" t="s">
        <v>84</v>
      </c>
      <c r="C88" s="1" t="s">
        <v>97</v>
      </c>
      <c r="D88" s="1">
        <v>20.022490000000001</v>
      </c>
      <c r="E88" s="1">
        <v>145.22971000000001</v>
      </c>
      <c r="F88" s="1">
        <v>28</v>
      </c>
      <c r="G88" s="1" t="s">
        <v>104</v>
      </c>
      <c r="H88" s="1" t="s">
        <v>73</v>
      </c>
      <c r="I88" s="1" t="s">
        <v>74</v>
      </c>
      <c r="J88" s="1">
        <v>4807</v>
      </c>
      <c r="K88" s="4" t="s">
        <v>75</v>
      </c>
      <c r="L88" s="2">
        <v>42899</v>
      </c>
      <c r="M88" s="2">
        <v>44733</v>
      </c>
      <c r="N88" s="1">
        <f t="shared" si="12"/>
        <v>5.0246575342465754</v>
      </c>
      <c r="O88" s="3" t="s">
        <v>107</v>
      </c>
      <c r="P88" s="1" t="s">
        <v>76</v>
      </c>
      <c r="Q88" s="1">
        <v>11.4283</v>
      </c>
      <c r="R88" s="1">
        <v>26.5185</v>
      </c>
      <c r="S88" s="1">
        <v>10.315664290000001</v>
      </c>
      <c r="T88" s="1">
        <f t="shared" si="13"/>
        <v>1.107858852200007</v>
      </c>
      <c r="U88" s="1">
        <v>1.0875932639999999</v>
      </c>
      <c r="V88" s="1">
        <v>32.951500000000003</v>
      </c>
      <c r="W88" s="1">
        <v>27.764099999999999</v>
      </c>
      <c r="X88" s="1">
        <v>8.7416324620000001</v>
      </c>
      <c r="Y88" s="1">
        <v>1.19772313</v>
      </c>
      <c r="Z88" s="1">
        <v>9.2997550959999994E-2</v>
      </c>
      <c r="AA88" s="1">
        <f t="shared" si="14"/>
        <v>1.8508236695965102E-2</v>
      </c>
      <c r="AB88" s="1">
        <f t="shared" si="15"/>
        <v>1.4810342770400007</v>
      </c>
      <c r="AC88" s="1">
        <f t="shared" si="16"/>
        <v>0.29475327760065445</v>
      </c>
      <c r="AD88" s="1">
        <v>1.1633749010000001</v>
      </c>
      <c r="AE88" s="1">
        <f t="shared" si="17"/>
        <v>0.23153317277262814</v>
      </c>
    </row>
    <row r="89" spans="1:31" x14ac:dyDescent="0.35">
      <c r="A89" s="1" t="s">
        <v>96</v>
      </c>
      <c r="B89" s="1" t="s">
        <v>84</v>
      </c>
      <c r="C89" s="1" t="s">
        <v>97</v>
      </c>
      <c r="D89" s="1">
        <v>20.022490000000001</v>
      </c>
      <c r="E89" s="1">
        <v>145.22971000000001</v>
      </c>
      <c r="F89" s="1">
        <v>28</v>
      </c>
      <c r="G89" s="1" t="s">
        <v>104</v>
      </c>
      <c r="H89" s="1" t="s">
        <v>73</v>
      </c>
      <c r="I89" s="1" t="s">
        <v>74</v>
      </c>
      <c r="J89" s="1">
        <v>4808</v>
      </c>
      <c r="K89" s="4" t="s">
        <v>75</v>
      </c>
      <c r="L89" s="2">
        <v>42899</v>
      </c>
      <c r="M89" s="2">
        <v>44733</v>
      </c>
      <c r="N89" s="1">
        <f t="shared" si="12"/>
        <v>5.0246575342465754</v>
      </c>
      <c r="O89" s="3" t="s">
        <v>107</v>
      </c>
      <c r="P89" s="1" t="s">
        <v>76</v>
      </c>
      <c r="Q89" s="1">
        <v>12.6311</v>
      </c>
      <c r="R89" s="1">
        <v>28.410499999999999</v>
      </c>
      <c r="S89" s="1">
        <v>10.85266399</v>
      </c>
      <c r="T89" s="1">
        <f t="shared" si="13"/>
        <v>1.1638709179274978</v>
      </c>
      <c r="U89" s="1">
        <v>1.1460632799999999</v>
      </c>
      <c r="V89" s="1">
        <v>30.270900000000001</v>
      </c>
      <c r="W89" s="1">
        <v>26.162500000000001</v>
      </c>
      <c r="X89" s="1">
        <v>7.4494514470000004</v>
      </c>
      <c r="Y89" s="1">
        <v>1.221968323</v>
      </c>
      <c r="Z89" s="1">
        <v>0.13735485080000001</v>
      </c>
      <c r="AA89" s="1">
        <f t="shared" si="14"/>
        <v>2.7336161691384954E-2</v>
      </c>
      <c r="AB89" s="1">
        <f t="shared" si="15"/>
        <v>3.2658576921999996</v>
      </c>
      <c r="AC89" s="1">
        <f t="shared" si="16"/>
        <v>0.64996622554689198</v>
      </c>
      <c r="AD89" s="1">
        <v>0.93024158479999997</v>
      </c>
      <c r="AE89" s="1">
        <f t="shared" si="17"/>
        <v>0.18513532085714285</v>
      </c>
    </row>
    <row r="90" spans="1:31" x14ac:dyDescent="0.35">
      <c r="A90" s="1" t="s">
        <v>96</v>
      </c>
      <c r="B90" s="1" t="s">
        <v>84</v>
      </c>
      <c r="C90" s="1" t="s">
        <v>97</v>
      </c>
      <c r="D90" s="1">
        <v>20.022490000000001</v>
      </c>
      <c r="E90" s="1">
        <v>145.22971000000001</v>
      </c>
      <c r="F90" s="1">
        <v>28</v>
      </c>
      <c r="G90" s="1" t="s">
        <v>104</v>
      </c>
      <c r="H90" s="1" t="s">
        <v>73</v>
      </c>
      <c r="I90" s="1" t="s">
        <v>74</v>
      </c>
      <c r="J90" s="1">
        <v>4809</v>
      </c>
      <c r="K90" s="4" t="s">
        <v>75</v>
      </c>
      <c r="L90" s="2">
        <v>42899</v>
      </c>
      <c r="M90" s="2">
        <v>44733</v>
      </c>
      <c r="N90" s="1">
        <f t="shared" si="12"/>
        <v>5.0246575342465754</v>
      </c>
      <c r="O90" s="3" t="s">
        <v>107</v>
      </c>
      <c r="P90" s="1" t="s">
        <v>76</v>
      </c>
      <c r="Q90" s="1">
        <v>12.201499999999999</v>
      </c>
      <c r="R90" s="1">
        <v>27.182300000000001</v>
      </c>
      <c r="S90" s="1">
        <v>10.638756750000001</v>
      </c>
      <c r="T90" s="1">
        <f t="shared" si="13"/>
        <v>1.1468915294073248</v>
      </c>
      <c r="U90" s="1">
        <v>1.135560648</v>
      </c>
      <c r="V90" s="1">
        <v>27.306999999999999</v>
      </c>
      <c r="W90" s="1">
        <v>23.8644</v>
      </c>
      <c r="X90" s="1">
        <v>6.1924695969999997</v>
      </c>
      <c r="Y90" s="1">
        <v>1.220926695</v>
      </c>
      <c r="Z90" s="1">
        <v>0.16918087009999999</v>
      </c>
      <c r="AA90" s="1">
        <f t="shared" si="14"/>
        <v>3.36701295455289E-2</v>
      </c>
      <c r="AB90" s="1">
        <f t="shared" si="15"/>
        <v>4.2771062829000011</v>
      </c>
      <c r="AC90" s="1">
        <f t="shared" si="16"/>
        <v>0.85122344234378433</v>
      </c>
      <c r="AD90" s="1">
        <v>0.67645740509999996</v>
      </c>
      <c r="AE90" s="1">
        <f t="shared" si="17"/>
        <v>0.13462756426472192</v>
      </c>
    </row>
    <row r="91" spans="1:31" x14ac:dyDescent="0.35">
      <c r="A91" s="1" t="s">
        <v>96</v>
      </c>
      <c r="B91" s="1" t="s">
        <v>84</v>
      </c>
      <c r="C91" s="1" t="s">
        <v>97</v>
      </c>
      <c r="D91" s="1">
        <v>20.022490000000001</v>
      </c>
      <c r="E91" s="1">
        <v>145.22971000000001</v>
      </c>
      <c r="F91" s="1">
        <v>28</v>
      </c>
      <c r="G91" s="1" t="s">
        <v>104</v>
      </c>
      <c r="H91" s="1" t="s">
        <v>73</v>
      </c>
      <c r="I91" s="1" t="s">
        <v>74</v>
      </c>
      <c r="J91" s="1">
        <v>4810</v>
      </c>
      <c r="K91" s="4" t="s">
        <v>75</v>
      </c>
      <c r="L91" s="2">
        <v>42899</v>
      </c>
      <c r="M91" s="2">
        <v>44733</v>
      </c>
      <c r="N91" s="1">
        <f t="shared" si="12"/>
        <v>5.0246575342465754</v>
      </c>
      <c r="O91" s="3" t="s">
        <v>107</v>
      </c>
      <c r="P91" s="1" t="s">
        <v>76</v>
      </c>
      <c r="Q91" s="1">
        <v>11.4117</v>
      </c>
      <c r="R91" s="1">
        <v>27.040400000000002</v>
      </c>
      <c r="S91" s="1">
        <v>10.641297339999999</v>
      </c>
      <c r="T91" s="1">
        <f t="shared" si="13"/>
        <v>1.0723974375853687</v>
      </c>
      <c r="U91" s="1">
        <v>1.060160768</v>
      </c>
      <c r="V91" s="1">
        <v>29.773900000000001</v>
      </c>
      <c r="W91" s="1">
        <v>26.642800000000001</v>
      </c>
      <c r="X91" s="1">
        <v>8.6907606120000001</v>
      </c>
      <c r="Y91" s="1">
        <v>1.159968119</v>
      </c>
      <c r="Z91" s="1">
        <v>9.6671104430000002E-2</v>
      </c>
      <c r="AA91" s="1">
        <f t="shared" si="14"/>
        <v>1.9239341939449293E-2</v>
      </c>
      <c r="AB91" s="1">
        <f t="shared" si="15"/>
        <v>1.8538656235699995</v>
      </c>
      <c r="AC91" s="1">
        <f t="shared" si="16"/>
        <v>0.36895362737352771</v>
      </c>
      <c r="AD91" s="1">
        <v>0.66287899019999996</v>
      </c>
      <c r="AE91" s="1">
        <f t="shared" si="17"/>
        <v>0.13192520797328244</v>
      </c>
    </row>
    <row r="92" spans="1:31" x14ac:dyDescent="0.35">
      <c r="A92" s="1" t="s">
        <v>96</v>
      </c>
      <c r="B92" s="1" t="s">
        <v>84</v>
      </c>
      <c r="C92" s="1" t="s">
        <v>97</v>
      </c>
      <c r="D92" s="1">
        <v>20.022490000000001</v>
      </c>
      <c r="E92" s="1">
        <v>145.22971000000001</v>
      </c>
      <c r="F92" s="1">
        <v>28</v>
      </c>
      <c r="G92" s="1" t="s">
        <v>104</v>
      </c>
      <c r="H92" s="1" t="s">
        <v>73</v>
      </c>
      <c r="I92" s="1" t="s">
        <v>74</v>
      </c>
      <c r="J92" s="1">
        <v>4811</v>
      </c>
      <c r="K92" s="4" t="s">
        <v>75</v>
      </c>
      <c r="L92" s="2">
        <v>42899</v>
      </c>
      <c r="M92" s="2">
        <v>44733</v>
      </c>
      <c r="N92" s="1">
        <f t="shared" si="12"/>
        <v>5.0246575342465754</v>
      </c>
      <c r="O92" s="3" t="s">
        <v>107</v>
      </c>
      <c r="P92" s="1" t="s">
        <v>76</v>
      </c>
      <c r="Q92" s="1">
        <v>11.661899999999999</v>
      </c>
      <c r="R92" s="1">
        <v>27.087399999999999</v>
      </c>
      <c r="S92" s="1">
        <v>10.85457802</v>
      </c>
      <c r="T92" s="1">
        <f t="shared" si="13"/>
        <v>1.074376173676441</v>
      </c>
      <c r="U92" s="1">
        <v>1.06222456</v>
      </c>
      <c r="V92" s="1">
        <v>29.8537</v>
      </c>
      <c r="W92" s="1">
        <v>23.780200000000001</v>
      </c>
      <c r="X92" s="1">
        <v>6.1603689189999997</v>
      </c>
      <c r="Y92" s="1">
        <v>1.181597797</v>
      </c>
      <c r="Z92" s="1">
        <v>0.52511215209999995</v>
      </c>
      <c r="AA92" s="1">
        <f t="shared" si="14"/>
        <v>0.10450705317148308</v>
      </c>
      <c r="AB92" s="1">
        <f t="shared" si="15"/>
        <v>4.1690969489</v>
      </c>
      <c r="AC92" s="1">
        <f t="shared" si="16"/>
        <v>0.8297275825237187</v>
      </c>
      <c r="AD92" s="1">
        <v>0.74338817599999996</v>
      </c>
      <c r="AE92" s="1">
        <f t="shared" si="17"/>
        <v>0.14794802848418756</v>
      </c>
    </row>
    <row r="93" spans="1:31" x14ac:dyDescent="0.35">
      <c r="A93" s="1" t="s">
        <v>79</v>
      </c>
      <c r="B93" s="1" t="s">
        <v>84</v>
      </c>
      <c r="C93" s="1" t="s">
        <v>81</v>
      </c>
      <c r="D93" s="1">
        <v>18.04561</v>
      </c>
      <c r="E93" s="1">
        <v>145.70621</v>
      </c>
      <c r="F93" s="1">
        <v>51</v>
      </c>
      <c r="G93" s="1" t="s">
        <v>105</v>
      </c>
      <c r="H93" s="1" t="s">
        <v>73</v>
      </c>
      <c r="I93" s="1" t="s">
        <v>74</v>
      </c>
      <c r="J93" s="1">
        <v>4812</v>
      </c>
      <c r="K93" s="4" t="s">
        <v>75</v>
      </c>
      <c r="L93" s="2">
        <v>42889</v>
      </c>
      <c r="M93" s="2">
        <v>44763</v>
      </c>
      <c r="N93" s="1">
        <f t="shared" si="12"/>
        <v>5.1342465753424653</v>
      </c>
      <c r="O93" s="3" t="s">
        <v>107</v>
      </c>
      <c r="P93" s="1" t="s">
        <v>76</v>
      </c>
      <c r="Q93" s="1">
        <v>12.7606</v>
      </c>
      <c r="R93" s="1">
        <v>27.901399999999999</v>
      </c>
      <c r="S93" s="1">
        <v>11.353752139999999</v>
      </c>
      <c r="T93" s="1">
        <f t="shared" si="13"/>
        <v>1.1239103903848302</v>
      </c>
      <c r="U93" s="1">
        <v>1.1117984400000001</v>
      </c>
      <c r="V93" s="1">
        <v>35.089100000000002</v>
      </c>
      <c r="W93" s="1">
        <v>26.273800000000001</v>
      </c>
      <c r="X93" s="1">
        <v>7.7049522399999999</v>
      </c>
      <c r="Y93" s="1">
        <v>1.2117664530000001</v>
      </c>
      <c r="Z93" s="1">
        <v>0.19698143009999999</v>
      </c>
      <c r="AA93" s="1">
        <f t="shared" si="14"/>
        <v>3.8366180355656351E-2</v>
      </c>
      <c r="AB93" s="1">
        <f t="shared" si="15"/>
        <v>3.4518184698999992</v>
      </c>
      <c r="AC93" s="1">
        <f t="shared" si="16"/>
        <v>0.67231256217369251</v>
      </c>
      <c r="AD93" s="1">
        <v>0.97430706020000002</v>
      </c>
      <c r="AE93" s="1">
        <f t="shared" si="17"/>
        <v>0.18976631642102457</v>
      </c>
    </row>
    <row r="94" spans="1:31" x14ac:dyDescent="0.35">
      <c r="A94" s="1" t="s">
        <v>96</v>
      </c>
      <c r="B94" s="1" t="s">
        <v>84</v>
      </c>
      <c r="C94" s="1" t="s">
        <v>97</v>
      </c>
      <c r="D94" s="1">
        <v>20.022490000000001</v>
      </c>
      <c r="E94" s="1">
        <v>145.22971000000001</v>
      </c>
      <c r="F94" s="1">
        <v>28</v>
      </c>
      <c r="G94" s="1" t="s">
        <v>104</v>
      </c>
      <c r="H94" s="1" t="s">
        <v>73</v>
      </c>
      <c r="I94" s="1" t="s">
        <v>74</v>
      </c>
      <c r="J94" s="1">
        <v>4813</v>
      </c>
      <c r="K94" s="4" t="s">
        <v>75</v>
      </c>
      <c r="L94" s="2">
        <v>42899</v>
      </c>
      <c r="M94" s="2">
        <v>44733</v>
      </c>
      <c r="N94" s="1">
        <f t="shared" si="12"/>
        <v>5.0246575342465754</v>
      </c>
      <c r="O94" s="3" t="s">
        <v>107</v>
      </c>
      <c r="P94" s="1" t="s">
        <v>76</v>
      </c>
      <c r="Q94" s="1">
        <v>11.911099999999999</v>
      </c>
      <c r="R94" s="1">
        <v>27.011399999999998</v>
      </c>
      <c r="S94" s="1">
        <v>10.70776463</v>
      </c>
      <c r="T94" s="1">
        <f t="shared" si="13"/>
        <v>1.1123796993658797</v>
      </c>
      <c r="U94" s="1">
        <v>1.097887888</v>
      </c>
      <c r="V94" s="1">
        <v>26.4574</v>
      </c>
      <c r="W94" s="1">
        <v>23.4133</v>
      </c>
      <c r="X94" s="1">
        <v>5.35197258</v>
      </c>
      <c r="Y94" s="1">
        <v>1.198524819</v>
      </c>
      <c r="Z94" s="1">
        <v>0.19108486180000001</v>
      </c>
      <c r="AA94" s="1">
        <f t="shared" si="14"/>
        <v>3.8029429965648856E-2</v>
      </c>
      <c r="AB94" s="1">
        <f t="shared" si="15"/>
        <v>5.1647071881999995</v>
      </c>
      <c r="AC94" s="1">
        <f t="shared" si="16"/>
        <v>1.0278724774770991</v>
      </c>
      <c r="AD94" s="1">
        <v>1.0512027740000001</v>
      </c>
      <c r="AE94" s="1">
        <f t="shared" si="17"/>
        <v>0.2092088399727372</v>
      </c>
    </row>
    <row r="95" spans="1:31" x14ac:dyDescent="0.35">
      <c r="A95" s="1" t="s">
        <v>79</v>
      </c>
      <c r="B95" s="1" t="s">
        <v>84</v>
      </c>
      <c r="C95" s="1" t="s">
        <v>81</v>
      </c>
      <c r="D95" s="1">
        <v>18.04561</v>
      </c>
      <c r="E95" s="1">
        <v>145.70621</v>
      </c>
      <c r="F95" s="1">
        <v>51</v>
      </c>
      <c r="G95" s="1" t="s">
        <v>105</v>
      </c>
      <c r="H95" s="1" t="s">
        <v>73</v>
      </c>
      <c r="I95" s="1" t="s">
        <v>74</v>
      </c>
      <c r="J95" s="1">
        <v>4814</v>
      </c>
      <c r="K95" s="4" t="s">
        <v>75</v>
      </c>
      <c r="L95" s="2">
        <v>42889</v>
      </c>
      <c r="M95" s="2">
        <v>44763</v>
      </c>
      <c r="N95" s="1">
        <f t="shared" si="12"/>
        <v>5.1342465753424653</v>
      </c>
      <c r="O95" s="3" t="s">
        <v>107</v>
      </c>
      <c r="P95" s="1" t="s">
        <v>76</v>
      </c>
      <c r="Q95" s="1">
        <v>11.3329</v>
      </c>
      <c r="R95" s="1">
        <v>26.703399999999998</v>
      </c>
      <c r="S95" s="1">
        <v>10.56276226</v>
      </c>
      <c r="T95" s="1">
        <f t="shared" si="13"/>
        <v>1.0729106384337008</v>
      </c>
      <c r="U95" s="1">
        <v>1.055754568</v>
      </c>
      <c r="V95" s="1">
        <v>21.896799999999999</v>
      </c>
      <c r="W95" s="1">
        <v>19.685500000000001</v>
      </c>
      <c r="X95" s="1">
        <v>2.930371284</v>
      </c>
      <c r="Y95" s="1">
        <v>1.2660111540000001</v>
      </c>
      <c r="Z95" s="1">
        <v>0.28113302899999998</v>
      </c>
      <c r="AA95" s="1">
        <f t="shared" si="14"/>
        <v>5.4756433076307363E-2</v>
      </c>
      <c r="AB95" s="1">
        <f t="shared" si="15"/>
        <v>7.3512579469999997</v>
      </c>
      <c r="AC95" s="1">
        <f t="shared" si="16"/>
        <v>1.4318085115554964</v>
      </c>
      <c r="AD95" s="1">
        <v>1.1163592389999999</v>
      </c>
      <c r="AE95" s="1">
        <f t="shared" si="17"/>
        <v>0.21743389660352189</v>
      </c>
    </row>
    <row r="96" spans="1:31" x14ac:dyDescent="0.35">
      <c r="A96" s="1" t="s">
        <v>96</v>
      </c>
      <c r="B96" s="1" t="s">
        <v>84</v>
      </c>
      <c r="C96" s="1" t="s">
        <v>97</v>
      </c>
      <c r="D96" s="1">
        <v>20.022490000000001</v>
      </c>
      <c r="E96" s="1">
        <v>145.22971000000001</v>
      </c>
      <c r="F96" s="1">
        <v>28</v>
      </c>
      <c r="G96" s="1" t="s">
        <v>104</v>
      </c>
      <c r="H96" s="1" t="s">
        <v>73</v>
      </c>
      <c r="I96" s="1" t="s">
        <v>74</v>
      </c>
      <c r="J96" s="1">
        <v>4815</v>
      </c>
      <c r="K96" s="4" t="s">
        <v>75</v>
      </c>
      <c r="L96" s="2">
        <v>42899</v>
      </c>
      <c r="M96" s="2">
        <v>44733</v>
      </c>
      <c r="N96" s="1">
        <f t="shared" si="12"/>
        <v>5.0246575342465754</v>
      </c>
      <c r="O96" s="3" t="s">
        <v>107</v>
      </c>
      <c r="P96" s="1" t="s">
        <v>76</v>
      </c>
      <c r="Q96" s="1">
        <v>11.133599999999999</v>
      </c>
      <c r="R96" s="1">
        <v>26.432300000000001</v>
      </c>
      <c r="S96" s="1">
        <v>9.9627456670000001</v>
      </c>
      <c r="T96" s="1">
        <f t="shared" si="13"/>
        <v>1.1175232583602197</v>
      </c>
      <c r="U96" s="1">
        <v>1.099000832</v>
      </c>
      <c r="V96" s="1">
        <v>29.093299999999999</v>
      </c>
      <c r="W96" s="1">
        <v>23.086099999999998</v>
      </c>
      <c r="X96" s="1">
        <v>5.2843208309999996</v>
      </c>
      <c r="Y96" s="1">
        <v>1.2113552729999999</v>
      </c>
      <c r="Z96" s="1">
        <v>0.22576045989999999</v>
      </c>
      <c r="AA96" s="1">
        <f t="shared" si="14"/>
        <v>4.4930516828516898E-2</v>
      </c>
      <c r="AB96" s="1">
        <f t="shared" si="15"/>
        <v>4.4526643761000004</v>
      </c>
      <c r="AC96" s="1">
        <f t="shared" si="16"/>
        <v>0.88616275751172313</v>
      </c>
      <c r="AD96" s="1">
        <v>0.7098712921</v>
      </c>
      <c r="AE96" s="1">
        <f t="shared" si="17"/>
        <v>0.14127754722818975</v>
      </c>
    </row>
    <row r="97" spans="1:31" x14ac:dyDescent="0.35">
      <c r="A97" s="1" t="s">
        <v>79</v>
      </c>
      <c r="B97" s="1" t="s">
        <v>84</v>
      </c>
      <c r="C97" s="1" t="s">
        <v>81</v>
      </c>
      <c r="D97" s="1">
        <v>18.04561</v>
      </c>
      <c r="E97" s="1">
        <v>145.70621</v>
      </c>
      <c r="F97" s="1">
        <v>51</v>
      </c>
      <c r="G97" s="1" t="s">
        <v>105</v>
      </c>
      <c r="H97" s="1" t="s">
        <v>73</v>
      </c>
      <c r="I97" s="1" t="s">
        <v>74</v>
      </c>
      <c r="J97" s="1">
        <v>4816</v>
      </c>
      <c r="K97" s="4" t="s">
        <v>75</v>
      </c>
      <c r="L97" s="2">
        <v>42889</v>
      </c>
      <c r="M97" s="2">
        <v>44763</v>
      </c>
      <c r="N97" s="1">
        <f t="shared" si="12"/>
        <v>5.1342465753424653</v>
      </c>
      <c r="O97" s="3" t="s">
        <v>107</v>
      </c>
      <c r="P97" s="1" t="s">
        <v>76</v>
      </c>
      <c r="Q97" s="1">
        <v>12.387600000000001</v>
      </c>
      <c r="R97" s="1">
        <v>28.3401</v>
      </c>
      <c r="S97" s="1">
        <v>10.56164646</v>
      </c>
      <c r="T97" s="1">
        <f t="shared" si="13"/>
        <v>1.1728853116713776</v>
      </c>
      <c r="U97" s="1">
        <v>1.1572347679999999</v>
      </c>
      <c r="V97" s="1">
        <v>34.075200000000002</v>
      </c>
      <c r="W97" s="1">
        <v>29.452000000000002</v>
      </c>
      <c r="X97" s="1">
        <v>8.640498161</v>
      </c>
      <c r="Y97" s="1">
        <v>1.2608401140000001</v>
      </c>
      <c r="Z97" s="1">
        <v>0.1301879883</v>
      </c>
      <c r="AA97" s="1">
        <f t="shared" si="14"/>
        <v>2.5356785341248668E-2</v>
      </c>
      <c r="AB97" s="1">
        <f t="shared" si="15"/>
        <v>1.7909603107000005</v>
      </c>
      <c r="AC97" s="1">
        <f t="shared" si="16"/>
        <v>0.34882631451734269</v>
      </c>
      <c r="AD97" s="1">
        <v>1.3871612550000001</v>
      </c>
      <c r="AE97" s="1">
        <f t="shared" si="17"/>
        <v>0.27017815265474926</v>
      </c>
    </row>
    <row r="98" spans="1:31" x14ac:dyDescent="0.35">
      <c r="A98" s="1" t="s">
        <v>96</v>
      </c>
      <c r="B98" s="1" t="s">
        <v>84</v>
      </c>
      <c r="C98" s="1" t="s">
        <v>97</v>
      </c>
      <c r="D98" s="1">
        <v>20.022490000000001</v>
      </c>
      <c r="E98" s="1">
        <v>145.22971000000001</v>
      </c>
      <c r="F98" s="1">
        <v>28</v>
      </c>
      <c r="G98" s="1" t="s">
        <v>104</v>
      </c>
      <c r="H98" s="1" t="s">
        <v>73</v>
      </c>
      <c r="I98" s="1" t="s">
        <v>74</v>
      </c>
      <c r="J98" s="1">
        <v>4817</v>
      </c>
      <c r="K98" s="4" t="s">
        <v>75</v>
      </c>
      <c r="L98" s="2">
        <v>42899</v>
      </c>
      <c r="M98" s="2">
        <v>44733</v>
      </c>
      <c r="N98" s="1">
        <f t="shared" si="12"/>
        <v>5.0246575342465754</v>
      </c>
      <c r="O98" s="3" t="s">
        <v>107</v>
      </c>
      <c r="P98" s="1" t="s">
        <v>76</v>
      </c>
      <c r="Q98" s="1">
        <v>10.9084</v>
      </c>
      <c r="R98" s="1">
        <v>26.191199999999998</v>
      </c>
      <c r="S98" s="1">
        <v>10.609866139999999</v>
      </c>
      <c r="T98" s="1">
        <f t="shared" si="13"/>
        <v>1.0281373823251649</v>
      </c>
      <c r="U98" s="1">
        <v>1.00784736</v>
      </c>
      <c r="V98" s="1">
        <v>27.642299999999999</v>
      </c>
      <c r="W98" s="1">
        <v>24.049700000000001</v>
      </c>
      <c r="X98" s="1">
        <v>7.0164785390000004</v>
      </c>
      <c r="Y98" s="1">
        <v>1.109335229</v>
      </c>
      <c r="Z98" s="1">
        <v>3.3791542049999998E-2</v>
      </c>
      <c r="AA98" s="1">
        <f t="shared" si="14"/>
        <v>6.7251433196564882E-3</v>
      </c>
      <c r="AB98" s="1">
        <f t="shared" si="15"/>
        <v>3.5595960589499991</v>
      </c>
      <c r="AC98" s="1">
        <f t="shared" si="16"/>
        <v>0.70842560606147742</v>
      </c>
      <c r="AD98" s="1">
        <v>0.60514068600000004</v>
      </c>
      <c r="AE98" s="1">
        <f t="shared" si="17"/>
        <v>0.12043421504362051</v>
      </c>
    </row>
    <row r="99" spans="1:31" s="4" customFormat="1" x14ac:dyDescent="0.35">
      <c r="A99" s="4" t="s">
        <v>83</v>
      </c>
      <c r="B99" s="4" t="s">
        <v>84</v>
      </c>
      <c r="C99" s="4" t="s">
        <v>85</v>
      </c>
      <c r="D99" s="4">
        <v>15.09787828</v>
      </c>
      <c r="E99" s="4">
        <v>145.7433839</v>
      </c>
      <c r="F99" s="4">
        <v>57</v>
      </c>
      <c r="G99" s="4" t="s">
        <v>106</v>
      </c>
      <c r="H99" s="4" t="s">
        <v>73</v>
      </c>
      <c r="I99" s="4" t="s">
        <v>74</v>
      </c>
      <c r="J99" s="4">
        <v>4818</v>
      </c>
      <c r="K99" s="4" t="s">
        <v>110</v>
      </c>
      <c r="L99" s="5">
        <v>42905</v>
      </c>
      <c r="M99" s="5">
        <v>44672</v>
      </c>
      <c r="N99" s="1">
        <f t="shared" si="12"/>
        <v>4.8410958904109593</v>
      </c>
      <c r="O99" s="6" t="s">
        <v>107</v>
      </c>
      <c r="P99" s="4" t="s">
        <v>76</v>
      </c>
      <c r="Q99" s="4">
        <v>12.6289</v>
      </c>
      <c r="R99" s="4">
        <v>27.8705</v>
      </c>
      <c r="S99" s="1">
        <v>11.09532452</v>
      </c>
      <c r="T99" s="1">
        <f t="shared" si="13"/>
        <v>1.1382181726398031</v>
      </c>
      <c r="U99" s="4">
        <v>1.1245689919999999</v>
      </c>
      <c r="V99" s="4">
        <v>16.711400000000001</v>
      </c>
      <c r="W99" s="4">
        <v>15.664099999999999</v>
      </c>
      <c r="X99" s="4" t="s">
        <v>77</v>
      </c>
      <c r="Y99" s="4" t="s">
        <v>77</v>
      </c>
      <c r="Z99" s="4" t="s">
        <v>77</v>
      </c>
      <c r="AA99" s="4" t="s">
        <v>77</v>
      </c>
      <c r="AB99" s="4" t="s">
        <v>77</v>
      </c>
      <c r="AC99" s="4" t="s">
        <v>77</v>
      </c>
      <c r="AD99" s="4" t="s">
        <v>77</v>
      </c>
      <c r="AE99" s="4" t="s">
        <v>77</v>
      </c>
    </row>
    <row r="100" spans="1:31" x14ac:dyDescent="0.35">
      <c r="A100" s="1" t="s">
        <v>83</v>
      </c>
      <c r="B100" s="1" t="s">
        <v>84</v>
      </c>
      <c r="C100" s="1" t="s">
        <v>85</v>
      </c>
      <c r="D100" s="1">
        <v>15.09787828</v>
      </c>
      <c r="E100" s="1">
        <v>145.7433839</v>
      </c>
      <c r="F100" s="1">
        <v>57</v>
      </c>
      <c r="G100" s="1" t="s">
        <v>106</v>
      </c>
      <c r="H100" s="1" t="s">
        <v>73</v>
      </c>
      <c r="I100" s="1" t="s">
        <v>74</v>
      </c>
      <c r="J100" s="1">
        <v>4819</v>
      </c>
      <c r="K100" s="4" t="s">
        <v>75</v>
      </c>
      <c r="L100" s="2">
        <v>42905</v>
      </c>
      <c r="M100" s="2">
        <v>44672</v>
      </c>
      <c r="N100" s="1">
        <f t="shared" si="12"/>
        <v>4.8410958904109593</v>
      </c>
      <c r="O100" s="3" t="s">
        <v>107</v>
      </c>
      <c r="P100" s="1" t="s">
        <v>76</v>
      </c>
      <c r="Q100" s="1">
        <v>11.814399999999999</v>
      </c>
      <c r="R100" s="1">
        <v>27.611999999999998</v>
      </c>
      <c r="S100" s="1">
        <v>10.895287509999999</v>
      </c>
      <c r="T100" s="1">
        <f t="shared" si="13"/>
        <v>1.0843587183134371</v>
      </c>
      <c r="U100" s="1">
        <v>1.071608224</v>
      </c>
      <c r="V100" s="1">
        <v>18.748100000000001</v>
      </c>
      <c r="W100" s="1">
        <v>17.036799999999999</v>
      </c>
      <c r="X100" s="1">
        <v>0.78164291379999995</v>
      </c>
      <c r="Y100" s="1">
        <v>1.2681045419999999</v>
      </c>
      <c r="Z100" s="1">
        <v>2.8409957890000001E-3</v>
      </c>
      <c r="AA100" s="1">
        <f t="shared" si="14"/>
        <v>5.8684972438313525E-4</v>
      </c>
      <c r="AB100" s="1">
        <f t="shared" si="15"/>
        <v>10.110803600410998</v>
      </c>
      <c r="AC100" s="1">
        <f t="shared" si="16"/>
        <v>2.0885361144029506</v>
      </c>
      <c r="AD100" s="1">
        <v>0.16742992400000001</v>
      </c>
      <c r="AE100" s="1">
        <f t="shared" si="17"/>
        <v>3.4585128613469157E-2</v>
      </c>
    </row>
    <row r="101" spans="1:31" x14ac:dyDescent="0.35">
      <c r="A101" s="1" t="s">
        <v>79</v>
      </c>
      <c r="B101" s="1" t="s">
        <v>84</v>
      </c>
      <c r="C101" s="1" t="s">
        <v>81</v>
      </c>
      <c r="D101" s="1">
        <v>18.04561</v>
      </c>
      <c r="E101" s="1">
        <v>145.70621</v>
      </c>
      <c r="F101" s="1">
        <v>51</v>
      </c>
      <c r="G101" s="1" t="s">
        <v>105</v>
      </c>
      <c r="H101" s="1" t="s">
        <v>73</v>
      </c>
      <c r="I101" s="1" t="s">
        <v>74</v>
      </c>
      <c r="J101" s="1">
        <v>4820</v>
      </c>
      <c r="K101" s="4" t="s">
        <v>75</v>
      </c>
      <c r="L101" s="2">
        <v>42889</v>
      </c>
      <c r="M101" s="2">
        <v>44763</v>
      </c>
      <c r="N101" s="1">
        <f t="shared" si="12"/>
        <v>5.1342465753424653</v>
      </c>
      <c r="O101" s="3" t="s">
        <v>107</v>
      </c>
      <c r="P101" s="1" t="s">
        <v>76</v>
      </c>
      <c r="Q101" s="1">
        <v>12.9298</v>
      </c>
      <c r="R101" s="1">
        <v>28.434100000000001</v>
      </c>
      <c r="S101" s="1">
        <v>11.33453465</v>
      </c>
      <c r="T101" s="1">
        <f t="shared" si="13"/>
        <v>1.1407437887183132</v>
      </c>
      <c r="U101" s="1">
        <v>1.122206008</v>
      </c>
      <c r="V101" s="1">
        <v>34.618699999999997</v>
      </c>
      <c r="W101" s="1">
        <v>28.439900000000002</v>
      </c>
      <c r="X101" s="1">
        <v>8.8272914890000003</v>
      </c>
      <c r="Y101" s="1">
        <v>1.2521613739999999</v>
      </c>
      <c r="Z101" s="1">
        <v>0.1067647934</v>
      </c>
      <c r="AA101" s="1">
        <f t="shared" si="14"/>
        <v>2.0794636921558165E-2</v>
      </c>
      <c r="AB101" s="1">
        <f t="shared" si="15"/>
        <v>2.4004783675999999</v>
      </c>
      <c r="AC101" s="1">
        <f t="shared" si="16"/>
        <v>0.46754247821451445</v>
      </c>
      <c r="AD101" s="1">
        <v>1.107310295</v>
      </c>
      <c r="AE101" s="1">
        <f t="shared" si="17"/>
        <v>0.21567142885538956</v>
      </c>
    </row>
    <row r="102" spans="1:31" x14ac:dyDescent="0.35">
      <c r="A102" s="1" t="s">
        <v>79</v>
      </c>
      <c r="B102" s="1" t="s">
        <v>84</v>
      </c>
      <c r="C102" s="1" t="s">
        <v>81</v>
      </c>
      <c r="D102" s="1">
        <v>18.04561</v>
      </c>
      <c r="E102" s="1">
        <v>145.70621</v>
      </c>
      <c r="F102" s="1">
        <v>51</v>
      </c>
      <c r="G102" s="1" t="s">
        <v>105</v>
      </c>
      <c r="H102" s="1" t="s">
        <v>73</v>
      </c>
      <c r="I102" s="1" t="s">
        <v>74</v>
      </c>
      <c r="J102" s="1">
        <v>4821</v>
      </c>
      <c r="K102" s="4" t="s">
        <v>75</v>
      </c>
      <c r="L102" s="2">
        <v>42889</v>
      </c>
      <c r="M102" s="2">
        <v>44763</v>
      </c>
      <c r="N102" s="1">
        <f t="shared" si="12"/>
        <v>5.1342465753424653</v>
      </c>
      <c r="O102" s="3" t="s">
        <v>107</v>
      </c>
      <c r="P102" s="1" t="s">
        <v>76</v>
      </c>
      <c r="Q102" s="1">
        <v>15.125299999999999</v>
      </c>
      <c r="R102" s="1">
        <v>30.4847</v>
      </c>
      <c r="S102" s="1">
        <v>11.882537839999999</v>
      </c>
      <c r="T102" s="1">
        <f t="shared" si="13"/>
        <v>1.2729014797734488</v>
      </c>
      <c r="U102" s="1">
        <v>1.2475530800000001</v>
      </c>
      <c r="V102" s="1">
        <v>28.888300000000001</v>
      </c>
      <c r="W102" s="1">
        <v>25.959199999999999</v>
      </c>
      <c r="X102" s="1">
        <v>6.3688344959999998</v>
      </c>
      <c r="Y102" s="1">
        <v>1.3201877799999999</v>
      </c>
      <c r="Z102" s="1">
        <v>2.811882019</v>
      </c>
      <c r="AA102" s="1">
        <f t="shared" si="14"/>
        <v>0.54767179132070443</v>
      </c>
      <c r="AB102" s="1">
        <f t="shared" si="15"/>
        <v>2.7018213249999996</v>
      </c>
      <c r="AC102" s="1">
        <f t="shared" si="16"/>
        <v>0.52623521004535745</v>
      </c>
      <c r="AD102" s="1">
        <v>1.386165619</v>
      </c>
      <c r="AE102" s="1">
        <f t="shared" si="17"/>
        <v>0.26998423208911421</v>
      </c>
    </row>
    <row r="103" spans="1:31" x14ac:dyDescent="0.35">
      <c r="A103" s="1" t="s">
        <v>83</v>
      </c>
      <c r="B103" s="1" t="s">
        <v>84</v>
      </c>
      <c r="C103" s="1" t="s">
        <v>85</v>
      </c>
      <c r="D103" s="1">
        <v>15.09787828</v>
      </c>
      <c r="E103" s="1">
        <v>145.7433839</v>
      </c>
      <c r="F103" s="1">
        <v>57</v>
      </c>
      <c r="G103" s="1" t="s">
        <v>106</v>
      </c>
      <c r="H103" s="1" t="s">
        <v>73</v>
      </c>
      <c r="I103" s="1" t="s">
        <v>74</v>
      </c>
      <c r="J103" s="1">
        <v>4822</v>
      </c>
      <c r="K103" s="1" t="s">
        <v>111</v>
      </c>
      <c r="L103" s="2">
        <v>42905</v>
      </c>
      <c r="M103" s="2" t="s">
        <v>77</v>
      </c>
      <c r="N103" s="1" t="s">
        <v>77</v>
      </c>
      <c r="O103" s="3" t="s">
        <v>107</v>
      </c>
      <c r="P103" s="1" t="s">
        <v>76</v>
      </c>
      <c r="Q103" s="1">
        <v>12.7136</v>
      </c>
      <c r="R103" s="1">
        <v>28.110499999999998</v>
      </c>
      <c r="S103" s="1">
        <v>11.07903385</v>
      </c>
      <c r="T103" s="1">
        <f t="shared" si="13"/>
        <v>1.1475368856283439</v>
      </c>
      <c r="U103" s="1">
        <v>1.1347315920000001</v>
      </c>
      <c r="V103" s="4" t="s">
        <v>77</v>
      </c>
      <c r="W103" s="4" t="s">
        <v>77</v>
      </c>
      <c r="X103" s="4" t="s">
        <v>77</v>
      </c>
      <c r="Y103" s="4" t="s">
        <v>77</v>
      </c>
      <c r="Z103" s="4" t="s">
        <v>77</v>
      </c>
      <c r="AA103" s="4" t="s">
        <v>77</v>
      </c>
      <c r="AB103" s="4" t="s">
        <v>77</v>
      </c>
      <c r="AC103" s="4" t="s">
        <v>77</v>
      </c>
      <c r="AD103" s="4" t="s">
        <v>77</v>
      </c>
      <c r="AE103" s="4" t="s">
        <v>77</v>
      </c>
    </row>
    <row r="104" spans="1:31" x14ac:dyDescent="0.35">
      <c r="A104" s="1" t="s">
        <v>83</v>
      </c>
      <c r="B104" s="1" t="s">
        <v>84</v>
      </c>
      <c r="C104" s="1" t="s">
        <v>85</v>
      </c>
      <c r="D104" s="1">
        <v>15.09787828</v>
      </c>
      <c r="E104" s="1">
        <v>145.7433839</v>
      </c>
      <c r="F104" s="1">
        <v>57</v>
      </c>
      <c r="G104" s="1" t="s">
        <v>106</v>
      </c>
      <c r="H104" s="1" t="s">
        <v>73</v>
      </c>
      <c r="I104" s="1" t="s">
        <v>74</v>
      </c>
      <c r="J104" s="1">
        <v>4823</v>
      </c>
      <c r="K104" s="1" t="s">
        <v>110</v>
      </c>
      <c r="L104" s="2">
        <v>42905</v>
      </c>
      <c r="M104" s="2">
        <v>44672</v>
      </c>
      <c r="N104" s="1">
        <f t="shared" si="12"/>
        <v>4.8410958904109593</v>
      </c>
      <c r="O104" s="3" t="s">
        <v>107</v>
      </c>
      <c r="P104" s="1" t="s">
        <v>76</v>
      </c>
      <c r="Q104" s="1">
        <v>11.8908</v>
      </c>
      <c r="R104" s="1">
        <v>27.2517</v>
      </c>
      <c r="S104" s="1">
        <v>10.61993408</v>
      </c>
      <c r="T104" s="1">
        <f t="shared" si="13"/>
        <v>1.1196679669032372</v>
      </c>
      <c r="U104" s="1">
        <v>1.1205669439999999</v>
      </c>
      <c r="V104" s="1">
        <v>18.9389</v>
      </c>
      <c r="W104" s="1">
        <v>16.131</v>
      </c>
      <c r="X104" s="4" t="s">
        <v>77</v>
      </c>
      <c r="Y104" s="4" t="s">
        <v>77</v>
      </c>
      <c r="Z104" s="4" t="s">
        <v>77</v>
      </c>
      <c r="AA104" s="4" t="s">
        <v>77</v>
      </c>
      <c r="AB104" s="4" t="s">
        <v>77</v>
      </c>
      <c r="AC104" s="4" t="s">
        <v>77</v>
      </c>
      <c r="AD104" s="4" t="s">
        <v>77</v>
      </c>
      <c r="AE104" s="4" t="s">
        <v>77</v>
      </c>
    </row>
    <row r="105" spans="1:31" x14ac:dyDescent="0.35">
      <c r="A105" s="1" t="s">
        <v>83</v>
      </c>
      <c r="B105" s="1" t="s">
        <v>84</v>
      </c>
      <c r="C105" s="1" t="s">
        <v>85</v>
      </c>
      <c r="D105" s="1">
        <v>15.09787828</v>
      </c>
      <c r="E105" s="1">
        <v>145.7433839</v>
      </c>
      <c r="F105" s="1">
        <v>57</v>
      </c>
      <c r="G105" s="1" t="s">
        <v>106</v>
      </c>
      <c r="H105" s="1" t="s">
        <v>73</v>
      </c>
      <c r="I105" s="1" t="s">
        <v>74</v>
      </c>
      <c r="J105" s="1">
        <v>4824</v>
      </c>
      <c r="K105" s="4" t="s">
        <v>75</v>
      </c>
      <c r="L105" s="2">
        <v>42905</v>
      </c>
      <c r="M105" s="2">
        <v>44672</v>
      </c>
      <c r="N105" s="1">
        <f t="shared" si="12"/>
        <v>4.8410958904109593</v>
      </c>
      <c r="O105" s="3" t="s">
        <v>107</v>
      </c>
      <c r="P105" s="1" t="s">
        <v>76</v>
      </c>
      <c r="Q105" s="1">
        <v>11.2216</v>
      </c>
      <c r="R105" s="1">
        <v>26.7392</v>
      </c>
      <c r="S105" s="1">
        <v>10.54757023</v>
      </c>
      <c r="T105" s="1">
        <f t="shared" si="13"/>
        <v>1.0639037954052097</v>
      </c>
      <c r="U105" s="1">
        <v>1.054539208</v>
      </c>
      <c r="V105" s="1">
        <v>18.397300000000001</v>
      </c>
      <c r="W105" s="1">
        <v>17.065899999999999</v>
      </c>
      <c r="X105" s="1">
        <v>0.44297218319999998</v>
      </c>
      <c r="Y105" s="1">
        <v>1.3834579199999999</v>
      </c>
      <c r="Z105" s="1">
        <v>9.1838836670000003E-4</v>
      </c>
      <c r="AA105" s="1">
        <f t="shared" si="14"/>
        <v>1.897067084581211E-4</v>
      </c>
      <c r="AB105" s="1">
        <f t="shared" si="15"/>
        <v>10.1036796584333</v>
      </c>
      <c r="AC105" s="1">
        <f t="shared" si="16"/>
        <v>2.0870645587595669</v>
      </c>
      <c r="AD105" s="1">
        <v>0.160323143</v>
      </c>
      <c r="AE105" s="1">
        <f t="shared" si="17"/>
        <v>3.3117117823995471E-2</v>
      </c>
    </row>
    <row r="106" spans="1:31" x14ac:dyDescent="0.35">
      <c r="A106" s="1" t="s">
        <v>96</v>
      </c>
      <c r="B106" s="1" t="s">
        <v>84</v>
      </c>
      <c r="C106" s="1" t="s">
        <v>97</v>
      </c>
      <c r="D106" s="1">
        <v>20.022490000000001</v>
      </c>
      <c r="E106" s="1">
        <v>145.22971000000001</v>
      </c>
      <c r="F106" s="1">
        <v>28</v>
      </c>
      <c r="G106" s="1" t="s">
        <v>104</v>
      </c>
      <c r="H106" s="1" t="s">
        <v>73</v>
      </c>
      <c r="I106" s="1" t="s">
        <v>74</v>
      </c>
      <c r="J106" s="1">
        <v>4825</v>
      </c>
      <c r="K106" s="4" t="s">
        <v>75</v>
      </c>
      <c r="L106" s="2">
        <v>42899</v>
      </c>
      <c r="M106" s="2">
        <v>44733</v>
      </c>
      <c r="N106" s="1">
        <f t="shared" si="12"/>
        <v>5.0246575342465754</v>
      </c>
      <c r="O106" s="3" t="s">
        <v>107</v>
      </c>
      <c r="P106" s="1" t="s">
        <v>76</v>
      </c>
      <c r="Q106" s="1">
        <v>10.524699999999999</v>
      </c>
      <c r="R106" s="1">
        <v>25.802499999999998</v>
      </c>
      <c r="S106" s="1">
        <v>9.8447971340000002</v>
      </c>
      <c r="T106" s="1">
        <f t="shared" si="13"/>
        <v>1.0690621509763656</v>
      </c>
      <c r="U106" s="1">
        <v>1.0580935760000001</v>
      </c>
      <c r="V106" s="1">
        <v>26.2882</v>
      </c>
      <c r="W106" s="1">
        <v>22.438400000000001</v>
      </c>
      <c r="X106" s="1">
        <v>5.0538911820000001</v>
      </c>
      <c r="Y106" s="1">
        <v>1.19721458</v>
      </c>
      <c r="Z106" s="1">
        <v>0.1398353577</v>
      </c>
      <c r="AA106" s="1">
        <f t="shared" si="14"/>
        <v>2.7829828549890946E-2</v>
      </c>
      <c r="AB106" s="1">
        <f t="shared" si="15"/>
        <v>4.6510705943000001</v>
      </c>
      <c r="AC106" s="1">
        <f t="shared" si="16"/>
        <v>0.92564927312949841</v>
      </c>
      <c r="AD106" s="1">
        <v>0.55722999569999998</v>
      </c>
      <c r="AE106" s="1">
        <f t="shared" si="17"/>
        <v>0.11089909947137404</v>
      </c>
    </row>
    <row r="107" spans="1:31" x14ac:dyDescent="0.35">
      <c r="A107" s="1" t="s">
        <v>96</v>
      </c>
      <c r="B107" s="1" t="s">
        <v>84</v>
      </c>
      <c r="C107" s="1" t="s">
        <v>97</v>
      </c>
      <c r="D107" s="1">
        <v>20.022490000000001</v>
      </c>
      <c r="E107" s="1">
        <v>145.22971000000001</v>
      </c>
      <c r="F107" s="1">
        <v>28</v>
      </c>
      <c r="G107" s="1" t="s">
        <v>104</v>
      </c>
      <c r="H107" s="1" t="s">
        <v>73</v>
      </c>
      <c r="I107" s="1" t="s">
        <v>74</v>
      </c>
      <c r="J107" s="1">
        <v>4826</v>
      </c>
      <c r="K107" s="4" t="s">
        <v>75</v>
      </c>
      <c r="L107" s="2">
        <v>42899</v>
      </c>
      <c r="M107" s="2">
        <v>44733</v>
      </c>
      <c r="N107" s="1">
        <f t="shared" si="12"/>
        <v>5.0246575342465754</v>
      </c>
      <c r="O107" s="3" t="s">
        <v>107</v>
      </c>
      <c r="P107" s="1" t="s">
        <v>76</v>
      </c>
      <c r="Q107" s="1">
        <v>11.5025</v>
      </c>
      <c r="R107" s="1">
        <v>26.766400000000001</v>
      </c>
      <c r="S107" s="1">
        <v>10.761074069999999</v>
      </c>
      <c r="T107" s="1">
        <f t="shared" si="13"/>
        <v>1.0688988780466595</v>
      </c>
      <c r="U107" s="1">
        <v>1.054268336</v>
      </c>
      <c r="V107" s="1">
        <v>25.676500000000001</v>
      </c>
      <c r="W107" s="1">
        <v>20.5335</v>
      </c>
      <c r="X107" s="1">
        <v>3.1880950929999998</v>
      </c>
      <c r="Y107" s="1">
        <v>1.192992404</v>
      </c>
      <c r="Z107" s="1">
        <v>7.5591087340000002E-2</v>
      </c>
      <c r="AA107" s="1">
        <f t="shared" si="14"/>
        <v>1.504402774214831E-2</v>
      </c>
      <c r="AB107" s="1">
        <f t="shared" si="15"/>
        <v>7.4973878896599997</v>
      </c>
      <c r="AC107" s="1">
        <f t="shared" si="16"/>
        <v>1.4921191819661395</v>
      </c>
      <c r="AD107" s="1">
        <v>0.73509693149999999</v>
      </c>
      <c r="AE107" s="1">
        <f t="shared" si="17"/>
        <v>0.14629791711968376</v>
      </c>
    </row>
    <row r="108" spans="1:31" x14ac:dyDescent="0.35">
      <c r="A108" s="1" t="s">
        <v>96</v>
      </c>
      <c r="B108" s="1" t="s">
        <v>84</v>
      </c>
      <c r="C108" s="1" t="s">
        <v>97</v>
      </c>
      <c r="D108" s="1">
        <v>20.022490000000001</v>
      </c>
      <c r="E108" s="1">
        <v>145.22971000000001</v>
      </c>
      <c r="F108" s="1">
        <v>28</v>
      </c>
      <c r="G108" s="1" t="s">
        <v>104</v>
      </c>
      <c r="H108" s="1" t="s">
        <v>73</v>
      </c>
      <c r="I108" s="1" t="s">
        <v>74</v>
      </c>
      <c r="J108" s="1">
        <v>4827</v>
      </c>
      <c r="K108" s="4" t="s">
        <v>75</v>
      </c>
      <c r="L108" s="2">
        <v>42899</v>
      </c>
      <c r="M108" s="2">
        <v>44733</v>
      </c>
      <c r="N108" s="1">
        <f t="shared" si="12"/>
        <v>5.0246575342465754</v>
      </c>
      <c r="O108" s="3" t="s">
        <v>107</v>
      </c>
      <c r="P108" s="1" t="s">
        <v>76</v>
      </c>
      <c r="Q108" s="1">
        <v>11.826599999999999</v>
      </c>
      <c r="R108" s="1">
        <v>26.9621</v>
      </c>
      <c r="S108" s="1">
        <v>10.49208069</v>
      </c>
      <c r="T108" s="1">
        <f t="shared" si="13"/>
        <v>1.127193008653844</v>
      </c>
      <c r="U108" s="1">
        <v>1.101614504</v>
      </c>
      <c r="V108" s="1">
        <v>24.0564</v>
      </c>
      <c r="W108" s="1">
        <v>20.276800000000001</v>
      </c>
      <c r="X108" s="1">
        <v>3.6099271769999999</v>
      </c>
      <c r="Y108" s="1">
        <v>1.1852215290000001</v>
      </c>
      <c r="Z108" s="1">
        <v>0.17459678649999999</v>
      </c>
      <c r="AA108" s="1">
        <f t="shared" si="14"/>
        <v>3.4747997313249727E-2</v>
      </c>
      <c r="AB108" s="1">
        <f t="shared" si="15"/>
        <v>6.7075567265</v>
      </c>
      <c r="AC108" s="1">
        <f t="shared" si="16"/>
        <v>1.3349281380438931</v>
      </c>
      <c r="AD108" s="1">
        <v>0.2462310791</v>
      </c>
      <c r="AE108" s="1">
        <f t="shared" si="17"/>
        <v>4.9004549548255179E-2</v>
      </c>
    </row>
    <row r="109" spans="1:31" x14ac:dyDescent="0.35">
      <c r="A109" s="1" t="s">
        <v>96</v>
      </c>
      <c r="B109" s="1" t="s">
        <v>84</v>
      </c>
      <c r="C109" s="1" t="s">
        <v>97</v>
      </c>
      <c r="D109" s="1">
        <v>20.022490000000001</v>
      </c>
      <c r="E109" s="1">
        <v>145.22971000000001</v>
      </c>
      <c r="F109" s="1">
        <v>28</v>
      </c>
      <c r="G109" s="1" t="s">
        <v>104</v>
      </c>
      <c r="H109" s="1" t="s">
        <v>73</v>
      </c>
      <c r="I109" s="1" t="s">
        <v>74</v>
      </c>
      <c r="J109" s="1">
        <v>4828</v>
      </c>
      <c r="K109" s="4" t="s">
        <v>75</v>
      </c>
      <c r="L109" s="2">
        <v>42899</v>
      </c>
      <c r="M109" s="2">
        <v>44733</v>
      </c>
      <c r="N109" s="1">
        <f t="shared" si="12"/>
        <v>5.0246575342465754</v>
      </c>
      <c r="O109" s="3" t="s">
        <v>107</v>
      </c>
      <c r="P109" s="1" t="s">
        <v>76</v>
      </c>
      <c r="Q109" s="1">
        <v>12.387600000000001</v>
      </c>
      <c r="R109" s="1">
        <v>27.800799999999999</v>
      </c>
      <c r="S109" s="1">
        <v>11.319282530000001</v>
      </c>
      <c r="T109" s="1">
        <f t="shared" si="13"/>
        <v>1.0943803167001611</v>
      </c>
      <c r="U109" s="1">
        <v>1.0818649920000001</v>
      </c>
      <c r="V109" s="1">
        <v>29.560400000000001</v>
      </c>
      <c r="W109" s="1">
        <v>27.034400000000002</v>
      </c>
      <c r="X109" s="1">
        <v>8.6462316510000008</v>
      </c>
      <c r="Y109" s="1">
        <v>1.162981829</v>
      </c>
      <c r="Z109" s="1">
        <v>0.21680831910000001</v>
      </c>
      <c r="AA109" s="1">
        <f t="shared" si="14"/>
        <v>4.3148874848146133E-2</v>
      </c>
      <c r="AB109" s="1">
        <f t="shared" si="15"/>
        <v>2.4562425598999997</v>
      </c>
      <c r="AC109" s="1">
        <f t="shared" si="16"/>
        <v>0.48883780499645579</v>
      </c>
      <c r="AD109" s="1">
        <v>0.94969940190000002</v>
      </c>
      <c r="AE109" s="1">
        <f t="shared" si="17"/>
        <v>0.18900778718293348</v>
      </c>
    </row>
    <row r="110" spans="1:31" x14ac:dyDescent="0.35">
      <c r="A110" s="1" t="s">
        <v>96</v>
      </c>
      <c r="B110" s="1" t="s">
        <v>84</v>
      </c>
      <c r="C110" s="1" t="s">
        <v>97</v>
      </c>
      <c r="D110" s="1">
        <v>20.022490000000001</v>
      </c>
      <c r="E110" s="1">
        <v>145.22971000000001</v>
      </c>
      <c r="F110" s="1">
        <v>28</v>
      </c>
      <c r="G110" s="1" t="s">
        <v>104</v>
      </c>
      <c r="H110" s="1" t="s">
        <v>73</v>
      </c>
      <c r="I110" s="1" t="s">
        <v>74</v>
      </c>
      <c r="J110" s="1">
        <v>4829</v>
      </c>
      <c r="K110" s="4" t="s">
        <v>75</v>
      </c>
      <c r="L110" s="2">
        <v>42899</v>
      </c>
      <c r="M110" s="2">
        <v>44733</v>
      </c>
      <c r="N110" s="1">
        <f t="shared" si="12"/>
        <v>5.0246575342465754</v>
      </c>
      <c r="O110" s="3" t="s">
        <v>107</v>
      </c>
      <c r="P110" s="1" t="s">
        <v>76</v>
      </c>
      <c r="Q110" s="1">
        <v>12.6715</v>
      </c>
      <c r="R110" s="1">
        <v>28.048100000000002</v>
      </c>
      <c r="S110" s="1">
        <v>11.359168049999999</v>
      </c>
      <c r="T110" s="1">
        <f t="shared" si="13"/>
        <v>1.1155306395876414</v>
      </c>
      <c r="U110" s="1">
        <v>1.0973622080000001</v>
      </c>
      <c r="V110" s="1">
        <v>34.057099999999998</v>
      </c>
      <c r="W110" s="1">
        <v>27.1374</v>
      </c>
      <c r="X110" s="1">
        <v>4.7014102940000004</v>
      </c>
      <c r="Y110" s="1">
        <v>1.216650647</v>
      </c>
      <c r="Z110" s="1">
        <v>0.1689319611</v>
      </c>
      <c r="AA110" s="1">
        <f t="shared" si="14"/>
        <v>3.3620592040076336E-2</v>
      </c>
      <c r="AB110" s="1">
        <f t="shared" si="15"/>
        <v>6.4888257948999986</v>
      </c>
      <c r="AC110" s="1">
        <f t="shared" si="16"/>
        <v>1.2913966276654849</v>
      </c>
      <c r="AD110" s="1">
        <v>3.1594791409999998</v>
      </c>
      <c r="AE110" s="1">
        <f t="shared" si="17"/>
        <v>0.6287949217366412</v>
      </c>
    </row>
    <row r="111" spans="1:31" x14ac:dyDescent="0.35">
      <c r="A111" s="1" t="s">
        <v>96</v>
      </c>
      <c r="B111" s="1" t="s">
        <v>84</v>
      </c>
      <c r="C111" s="1" t="s">
        <v>97</v>
      </c>
      <c r="D111" s="1">
        <v>20.022964470000002</v>
      </c>
      <c r="E111" s="1">
        <v>145.22996370000001</v>
      </c>
      <c r="F111" s="1">
        <v>17</v>
      </c>
      <c r="G111" s="1" t="s">
        <v>100</v>
      </c>
      <c r="H111" s="1" t="s">
        <v>73</v>
      </c>
      <c r="I111" s="1" t="s">
        <v>74</v>
      </c>
      <c r="J111" s="1">
        <v>4830</v>
      </c>
      <c r="K111" s="4" t="s">
        <v>75</v>
      </c>
      <c r="L111" s="2">
        <v>42900</v>
      </c>
      <c r="M111" s="2">
        <v>44734</v>
      </c>
      <c r="N111" s="1">
        <f t="shared" si="12"/>
        <v>5.0246575342465754</v>
      </c>
      <c r="O111" s="3" t="s">
        <v>107</v>
      </c>
      <c r="P111" s="1" t="s">
        <v>76</v>
      </c>
      <c r="Q111" s="1">
        <v>9.4321000000000002</v>
      </c>
      <c r="R111" s="1">
        <v>24.911999999999999</v>
      </c>
      <c r="S111" s="1">
        <v>9.7255439760000009</v>
      </c>
      <c r="T111" s="1">
        <f t="shared" si="13"/>
        <v>0.96982749996050188</v>
      </c>
      <c r="U111" s="1">
        <v>0.952967432</v>
      </c>
      <c r="V111" s="1">
        <v>19.873799999999999</v>
      </c>
      <c r="W111" s="1">
        <v>17.428799999999999</v>
      </c>
      <c r="X111" s="1">
        <v>1.3452672960000001</v>
      </c>
      <c r="Y111" s="1">
        <v>1.0470433779999999</v>
      </c>
      <c r="Z111" s="1">
        <v>9.352111816E-2</v>
      </c>
      <c r="AA111" s="1">
        <f t="shared" ref="AA111:AA120" si="18">Z111/N111</f>
        <v>1.8612436275027264E-2</v>
      </c>
      <c r="AB111" s="1">
        <f t="shared" ref="AB111:AB120" si="19">S111-X111-Z111</f>
        <v>8.2867555618400015</v>
      </c>
      <c r="AC111" s="1">
        <f t="shared" ref="AC111:AC120" si="20">AB111/N111</f>
        <v>1.64921798259084</v>
      </c>
      <c r="AD111" s="1">
        <v>0.1127729416</v>
      </c>
      <c r="AE111" s="1">
        <f t="shared" si="17"/>
        <v>2.2443906043620499E-2</v>
      </c>
    </row>
    <row r="112" spans="1:31" x14ac:dyDescent="0.35">
      <c r="A112" s="1" t="s">
        <v>96</v>
      </c>
      <c r="B112" s="1" t="s">
        <v>84</v>
      </c>
      <c r="C112" s="1" t="s">
        <v>97</v>
      </c>
      <c r="D112" s="1">
        <v>20.022964470000002</v>
      </c>
      <c r="E112" s="1">
        <v>145.22996370000001</v>
      </c>
      <c r="F112" s="1">
        <v>17</v>
      </c>
      <c r="G112" s="1" t="s">
        <v>100</v>
      </c>
      <c r="H112" s="1" t="s">
        <v>73</v>
      </c>
      <c r="I112" s="1" t="s">
        <v>74</v>
      </c>
      <c r="J112" s="1">
        <v>4831</v>
      </c>
      <c r="K112" s="4" t="s">
        <v>110</v>
      </c>
      <c r="L112" s="2">
        <v>42900</v>
      </c>
      <c r="M112" s="2">
        <v>44734</v>
      </c>
      <c r="N112" s="1">
        <f t="shared" si="12"/>
        <v>5.0246575342465754</v>
      </c>
      <c r="O112" s="3" t="s">
        <v>107</v>
      </c>
      <c r="P112" s="1" t="s">
        <v>76</v>
      </c>
      <c r="Q112" s="1">
        <v>11.5189</v>
      </c>
      <c r="R112" s="1">
        <v>26.628299999999999</v>
      </c>
      <c r="S112" s="1">
        <v>10.57566261</v>
      </c>
      <c r="T112" s="1">
        <f t="shared" si="13"/>
        <v>1.0891894366134662</v>
      </c>
      <c r="U112" s="1">
        <v>1.081266064</v>
      </c>
      <c r="V112" s="1">
        <v>17.212299999999999</v>
      </c>
      <c r="W112" s="1">
        <v>15.7691</v>
      </c>
      <c r="X112" s="1" t="s">
        <v>77</v>
      </c>
      <c r="Y112" s="1" t="s">
        <v>77</v>
      </c>
      <c r="Z112" s="1" t="s">
        <v>77</v>
      </c>
      <c r="AA112" s="1" t="s">
        <v>77</v>
      </c>
      <c r="AB112" s="1" t="s">
        <v>77</v>
      </c>
      <c r="AC112" s="1" t="s">
        <v>77</v>
      </c>
      <c r="AD112" s="1" t="s">
        <v>77</v>
      </c>
      <c r="AE112" s="1" t="s">
        <v>77</v>
      </c>
    </row>
    <row r="113" spans="1:31" x14ac:dyDescent="0.35">
      <c r="A113" s="1" t="s">
        <v>96</v>
      </c>
      <c r="B113" s="1" t="s">
        <v>84</v>
      </c>
      <c r="C113" s="1" t="s">
        <v>97</v>
      </c>
      <c r="D113" s="1">
        <v>20.022964470000002</v>
      </c>
      <c r="E113" s="1">
        <v>145.22996370000001</v>
      </c>
      <c r="F113" s="1">
        <v>17</v>
      </c>
      <c r="G113" s="1" t="s">
        <v>100</v>
      </c>
      <c r="H113" s="1" t="s">
        <v>73</v>
      </c>
      <c r="I113" s="1" t="s">
        <v>74</v>
      </c>
      <c r="J113" s="1">
        <v>4832</v>
      </c>
      <c r="K113" s="4" t="s">
        <v>75</v>
      </c>
      <c r="L113" s="2">
        <v>42900</v>
      </c>
      <c r="M113" s="2">
        <v>44734</v>
      </c>
      <c r="N113" s="1">
        <f t="shared" si="12"/>
        <v>5.0246575342465754</v>
      </c>
      <c r="O113" s="3" t="s">
        <v>107</v>
      </c>
      <c r="P113" s="1" t="s">
        <v>76</v>
      </c>
      <c r="Q113" s="1">
        <v>11.7867</v>
      </c>
      <c r="R113" s="1">
        <v>27.7485</v>
      </c>
      <c r="S113" s="1">
        <v>11.30827904</v>
      </c>
      <c r="T113" s="1">
        <f t="shared" si="13"/>
        <v>1.0423071413702929</v>
      </c>
      <c r="U113" s="1">
        <v>1.0320625999999999</v>
      </c>
      <c r="V113" s="1">
        <v>23.387</v>
      </c>
      <c r="W113" s="1">
        <v>21.849799999999998</v>
      </c>
      <c r="X113" s="1">
        <v>4.98829937</v>
      </c>
      <c r="Y113" s="1">
        <v>1.0743479069999999</v>
      </c>
      <c r="Z113" s="1">
        <v>0.28006553649999999</v>
      </c>
      <c r="AA113" s="1">
        <f t="shared" si="18"/>
        <v>5.5738233818157033E-2</v>
      </c>
      <c r="AB113" s="1">
        <f t="shared" si="19"/>
        <v>6.0399141334999999</v>
      </c>
      <c r="AC113" s="1">
        <f t="shared" si="20"/>
        <v>1.2020548848023447</v>
      </c>
      <c r="AD113" s="1">
        <v>0.1106786728</v>
      </c>
      <c r="AE113" s="1">
        <f t="shared" si="17"/>
        <v>2.2027107727371865E-2</v>
      </c>
    </row>
    <row r="114" spans="1:31" x14ac:dyDescent="0.35">
      <c r="A114" s="1" t="s">
        <v>96</v>
      </c>
      <c r="B114" s="1" t="s">
        <v>84</v>
      </c>
      <c r="C114" s="1" t="s">
        <v>97</v>
      </c>
      <c r="D114" s="1">
        <v>20.022964470000002</v>
      </c>
      <c r="E114" s="1">
        <v>145.22996370000001</v>
      </c>
      <c r="F114" s="1">
        <v>17</v>
      </c>
      <c r="G114" s="1" t="s">
        <v>100</v>
      </c>
      <c r="H114" s="1" t="s">
        <v>73</v>
      </c>
      <c r="I114" s="1" t="s">
        <v>74</v>
      </c>
      <c r="J114" s="1">
        <v>4833</v>
      </c>
      <c r="K114" s="4" t="s">
        <v>75</v>
      </c>
      <c r="L114" s="2">
        <v>42900</v>
      </c>
      <c r="M114" s="2">
        <v>44734</v>
      </c>
      <c r="N114" s="1">
        <f t="shared" si="12"/>
        <v>5.0246575342465754</v>
      </c>
      <c r="O114" s="3" t="s">
        <v>107</v>
      </c>
      <c r="P114" s="1" t="s">
        <v>76</v>
      </c>
      <c r="Q114" s="1">
        <v>10.8024</v>
      </c>
      <c r="R114" s="1">
        <v>26.2209</v>
      </c>
      <c r="S114" s="1">
        <v>10.37655258</v>
      </c>
      <c r="T114" s="1">
        <f t="shared" si="13"/>
        <v>1.0410393930659387</v>
      </c>
      <c r="U114" s="1">
        <v>1.0301648160000001</v>
      </c>
      <c r="V114" s="1">
        <v>26.925999999999998</v>
      </c>
      <c r="W114" s="1">
        <v>25.1938</v>
      </c>
      <c r="X114" s="1">
        <v>7.8076915739999997</v>
      </c>
      <c r="Y114" s="1">
        <v>1.1130775070000001</v>
      </c>
      <c r="Z114" s="1">
        <v>1.541519165E-2</v>
      </c>
      <c r="AA114" s="1">
        <f t="shared" si="18"/>
        <v>3.0679089161668484E-3</v>
      </c>
      <c r="AB114" s="1">
        <f t="shared" si="19"/>
        <v>2.5534458143500007</v>
      </c>
      <c r="AC114" s="1">
        <f t="shared" si="20"/>
        <v>0.50818305465526181</v>
      </c>
      <c r="AD114" s="1">
        <v>0.44181346890000001</v>
      </c>
      <c r="AE114" s="1">
        <f t="shared" si="17"/>
        <v>8.7929070964285719E-2</v>
      </c>
    </row>
    <row r="115" spans="1:31" x14ac:dyDescent="0.35">
      <c r="A115" s="1" t="s">
        <v>96</v>
      </c>
      <c r="B115" s="1" t="s">
        <v>84</v>
      </c>
      <c r="C115" s="1" t="s">
        <v>97</v>
      </c>
      <c r="D115" s="1">
        <v>20.022964470000002</v>
      </c>
      <c r="E115" s="1">
        <v>145.22996370000001</v>
      </c>
      <c r="F115" s="1">
        <v>17</v>
      </c>
      <c r="G115" s="1" t="s">
        <v>100</v>
      </c>
      <c r="H115" s="1" t="s">
        <v>73</v>
      </c>
      <c r="I115" s="1" t="s">
        <v>74</v>
      </c>
      <c r="J115" s="1">
        <v>4834</v>
      </c>
      <c r="K115" s="4" t="s">
        <v>75</v>
      </c>
      <c r="L115" s="2">
        <v>42900</v>
      </c>
      <c r="M115" s="2">
        <v>44734</v>
      </c>
      <c r="N115" s="1">
        <f t="shared" si="12"/>
        <v>5.0246575342465754</v>
      </c>
      <c r="O115" s="3" t="s">
        <v>107</v>
      </c>
      <c r="P115" s="1" t="s">
        <v>76</v>
      </c>
      <c r="Q115" s="1">
        <v>12.391500000000001</v>
      </c>
      <c r="R115" s="1">
        <v>27.9604</v>
      </c>
      <c r="S115" s="1">
        <v>10.60009003</v>
      </c>
      <c r="T115" s="1">
        <f t="shared" si="13"/>
        <v>1.168999505186278</v>
      </c>
      <c r="U115" s="1">
        <v>1.151900632</v>
      </c>
      <c r="V115" s="1">
        <v>25.4773</v>
      </c>
      <c r="W115" s="1">
        <v>22.799399999999999</v>
      </c>
      <c r="X115" s="1">
        <v>5.5934829710000002</v>
      </c>
      <c r="Y115" s="1">
        <v>1.2685386869999999</v>
      </c>
      <c r="Z115" s="1">
        <v>0.30458736419999999</v>
      </c>
      <c r="AA115" s="1">
        <f t="shared" si="18"/>
        <v>6.0618532133587782E-2</v>
      </c>
      <c r="AB115" s="1">
        <f t="shared" si="19"/>
        <v>4.7020196948000006</v>
      </c>
      <c r="AC115" s="1">
        <f t="shared" si="20"/>
        <v>0.93578908865976018</v>
      </c>
      <c r="AD115" s="1">
        <v>6.7119598389999993E-2</v>
      </c>
      <c r="AE115" s="1">
        <f t="shared" si="17"/>
        <v>1.3358044390594327E-2</v>
      </c>
    </row>
    <row r="116" spans="1:31" x14ac:dyDescent="0.35">
      <c r="A116" s="1" t="s">
        <v>96</v>
      </c>
      <c r="B116" s="1" t="s">
        <v>84</v>
      </c>
      <c r="C116" s="1" t="s">
        <v>97</v>
      </c>
      <c r="D116" s="1">
        <v>20.022964470000002</v>
      </c>
      <c r="E116" s="1">
        <v>145.22996370000001</v>
      </c>
      <c r="F116" s="1">
        <v>17</v>
      </c>
      <c r="G116" s="1" t="s">
        <v>100</v>
      </c>
      <c r="H116" s="1" t="s">
        <v>73</v>
      </c>
      <c r="I116" s="1" t="s">
        <v>74</v>
      </c>
      <c r="J116" s="1">
        <v>4835</v>
      </c>
      <c r="K116" s="4" t="s">
        <v>75</v>
      </c>
      <c r="L116" s="2">
        <v>42900</v>
      </c>
      <c r="M116" s="2">
        <v>44734</v>
      </c>
      <c r="N116" s="1">
        <f t="shared" si="12"/>
        <v>5.0246575342465754</v>
      </c>
      <c r="O116" s="3" t="s">
        <v>107</v>
      </c>
      <c r="P116" s="1" t="s">
        <v>76</v>
      </c>
      <c r="Q116" s="1">
        <v>11.959199999999999</v>
      </c>
      <c r="R116" s="1">
        <v>27.347999999999999</v>
      </c>
      <c r="S116" s="1">
        <v>10.83917999</v>
      </c>
      <c r="T116" s="1">
        <f t="shared" si="13"/>
        <v>1.1033306957752622</v>
      </c>
      <c r="U116" s="1">
        <v>1.09177776</v>
      </c>
      <c r="V116" s="1">
        <v>25.422899999999998</v>
      </c>
      <c r="W116" s="1">
        <v>21.751100000000001</v>
      </c>
      <c r="X116" s="1">
        <v>5.4176073069999999</v>
      </c>
      <c r="Y116" s="1">
        <v>1.2401316090000001</v>
      </c>
      <c r="Z116" s="1">
        <v>0.23793983460000001</v>
      </c>
      <c r="AA116" s="1">
        <f t="shared" si="18"/>
        <v>4.7354438183751367E-2</v>
      </c>
      <c r="AB116" s="1">
        <f t="shared" si="19"/>
        <v>5.1836328484000003</v>
      </c>
      <c r="AC116" s="1">
        <f t="shared" si="20"/>
        <v>1.0316390347142859</v>
      </c>
      <c r="AD116" s="1">
        <v>0.57574367520000003</v>
      </c>
      <c r="AE116" s="1">
        <f t="shared" si="17"/>
        <v>0.11458366491166849</v>
      </c>
    </row>
    <row r="117" spans="1:31" x14ac:dyDescent="0.35">
      <c r="A117" s="1" t="s">
        <v>96</v>
      </c>
      <c r="B117" s="1" t="s">
        <v>84</v>
      </c>
      <c r="C117" s="1" t="s">
        <v>97</v>
      </c>
      <c r="D117" s="1">
        <v>20.022964470000002</v>
      </c>
      <c r="E117" s="1">
        <v>145.22996370000001</v>
      </c>
      <c r="F117" s="1">
        <v>17</v>
      </c>
      <c r="G117" s="1" t="s">
        <v>100</v>
      </c>
      <c r="H117" s="1" t="s">
        <v>73</v>
      </c>
      <c r="I117" s="1" t="s">
        <v>74</v>
      </c>
      <c r="J117" s="1">
        <v>4836</v>
      </c>
      <c r="K117" s="4" t="s">
        <v>75</v>
      </c>
      <c r="L117" s="2">
        <v>42900</v>
      </c>
      <c r="M117" s="2">
        <v>44734</v>
      </c>
      <c r="N117" s="1">
        <f t="shared" si="12"/>
        <v>5.0246575342465754</v>
      </c>
      <c r="O117" s="3" t="s">
        <v>107</v>
      </c>
      <c r="P117" s="1" t="s">
        <v>76</v>
      </c>
      <c r="Q117" s="1">
        <v>11.382300000000001</v>
      </c>
      <c r="R117" s="1">
        <v>27.170999999999999</v>
      </c>
      <c r="S117" s="1">
        <v>10.465387339999999</v>
      </c>
      <c r="T117" s="1">
        <f t="shared" si="13"/>
        <v>1.0876138293033311</v>
      </c>
      <c r="U117" s="1">
        <v>1.0765916719999999</v>
      </c>
      <c r="V117" s="1">
        <v>22.278700000000001</v>
      </c>
      <c r="W117" s="1">
        <v>20.768699999999999</v>
      </c>
      <c r="X117" s="1">
        <v>4.1713113780000004</v>
      </c>
      <c r="Y117" s="1">
        <v>1.219452685</v>
      </c>
      <c r="Z117" s="1">
        <v>0.2036762238</v>
      </c>
      <c r="AA117" s="1">
        <f t="shared" si="18"/>
        <v>4.0535344431297707E-2</v>
      </c>
      <c r="AB117" s="1">
        <f t="shared" si="19"/>
        <v>6.0903997381999995</v>
      </c>
      <c r="AC117" s="1">
        <f t="shared" si="20"/>
        <v>1.2121024560757905</v>
      </c>
      <c r="AD117" s="1">
        <v>5.881118774E-2</v>
      </c>
      <c r="AE117" s="1">
        <f t="shared" si="17"/>
        <v>1.1704516644002181E-2</v>
      </c>
    </row>
    <row r="118" spans="1:31" x14ac:dyDescent="0.35">
      <c r="A118" s="1" t="s">
        <v>96</v>
      </c>
      <c r="B118" s="1" t="s">
        <v>84</v>
      </c>
      <c r="C118" s="1" t="s">
        <v>97</v>
      </c>
      <c r="D118" s="1">
        <v>20.022964470000002</v>
      </c>
      <c r="E118" s="1">
        <v>145.22996370000001</v>
      </c>
      <c r="F118" s="1">
        <v>17</v>
      </c>
      <c r="G118" s="1" t="s">
        <v>100</v>
      </c>
      <c r="H118" s="1" t="s">
        <v>73</v>
      </c>
      <c r="I118" s="1" t="s">
        <v>74</v>
      </c>
      <c r="J118" s="1">
        <v>4837</v>
      </c>
      <c r="K118" s="4" t="s">
        <v>75</v>
      </c>
      <c r="L118" s="2">
        <v>42900</v>
      </c>
      <c r="M118" s="2">
        <v>44734</v>
      </c>
      <c r="N118" s="1">
        <f t="shared" si="12"/>
        <v>5.0246575342465754</v>
      </c>
      <c r="O118" s="3" t="s">
        <v>107</v>
      </c>
      <c r="P118" s="1" t="s">
        <v>76</v>
      </c>
      <c r="Q118" s="1">
        <v>12.4855</v>
      </c>
      <c r="R118" s="1">
        <v>28.252199999999998</v>
      </c>
      <c r="S118" s="1">
        <v>10.965763089999999</v>
      </c>
      <c r="T118" s="1">
        <f t="shared" si="13"/>
        <v>1.1385892525241488</v>
      </c>
      <c r="U118" s="1">
        <v>1.119681344</v>
      </c>
      <c r="V118" s="1">
        <v>22.094200000000001</v>
      </c>
      <c r="W118" s="1">
        <v>18.103999999999999</v>
      </c>
      <c r="X118" s="1">
        <v>9.1203260420000003</v>
      </c>
      <c r="Y118" s="1">
        <v>1.3287712300000001</v>
      </c>
      <c r="Z118" s="1">
        <v>0.88693141939999998</v>
      </c>
      <c r="AA118" s="1">
        <f t="shared" si="18"/>
        <v>0.17651579502780806</v>
      </c>
      <c r="AB118" s="1">
        <f t="shared" si="19"/>
        <v>0.9585056285999991</v>
      </c>
      <c r="AC118" s="1">
        <f t="shared" si="20"/>
        <v>0.19076038955234442</v>
      </c>
      <c r="AD118" s="1">
        <v>1.26920414</v>
      </c>
      <c r="AE118" s="1">
        <f t="shared" si="17"/>
        <v>0.25259515327153764</v>
      </c>
    </row>
    <row r="119" spans="1:31" x14ac:dyDescent="0.35">
      <c r="A119" s="1" t="s">
        <v>96</v>
      </c>
      <c r="B119" s="1" t="s">
        <v>84</v>
      </c>
      <c r="C119" s="1" t="s">
        <v>97</v>
      </c>
      <c r="D119" s="1">
        <v>20.022964470000002</v>
      </c>
      <c r="E119" s="1">
        <v>145.22996370000001</v>
      </c>
      <c r="F119" s="1">
        <v>17</v>
      </c>
      <c r="G119" s="1" t="s">
        <v>100</v>
      </c>
      <c r="H119" s="1" t="s">
        <v>73</v>
      </c>
      <c r="I119" s="1" t="s">
        <v>74</v>
      </c>
      <c r="J119" s="1">
        <v>4838</v>
      </c>
      <c r="K119" s="4" t="s">
        <v>75</v>
      </c>
      <c r="L119" s="2">
        <v>42900</v>
      </c>
      <c r="M119" s="2">
        <v>44734</v>
      </c>
      <c r="N119" s="1">
        <f t="shared" si="12"/>
        <v>5.0246575342465754</v>
      </c>
      <c r="O119" s="3" t="s">
        <v>107</v>
      </c>
      <c r="P119" s="1" t="s">
        <v>76</v>
      </c>
      <c r="Q119" s="1">
        <v>12.0527</v>
      </c>
      <c r="R119" s="1">
        <v>27.1677</v>
      </c>
      <c r="S119" s="1">
        <v>10.71676826</v>
      </c>
      <c r="T119" s="1">
        <f t="shared" si="13"/>
        <v>1.1246580785913158</v>
      </c>
      <c r="U119" s="1">
        <v>1.106888136</v>
      </c>
      <c r="V119" s="1">
        <v>28.334599999999998</v>
      </c>
      <c r="W119" s="1">
        <v>24.841200000000001</v>
      </c>
      <c r="X119" s="1">
        <v>7.5100135799999999</v>
      </c>
      <c r="Y119" s="1">
        <v>1.217975993</v>
      </c>
      <c r="Z119" s="1">
        <v>8.3925247189999996E-2</v>
      </c>
      <c r="AA119" s="1">
        <f t="shared" si="18"/>
        <v>1.6702680056897491E-2</v>
      </c>
      <c r="AB119" s="1">
        <f t="shared" si="19"/>
        <v>3.1228294328100006</v>
      </c>
      <c r="AC119" s="1">
        <f t="shared" si="20"/>
        <v>0.62150095036840247</v>
      </c>
      <c r="AD119" s="1">
        <v>0.48448848719999998</v>
      </c>
      <c r="AE119" s="1">
        <f t="shared" si="17"/>
        <v>9.6422190745910574E-2</v>
      </c>
    </row>
    <row r="120" spans="1:31" x14ac:dyDescent="0.35">
      <c r="A120" s="1" t="s">
        <v>96</v>
      </c>
      <c r="B120" s="1" t="s">
        <v>84</v>
      </c>
      <c r="C120" s="1" t="s">
        <v>97</v>
      </c>
      <c r="D120" s="1">
        <v>20.022964470000002</v>
      </c>
      <c r="E120" s="1">
        <v>145.22996370000001</v>
      </c>
      <c r="F120" s="1">
        <v>17</v>
      </c>
      <c r="G120" s="1" t="s">
        <v>100</v>
      </c>
      <c r="H120" s="1" t="s">
        <v>73</v>
      </c>
      <c r="I120" s="1" t="s">
        <v>74</v>
      </c>
      <c r="J120" s="1">
        <v>4839</v>
      </c>
      <c r="K120" s="4" t="s">
        <v>75</v>
      </c>
      <c r="L120" s="2">
        <v>42900</v>
      </c>
      <c r="M120" s="2">
        <v>44734</v>
      </c>
      <c r="N120" s="1">
        <f t="shared" si="12"/>
        <v>5.0246575342465754</v>
      </c>
      <c r="O120" s="3" t="s">
        <v>107</v>
      </c>
      <c r="P120" s="1" t="s">
        <v>76</v>
      </c>
      <c r="Q120" s="1">
        <v>11.3247</v>
      </c>
      <c r="R120" s="1">
        <v>26.732099999999999</v>
      </c>
      <c r="S120" s="1">
        <v>10.25662136</v>
      </c>
      <c r="T120" s="1">
        <f t="shared" si="13"/>
        <v>1.1041355240201634</v>
      </c>
      <c r="U120" s="1">
        <v>1.0933995359999999</v>
      </c>
      <c r="V120" s="1">
        <v>18.678599999999999</v>
      </c>
      <c r="W120" s="1">
        <v>16.517800000000001</v>
      </c>
      <c r="X120" s="1">
        <v>0.37653923030000003</v>
      </c>
      <c r="Y120" s="1">
        <v>1.3313914</v>
      </c>
      <c r="Z120" s="1">
        <v>1.196479797E-2</v>
      </c>
      <c r="AA120" s="1">
        <f t="shared" si="18"/>
        <v>2.3812166079880044E-3</v>
      </c>
      <c r="AB120" s="1">
        <f t="shared" si="19"/>
        <v>9.8681173317299997</v>
      </c>
      <c r="AC120" s="1">
        <f t="shared" si="20"/>
        <v>1.9639382912112595</v>
      </c>
      <c r="AD120" s="1">
        <v>0.25305461880000002</v>
      </c>
      <c r="AE120" s="1">
        <f t="shared" si="17"/>
        <v>5.0362560448200658E-2</v>
      </c>
    </row>
    <row r="121" spans="1:31" x14ac:dyDescent="0.35">
      <c r="A121" s="1" t="s">
        <v>96</v>
      </c>
      <c r="B121" s="1" t="s">
        <v>84</v>
      </c>
      <c r="C121" s="1" t="s">
        <v>97</v>
      </c>
      <c r="D121" s="1">
        <v>20.0356706</v>
      </c>
      <c r="E121" s="1">
        <v>145.22470079999999</v>
      </c>
      <c r="F121" s="1">
        <v>47</v>
      </c>
      <c r="G121" s="1" t="s">
        <v>103</v>
      </c>
      <c r="H121" s="1" t="s">
        <v>73</v>
      </c>
      <c r="I121" s="1" t="s">
        <v>74</v>
      </c>
      <c r="J121" s="1">
        <v>4843</v>
      </c>
      <c r="K121" s="4" t="s">
        <v>75</v>
      </c>
      <c r="L121" s="2">
        <v>42896</v>
      </c>
      <c r="M121" s="2">
        <v>44736</v>
      </c>
      <c r="N121" s="1">
        <f t="shared" si="12"/>
        <v>5.0410958904109586</v>
      </c>
      <c r="O121" s="3" t="s">
        <v>107</v>
      </c>
      <c r="P121" s="1" t="s">
        <v>76</v>
      </c>
      <c r="Q121" s="1">
        <v>12.1952</v>
      </c>
      <c r="R121" s="1">
        <v>27.236799999999999</v>
      </c>
      <c r="S121" s="1">
        <v>11.084166529999999</v>
      </c>
      <c r="T121" s="1">
        <f t="shared" si="13"/>
        <v>1.1002360860415548</v>
      </c>
      <c r="U121" s="1">
        <v>1.100390872</v>
      </c>
      <c r="V121" s="1">
        <v>25.615100000000002</v>
      </c>
      <c r="W121" s="1">
        <v>23.8142</v>
      </c>
      <c r="X121" s="1">
        <v>2.930371284</v>
      </c>
      <c r="Y121" s="1">
        <v>1.2660111540000001</v>
      </c>
      <c r="Z121" s="1">
        <v>0.19771957400000001</v>
      </c>
      <c r="AA121" s="1">
        <f t="shared" si="14"/>
        <v>3.9221545929347831E-2</v>
      </c>
      <c r="AB121" s="1">
        <f t="shared" si="15"/>
        <v>7.9560756719999999</v>
      </c>
      <c r="AC121" s="1">
        <f t="shared" si="16"/>
        <v>1.5782432718913044</v>
      </c>
      <c r="AD121" s="1">
        <v>0.225279808</v>
      </c>
      <c r="AE121" s="1">
        <f t="shared" si="17"/>
        <v>4.4688657565217393E-2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78396-4491-44FC-934E-BE57E4CAAE99}">
  <dimension ref="A1:F42"/>
  <sheetViews>
    <sheetView workbookViewId="0">
      <selection activeCell="A31" sqref="A31:F44"/>
    </sheetView>
  </sheetViews>
  <sheetFormatPr defaultColWidth="8.81640625" defaultRowHeight="14.5" x14ac:dyDescent="0.35"/>
  <cols>
    <col min="2" max="2" width="16.8164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</row>
    <row r="2" spans="1:5" x14ac:dyDescent="0.35">
      <c r="A2">
        <v>9</v>
      </c>
      <c r="B2" t="s">
        <v>25</v>
      </c>
      <c r="C2">
        <v>10.19841957</v>
      </c>
      <c r="D2">
        <v>1254.6532</v>
      </c>
      <c r="E2">
        <f>0.0007*D2+0.6223</f>
        <v>1.50055724</v>
      </c>
    </row>
    <row r="3" spans="1:5" x14ac:dyDescent="0.35">
      <c r="A3">
        <v>11</v>
      </c>
      <c r="B3" t="s">
        <v>27</v>
      </c>
      <c r="C3">
        <v>0.85605812069999998</v>
      </c>
      <c r="D3">
        <v>903.97937000000002</v>
      </c>
    </row>
    <row r="4" spans="1:5" x14ac:dyDescent="0.35">
      <c r="A4">
        <v>10</v>
      </c>
      <c r="B4" t="s">
        <v>26</v>
      </c>
      <c r="C4">
        <v>4.7575950620000002E-2</v>
      </c>
      <c r="D4">
        <v>-18.144324999999998</v>
      </c>
    </row>
    <row r="5" spans="1:5" x14ac:dyDescent="0.35">
      <c r="A5">
        <v>6</v>
      </c>
      <c r="B5" t="s">
        <v>22</v>
      </c>
      <c r="C5">
        <v>10.95027924</v>
      </c>
      <c r="D5">
        <v>1369.0265999999999</v>
      </c>
      <c r="E5">
        <f>0.0007*D5+0.6223</f>
        <v>1.5806186199999999</v>
      </c>
    </row>
    <row r="6" spans="1:5" x14ac:dyDescent="0.35">
      <c r="A6">
        <v>8</v>
      </c>
      <c r="B6" t="s">
        <v>24</v>
      </c>
      <c r="C6">
        <v>2.7154598239999999</v>
      </c>
      <c r="D6">
        <v>1114.2102</v>
      </c>
    </row>
    <row r="7" spans="1:5" x14ac:dyDescent="0.35">
      <c r="A7">
        <v>7</v>
      </c>
      <c r="B7" t="s">
        <v>23</v>
      </c>
      <c r="C7">
        <v>6.9728851319999993E-2</v>
      </c>
      <c r="D7">
        <v>-683.23839999999996</v>
      </c>
    </row>
    <row r="8" spans="1:5" x14ac:dyDescent="0.35">
      <c r="A8">
        <v>3</v>
      </c>
      <c r="B8" t="s">
        <v>4</v>
      </c>
      <c r="C8">
        <v>10.69249535</v>
      </c>
      <c r="D8">
        <v>1429.4108000000001</v>
      </c>
      <c r="E8">
        <f>0.0007*D8+0.6223</f>
        <v>1.6228875600000001</v>
      </c>
    </row>
    <row r="9" spans="1:5" x14ac:dyDescent="0.35">
      <c r="A9">
        <v>5</v>
      </c>
      <c r="B9" t="s">
        <v>5</v>
      </c>
      <c r="C9">
        <v>2.335976601</v>
      </c>
      <c r="D9">
        <v>1034.8056999999999</v>
      </c>
    </row>
    <row r="10" spans="1:5" x14ac:dyDescent="0.35">
      <c r="A10">
        <v>4</v>
      </c>
      <c r="B10" t="s">
        <v>6</v>
      </c>
      <c r="C10">
        <v>0.23627471920000001</v>
      </c>
      <c r="D10">
        <v>-724.61883999999998</v>
      </c>
    </row>
    <row r="11" spans="1:5" x14ac:dyDescent="0.35">
      <c r="A11">
        <v>3</v>
      </c>
      <c r="B11" t="s">
        <v>19</v>
      </c>
      <c r="C11">
        <v>8.9192419049999998</v>
      </c>
      <c r="D11">
        <v>916.94653000000005</v>
      </c>
      <c r="E11">
        <f>0.0007*D11+0.6223</f>
        <v>1.264162571</v>
      </c>
    </row>
    <row r="12" spans="1:5" x14ac:dyDescent="0.35">
      <c r="A12">
        <v>5</v>
      </c>
      <c r="B12" t="s">
        <v>21</v>
      </c>
      <c r="C12">
        <v>1.974097252</v>
      </c>
      <c r="D12">
        <v>1310.2915</v>
      </c>
    </row>
    <row r="13" spans="1:5" x14ac:dyDescent="0.35">
      <c r="A13">
        <v>4</v>
      </c>
      <c r="B13" t="s">
        <v>20</v>
      </c>
      <c r="C13">
        <v>0.18524837490000001</v>
      </c>
      <c r="D13">
        <v>-620.64635999999996</v>
      </c>
    </row>
    <row r="14" spans="1:5" x14ac:dyDescent="0.35">
      <c r="A14">
        <v>6</v>
      </c>
      <c r="B14" t="s">
        <v>7</v>
      </c>
      <c r="C14">
        <v>11.37204266</v>
      </c>
      <c r="D14">
        <v>1488.2543000000001</v>
      </c>
      <c r="E14">
        <f>0.0007*D14+0.6223</f>
        <v>1.6640780099999999</v>
      </c>
    </row>
    <row r="15" spans="1:5" x14ac:dyDescent="0.35">
      <c r="A15">
        <v>8</v>
      </c>
      <c r="B15" t="s">
        <v>8</v>
      </c>
      <c r="C15">
        <v>4.3576240540000004</v>
      </c>
      <c r="D15">
        <v>1295.7456</v>
      </c>
    </row>
    <row r="16" spans="1:5" x14ac:dyDescent="0.35">
      <c r="A16">
        <v>7</v>
      </c>
      <c r="B16" t="s">
        <v>9</v>
      </c>
      <c r="C16">
        <v>0.13512325289999999</v>
      </c>
      <c r="D16">
        <v>-833.45812999999998</v>
      </c>
    </row>
    <row r="17" spans="1:5" x14ac:dyDescent="0.35">
      <c r="A17">
        <v>12</v>
      </c>
      <c r="B17" t="s">
        <v>10</v>
      </c>
      <c r="C17">
        <v>7.3080539699999996</v>
      </c>
      <c r="D17">
        <v>1127.9132</v>
      </c>
      <c r="E17">
        <f>0.0007*D17+0.6223</f>
        <v>1.4118392399999999</v>
      </c>
    </row>
    <row r="18" spans="1:5" x14ac:dyDescent="0.35">
      <c r="A18">
        <v>14</v>
      </c>
      <c r="B18" t="s">
        <v>11</v>
      </c>
      <c r="C18">
        <v>1.484647751</v>
      </c>
      <c r="D18">
        <v>1286.4547</v>
      </c>
    </row>
    <row r="19" spans="1:5" x14ac:dyDescent="0.35">
      <c r="A19">
        <v>13</v>
      </c>
      <c r="B19" t="s">
        <v>12</v>
      </c>
      <c r="C19">
        <v>7.7505111690000003E-2</v>
      </c>
      <c r="D19">
        <v>-689.63977</v>
      </c>
    </row>
    <row r="20" spans="1:5" x14ac:dyDescent="0.35">
      <c r="A20">
        <v>12</v>
      </c>
      <c r="B20" t="s">
        <v>28</v>
      </c>
      <c r="C20">
        <v>6.2065458299999996</v>
      </c>
      <c r="D20">
        <v>1406.5558000000001</v>
      </c>
      <c r="E20">
        <f>0.0007*D20+0.6223</f>
        <v>1.6068890599999999</v>
      </c>
    </row>
    <row r="21" spans="1:5" x14ac:dyDescent="0.35">
      <c r="A21">
        <v>14</v>
      </c>
      <c r="B21" t="s">
        <v>30</v>
      </c>
      <c r="C21">
        <v>0.2195291519</v>
      </c>
      <c r="D21">
        <v>774.47400000000005</v>
      </c>
    </row>
    <row r="22" spans="1:5" x14ac:dyDescent="0.35">
      <c r="A22">
        <v>13</v>
      </c>
      <c r="B22" t="s">
        <v>29</v>
      </c>
      <c r="C22">
        <v>1.0043993</v>
      </c>
      <c r="D22">
        <v>-828.40337999999997</v>
      </c>
    </row>
    <row r="23" spans="1:5" x14ac:dyDescent="0.35">
      <c r="A23">
        <v>9</v>
      </c>
      <c r="B23" t="s">
        <v>13</v>
      </c>
      <c r="C23">
        <v>7.7502880100000002</v>
      </c>
      <c r="D23">
        <v>1067.8687</v>
      </c>
      <c r="E23">
        <f>0.0007*D23+0.6223</f>
        <v>1.3698080899999998</v>
      </c>
    </row>
    <row r="24" spans="1:5" x14ac:dyDescent="0.35">
      <c r="A24">
        <v>11</v>
      </c>
      <c r="B24" t="s">
        <v>14</v>
      </c>
      <c r="C24">
        <v>0.1258535385</v>
      </c>
      <c r="D24">
        <v>899.00995</v>
      </c>
    </row>
    <row r="25" spans="1:5" x14ac:dyDescent="0.35">
      <c r="A25">
        <v>10</v>
      </c>
      <c r="B25" t="s">
        <v>15</v>
      </c>
      <c r="C25">
        <v>0.66444110869999995</v>
      </c>
      <c r="D25">
        <v>-824.84009000000003</v>
      </c>
    </row>
    <row r="26" spans="1:5" x14ac:dyDescent="0.35">
      <c r="A26">
        <v>15</v>
      </c>
      <c r="B26" t="s">
        <v>16</v>
      </c>
      <c r="C26">
        <v>7.7433786390000003</v>
      </c>
      <c r="D26">
        <v>1414.3214</v>
      </c>
      <c r="E26">
        <f>0.0007*D26+0.6223</f>
        <v>1.6123249799999999</v>
      </c>
    </row>
    <row r="27" spans="1:5" x14ac:dyDescent="0.35">
      <c r="A27">
        <v>17</v>
      </c>
      <c r="B27" t="s">
        <v>17</v>
      </c>
      <c r="C27">
        <v>0.60720920560000002</v>
      </c>
      <c r="D27">
        <v>1145.3351</v>
      </c>
    </row>
    <row r="28" spans="1:5" x14ac:dyDescent="0.35">
      <c r="A28">
        <v>16</v>
      </c>
      <c r="B28" t="s">
        <v>18</v>
      </c>
      <c r="C28">
        <v>8.8002204900000006E-2</v>
      </c>
      <c r="D28">
        <v>-683.85895000000005</v>
      </c>
    </row>
    <row r="32" spans="1:5" x14ac:dyDescent="0.35">
      <c r="A32" t="s">
        <v>0</v>
      </c>
      <c r="B32" t="s">
        <v>1</v>
      </c>
      <c r="C32" t="s">
        <v>2</v>
      </c>
      <c r="D32" t="s">
        <v>3</v>
      </c>
    </row>
    <row r="33" spans="1:6" x14ac:dyDescent="0.35">
      <c r="A33">
        <v>3</v>
      </c>
      <c r="B33" t="s">
        <v>31</v>
      </c>
      <c r="C33">
        <v>10.942235739999999</v>
      </c>
      <c r="D33">
        <v>525.98082999999997</v>
      </c>
      <c r="E33">
        <f t="shared" ref="E33:E42" si="0">0.0007*D33+0.6181</f>
        <v>0.98628658099999988</v>
      </c>
      <c r="F33" t="s">
        <v>41</v>
      </c>
    </row>
    <row r="34" spans="1:6" x14ac:dyDescent="0.35">
      <c r="A34">
        <v>4</v>
      </c>
      <c r="B34" t="s">
        <v>32</v>
      </c>
      <c r="C34">
        <v>11.177995449999999</v>
      </c>
      <c r="D34">
        <v>618.95911000000001</v>
      </c>
      <c r="E34">
        <f t="shared" si="0"/>
        <v>1.0513713769999999</v>
      </c>
    </row>
    <row r="35" spans="1:6" x14ac:dyDescent="0.35">
      <c r="A35">
        <v>5</v>
      </c>
      <c r="B35" t="s">
        <v>33</v>
      </c>
      <c r="C35">
        <v>11.61807509</v>
      </c>
      <c r="D35">
        <v>1429.4536000000001</v>
      </c>
      <c r="E35">
        <f t="shared" si="0"/>
        <v>1.6187175200000001</v>
      </c>
    </row>
    <row r="36" spans="1:6" x14ac:dyDescent="0.35">
      <c r="A36">
        <v>3</v>
      </c>
      <c r="B36" t="s">
        <v>34</v>
      </c>
      <c r="C36">
        <v>10.86541843</v>
      </c>
      <c r="D36">
        <v>924.73846000000003</v>
      </c>
      <c r="E36">
        <f t="shared" si="0"/>
        <v>1.265416922</v>
      </c>
    </row>
    <row r="37" spans="1:6" x14ac:dyDescent="0.35">
      <c r="A37">
        <v>3</v>
      </c>
      <c r="B37" t="s">
        <v>35</v>
      </c>
      <c r="C37">
        <v>11.25835133</v>
      </c>
      <c r="D37">
        <v>1151.5585000000001</v>
      </c>
      <c r="E37">
        <f t="shared" si="0"/>
        <v>1.4241909500000001</v>
      </c>
    </row>
    <row r="38" spans="1:6" x14ac:dyDescent="0.35">
      <c r="A38">
        <v>3</v>
      </c>
      <c r="B38" t="s">
        <v>36</v>
      </c>
      <c r="C38">
        <v>10.84233113</v>
      </c>
      <c r="D38">
        <v>1098.9192</v>
      </c>
      <c r="E38">
        <f t="shared" si="0"/>
        <v>1.38734344</v>
      </c>
    </row>
    <row r="39" spans="1:6" x14ac:dyDescent="0.35">
      <c r="A39">
        <v>3</v>
      </c>
      <c r="B39" t="s">
        <v>37</v>
      </c>
      <c r="C39">
        <v>11.24166584</v>
      </c>
      <c r="D39">
        <v>1222.3739</v>
      </c>
      <c r="E39">
        <f t="shared" si="0"/>
        <v>1.4737617300000001</v>
      </c>
    </row>
    <row r="40" spans="1:6" x14ac:dyDescent="0.35">
      <c r="A40">
        <v>3</v>
      </c>
      <c r="B40" t="s">
        <v>38</v>
      </c>
      <c r="C40">
        <v>10.905226710000001</v>
      </c>
      <c r="D40">
        <v>1074.1723999999999</v>
      </c>
      <c r="E40">
        <f t="shared" si="0"/>
        <v>1.3700206799999999</v>
      </c>
    </row>
    <row r="41" spans="1:6" x14ac:dyDescent="0.35">
      <c r="A41">
        <v>4</v>
      </c>
      <c r="B41" t="s">
        <v>39</v>
      </c>
      <c r="C41">
        <v>11.437273980000001</v>
      </c>
      <c r="D41">
        <v>1259.0005000000001</v>
      </c>
      <c r="E41">
        <f t="shared" si="0"/>
        <v>1.4994003500000002</v>
      </c>
    </row>
    <row r="42" spans="1:6" x14ac:dyDescent="0.35">
      <c r="A42">
        <v>5</v>
      </c>
      <c r="B42" t="s">
        <v>40</v>
      </c>
      <c r="C42">
        <v>11.9116087</v>
      </c>
      <c r="D42">
        <v>1234.4407000000001</v>
      </c>
      <c r="E42">
        <f t="shared" si="0"/>
        <v>1.4822084900000001</v>
      </c>
    </row>
  </sheetData>
  <sortState ref="A2:E28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US DOC NOAA AOML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2021-12-16T19:45:59Z</dcterms:created>
  <dcterms:modified xsi:type="dcterms:W3CDTF">2023-09-12T17:48:23Z</dcterms:modified>
</cp:coreProperties>
</file>