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1760"/>
  </bookViews>
  <sheets>
    <sheet name="Sheet1" sheetId="1" r:id="rId1"/>
  </sheets>
  <calcPr calcId="162913"/>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 i="1"/>
  <c r="I9"/>
  <c r="M6"/>
  <c r="I8" l="1"/>
  <c r="J8" s="1"/>
  <c r="I6" l="1"/>
  <c r="J6" l="1"/>
  <c r="J10"/>
  <c r="J11" l="1"/>
  <c r="J12" s="1"/>
</calcChain>
</file>

<file path=xl/sharedStrings.xml><?xml version="1.0" encoding="utf-8"?>
<sst xmlns="http://schemas.openxmlformats.org/spreadsheetml/2006/main" count="29" uniqueCount="28">
  <si>
    <t>Đơn vị</t>
  </si>
  <si>
    <t>Số lượng</t>
  </si>
  <si>
    <t>STT</t>
  </si>
  <si>
    <t>BẢNG GIÁ HỢP ĐỒNG, ĐẶC TÍNH KỸ HUẬT VÀ TIẾN ĐỘ THEO HỢP ĐỒNG</t>
  </si>
  <si>
    <t>Tên hàng hóa</t>
  </si>
  <si>
    <t>Đặc tính kỹ thuật</t>
  </si>
  <si>
    <t>Nguồn gốc, xuất xứ hàng hóa</t>
  </si>
  <si>
    <t>Thời gian bảo hành</t>
  </si>
  <si>
    <t>Thiết bị</t>
  </si>
  <si>
    <t>Chi phí khác</t>
  </si>
  <si>
    <t>Thuế (VAT)</t>
  </si>
  <si>
    <t>Tổng cộng</t>
  </si>
  <si>
    <t>Cộng</t>
  </si>
  <si>
    <t>Đơn giá (VNĐ)</t>
  </si>
  <si>
    <t>Thành tiền (VNĐ)</t>
  </si>
  <si>
    <t>Bộ</t>
  </si>
  <si>
    <t>Máy chủ HSM Se12 LAN V4</t>
  </si>
  <si>
    <t>Nacencomm</t>
  </si>
  <si>
    <t>Ký mã hiệu, nhãn mác sản phẩm</t>
  </si>
  <si>
    <t>Se12 LAN V4</t>
  </si>
  <si>
    <t>UTIMACO / Germany</t>
  </si>
  <si>
    <t>Lắp đặt, cài đặt
Hỗ trợ tích hợp
Đào tạo, chuyển giao</t>
  </si>
  <si>
    <t>Tỷ giá (31/12/2020)</t>
  </si>
  <si>
    <t xml:space="preserve">* Hệ điều hành: Microsoft Windows, Linux, Solaris
* Các thuật toán: RSA,  DSA, ECDSA, AES, DES, Triple DES, AES MAC, Triple DES MAC, Retail MAC, Hash algorithms SHA-1, SHA-2 family, RIPEMD-160, MD5, Diffie-Hellman
*API tích hợp chương trình: Microsoft Cryto API (CSP), PKCS#11, Java Cryptography extension (JCE), OpenSSL, Crytography eXtended services interfaces (CXI)
* Ngôn ngữ lập trình: C/C++, Java, .NET
* Chứng chỉ / giấy chứng nhận: FIPS 140-2 level 3
* Quản trị khóa: Sinh khóa trong HSM, Hỗ trợ import và export khóa, Lưu trữ (backup) và phục hồi (restore) khóa một cách bảo mật, Có thiết bị lưu trữ hàng nghìn khóa bên trong HSM
* Bộ sinh số ngẫu nhiên: Tích hợp bộ sinh số ngẫu nhiên vật lý theo chuẩn AIS 31(class P2), Xác định hệ số ngẫu nhiên theo FIPS 186-3 hoặc AIS(class K4)
* Độ hiểu quả: 640 chữ ký RSA (2048 bit) / giây
* SMNP: Hỗ trợ giao thức SNMP, để theo dõi hoạt động HSM từ xa
</t>
  </si>
  <si>
    <t>Gói</t>
  </si>
  <si>
    <t>Chi phí dự phòng</t>
  </si>
  <si>
    <t xml:space="preserve">* Ghi chú: Nacencomm bảo hành free 1 năm cho thiết bị </t>
  </si>
  <si>
    <t>Bằng chữ: Mười chín tỷ hai trăm  mười chín triệu bốn trăm sáu mươi mốt nghìn hai trăm năm mươi đồng</t>
  </si>
</sst>
</file>

<file path=xl/styles.xml><?xml version="1.0" encoding="utf-8"?>
<styleSheet xmlns="http://schemas.openxmlformats.org/spreadsheetml/2006/main">
  <numFmts count="2">
    <numFmt numFmtId="43" formatCode="_(* #,##0.00_);_(* \(#,##0.00\);_(* &quot;-&quot;??_);_(@_)"/>
    <numFmt numFmtId="164" formatCode="_(* #,##0_);_(* \(#,##0\);_(* &quot;-&quot;??_);_(@_)"/>
  </numFmts>
  <fonts count="13">
    <font>
      <sz val="11"/>
      <color theme="1"/>
      <name val="Calibri"/>
      <family val="2"/>
      <scheme val="minor"/>
    </font>
    <font>
      <sz val="11"/>
      <color theme="1"/>
      <name val="Calibri"/>
      <family val="2"/>
      <scheme val="minor"/>
    </font>
    <font>
      <b/>
      <sz val="10"/>
      <name val="Calibri"/>
      <family val="2"/>
      <scheme val="minor"/>
    </font>
    <font>
      <sz val="10"/>
      <name val="Arial"/>
      <family val="2"/>
    </font>
    <font>
      <b/>
      <sz val="10"/>
      <color theme="0"/>
      <name val="Calibri"/>
      <family val="2"/>
      <scheme val="minor"/>
    </font>
    <font>
      <sz val="10"/>
      <name val="Calibri"/>
      <family val="2"/>
      <scheme val="minor"/>
    </font>
    <font>
      <b/>
      <sz val="10"/>
      <color rgb="FF0070C0"/>
      <name val="Calibri"/>
      <family val="2"/>
      <scheme val="minor"/>
    </font>
    <font>
      <sz val="10"/>
      <color rgb="FF0070C0"/>
      <name val="Calibri"/>
      <family val="2"/>
      <scheme val="minor"/>
    </font>
    <font>
      <b/>
      <sz val="11"/>
      <color theme="1"/>
      <name val="Calibri"/>
      <family val="2"/>
      <scheme val="minor"/>
    </font>
    <font>
      <sz val="10"/>
      <name val="Symbol"/>
      <family val="1"/>
      <charset val="2"/>
    </font>
    <font>
      <b/>
      <sz val="10"/>
      <color theme="1"/>
      <name val="Calibri"/>
      <family val="2"/>
      <scheme val="minor"/>
    </font>
    <font>
      <i/>
      <sz val="11"/>
      <color theme="1"/>
      <name val="Calibri"/>
      <family val="2"/>
      <scheme val="minor"/>
    </font>
    <font>
      <b/>
      <i/>
      <sz val="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D7E5F5"/>
        <bgColor indexed="64"/>
      </patternFill>
    </fill>
    <fill>
      <patternFill patternType="solid">
        <fgColor theme="0" tint="-4.9989318521683403E-2"/>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0" fontId="3" fillId="0" borderId="0"/>
    <xf numFmtId="0" fontId="3" fillId="0" borderId="0"/>
  </cellStyleXfs>
  <cellXfs count="78">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3" borderId="6" xfId="2" applyFont="1" applyFill="1" applyBorder="1" applyAlignment="1">
      <alignment horizontal="center" vertical="center" wrapText="1"/>
    </xf>
    <xf numFmtId="0" fontId="2" fillId="3" borderId="6" xfId="3" applyFont="1" applyFill="1" applyBorder="1" applyAlignment="1">
      <alignment horizontal="left" wrapText="1"/>
    </xf>
    <xf numFmtId="0" fontId="2" fillId="3" borderId="6" xfId="2" applyFont="1" applyFill="1" applyBorder="1" applyAlignment="1">
      <alignment horizontal="center"/>
    </xf>
    <xf numFmtId="0" fontId="5"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5" fillId="2" borderId="6" xfId="2" applyFont="1" applyFill="1" applyBorder="1" applyAlignment="1">
      <alignment horizontal="center" vertical="center" wrapText="1"/>
    </xf>
    <xf numFmtId="0" fontId="2" fillId="0" borderId="2" xfId="0" applyFont="1" applyBorder="1" applyAlignment="1">
      <alignment horizontal="right" vertical="center" wrapText="1"/>
    </xf>
    <xf numFmtId="0" fontId="2" fillId="0" borderId="2" xfId="0" applyFont="1" applyBorder="1" applyAlignment="1">
      <alignment horizontal="right" vertical="center" wrapText="1"/>
    </xf>
    <xf numFmtId="3" fontId="5" fillId="2" borderId="6" xfId="3" applyNumberFormat="1" applyFont="1" applyFill="1" applyBorder="1" applyAlignment="1">
      <alignment horizontal="center" vertical="center"/>
    </xf>
    <xf numFmtId="0" fontId="2" fillId="4" borderId="2" xfId="0" applyFont="1" applyFill="1" applyBorder="1" applyAlignment="1">
      <alignment horizontal="right" vertical="center" wrapText="1"/>
    </xf>
    <xf numFmtId="0" fontId="2" fillId="0" borderId="2" xfId="0" applyFont="1" applyBorder="1" applyAlignment="1">
      <alignment horizontal="right" vertical="center" wrapText="1"/>
    </xf>
    <xf numFmtId="0" fontId="2" fillId="2" borderId="2" xfId="0" applyFont="1" applyFill="1" applyBorder="1" applyAlignment="1">
      <alignment horizontal="left" vertical="center" wrapText="1"/>
    </xf>
    <xf numFmtId="0" fontId="2" fillId="5" borderId="6" xfId="0" applyFont="1" applyFill="1" applyBorder="1" applyAlignment="1">
      <alignment horizontal="center" vertical="center" wrapText="1"/>
    </xf>
    <xf numFmtId="0" fontId="2" fillId="5" borderId="6" xfId="3" applyFont="1" applyFill="1" applyBorder="1" applyAlignment="1">
      <alignment vertical="top" wrapText="1"/>
    </xf>
    <xf numFmtId="0" fontId="5" fillId="5" borderId="6" xfId="3" applyFont="1" applyFill="1" applyBorder="1" applyAlignment="1">
      <alignment horizontal="center" vertical="top"/>
    </xf>
    <xf numFmtId="164" fontId="6" fillId="3" borderId="6" xfId="1" applyNumberFormat="1" applyFont="1" applyFill="1" applyBorder="1" applyAlignment="1">
      <alignment horizontal="right" wrapText="1"/>
    </xf>
    <xf numFmtId="164" fontId="6" fillId="5" borderId="6" xfId="1" applyNumberFormat="1" applyFont="1" applyFill="1" applyBorder="1" applyAlignment="1">
      <alignment vertical="top"/>
    </xf>
    <xf numFmtId="164" fontId="2" fillId="0" borderId="6" xfId="1" applyNumberFormat="1" applyFont="1" applyBorder="1" applyAlignment="1"/>
    <xf numFmtId="164" fontId="2" fillId="0" borderId="3" xfId="1" applyNumberFormat="1" applyFont="1" applyBorder="1" applyAlignment="1"/>
    <xf numFmtId="164" fontId="2" fillId="4" borderId="3" xfId="1" applyNumberFormat="1" applyFont="1" applyFill="1" applyBorder="1" applyAlignment="1"/>
    <xf numFmtId="164" fontId="5" fillId="2" borderId="6" xfId="1" applyNumberFormat="1" applyFont="1" applyFill="1" applyBorder="1" applyAlignment="1">
      <alignment horizontal="right" vertical="center"/>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0" fillId="0" borderId="0" xfId="0" applyAlignment="1">
      <alignment horizontal="center"/>
    </xf>
    <xf numFmtId="0" fontId="2"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3" borderId="6" xfId="2" applyFont="1" applyFill="1" applyBorder="1" applyAlignment="1">
      <alignment horizontal="center" vertical="center"/>
    </xf>
    <xf numFmtId="0" fontId="5" fillId="2" borderId="6" xfId="2" applyFont="1" applyFill="1" applyBorder="1" applyAlignment="1">
      <alignment horizontal="center" vertical="center"/>
    </xf>
    <xf numFmtId="3" fontId="5" fillId="5" borderId="6" xfId="3" applyNumberFormat="1"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right" vertical="center" wrapText="1"/>
    </xf>
    <xf numFmtId="43" fontId="2" fillId="3" borderId="6" xfId="1" applyFont="1" applyFill="1" applyBorder="1" applyAlignment="1">
      <alignment horizontal="right"/>
    </xf>
    <xf numFmtId="43" fontId="5" fillId="5" borderId="6" xfId="1" applyFont="1" applyFill="1" applyBorder="1" applyAlignment="1">
      <alignment horizontal="right" vertical="top"/>
    </xf>
    <xf numFmtId="0" fontId="0" fillId="0" borderId="0" xfId="0" applyAlignment="1">
      <alignment horizontal="right"/>
    </xf>
    <xf numFmtId="0" fontId="2" fillId="5" borderId="6" xfId="3" applyFont="1" applyFill="1" applyBorder="1" applyAlignment="1">
      <alignment horizontal="center" vertical="top" wrapText="1"/>
    </xf>
    <xf numFmtId="0" fontId="5" fillId="2" borderId="6" xfId="3" applyFont="1" applyFill="1" applyBorder="1" applyAlignment="1">
      <alignment horizontal="center" vertical="center" wrapText="1"/>
    </xf>
    <xf numFmtId="164" fontId="5" fillId="0" borderId="6" xfId="1" applyNumberFormat="1" applyFont="1" applyBorder="1" applyAlignment="1">
      <alignment vertical="center"/>
    </xf>
    <xf numFmtId="0" fontId="0" fillId="0" borderId="0" xfId="0" applyAlignment="1">
      <alignment vertical="center"/>
    </xf>
    <xf numFmtId="0" fontId="5" fillId="2" borderId="6" xfId="2" applyFont="1" applyFill="1" applyBorder="1" applyAlignment="1">
      <alignment horizontal="left" vertical="center" wrapText="1"/>
    </xf>
    <xf numFmtId="0" fontId="2" fillId="5" borderId="6" xfId="0" applyFont="1" applyFill="1" applyBorder="1" applyAlignment="1">
      <alignment horizontal="left" vertical="center" wrapText="1"/>
    </xf>
    <xf numFmtId="0" fontId="5" fillId="2" borderId="6" xfId="0" applyFont="1" applyFill="1" applyBorder="1" applyAlignment="1">
      <alignment horizontal="left" vertical="center" wrapText="1"/>
    </xf>
    <xf numFmtId="0" fontId="8" fillId="0" borderId="0" xfId="0" applyFont="1" applyAlignment="1">
      <alignment horizontal="right"/>
    </xf>
    <xf numFmtId="0" fontId="5" fillId="2" borderId="6" xfId="3" applyFont="1" applyFill="1" applyBorder="1" applyAlignment="1">
      <alignment vertical="center" wrapText="1"/>
    </xf>
    <xf numFmtId="0" fontId="5" fillId="2" borderId="6" xfId="3" applyFont="1" applyFill="1" applyBorder="1" applyAlignment="1">
      <alignment horizontal="center" vertical="center"/>
    </xf>
    <xf numFmtId="43" fontId="5" fillId="2" borderId="6" xfId="1" applyFont="1" applyFill="1" applyBorder="1" applyAlignment="1">
      <alignment horizontal="right" vertical="center"/>
    </xf>
    <xf numFmtId="164" fontId="7" fillId="2" borderId="6" xfId="1" applyNumberFormat="1" applyFont="1" applyFill="1" applyBorder="1" applyAlignment="1">
      <alignment vertical="center"/>
    </xf>
    <xf numFmtId="0" fontId="0" fillId="2" borderId="0" xfId="0" applyFont="1" applyFill="1" applyAlignment="1">
      <alignment vertical="center"/>
    </xf>
    <xf numFmtId="0" fontId="5" fillId="0" borderId="6" xfId="0" applyFont="1" applyBorder="1" applyAlignment="1">
      <alignment horizontal="left" vertical="center" wrapText="1"/>
    </xf>
    <xf numFmtId="0" fontId="9" fillId="2" borderId="6" xfId="3" applyFont="1" applyFill="1" applyBorder="1" applyAlignment="1">
      <alignment vertical="center" wrapText="1"/>
    </xf>
    <xf numFmtId="0" fontId="5" fillId="2" borderId="6" xfId="3" applyFont="1" applyFill="1" applyBorder="1" applyAlignment="1">
      <alignment horizontal="left" vertical="top" wrapText="1"/>
    </xf>
    <xf numFmtId="0" fontId="10" fillId="2" borderId="0" xfId="0" applyFont="1" applyFill="1" applyAlignment="1">
      <alignment wrapText="1"/>
    </xf>
    <xf numFmtId="164" fontId="10" fillId="2" borderId="0" xfId="0" applyNumberFormat="1" applyFont="1" applyFill="1"/>
    <xf numFmtId="164" fontId="0" fillId="0" borderId="0" xfId="0" applyNumberFormat="1"/>
    <xf numFmtId="164" fontId="0" fillId="0" borderId="0" xfId="0" applyNumberFormat="1" applyAlignment="1">
      <alignment vertical="center"/>
    </xf>
    <xf numFmtId="0" fontId="2" fillId="4" borderId="0"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11" fillId="0" borderId="0" xfId="0" applyFont="1" applyAlignment="1">
      <alignment horizontal="left"/>
    </xf>
    <xf numFmtId="0" fontId="8" fillId="0" borderId="7" xfId="0" applyFont="1" applyBorder="1" applyAlignment="1">
      <alignment horizontal="center" vertical="center"/>
    </xf>
    <xf numFmtId="0" fontId="2" fillId="0" borderId="1" xfId="0" applyFont="1" applyBorder="1" applyAlignment="1">
      <alignment horizontal="right" vertical="center" wrapText="1"/>
    </xf>
    <xf numFmtId="0" fontId="2" fillId="0" borderId="2" xfId="0" applyFont="1" applyBorder="1" applyAlignment="1">
      <alignment horizontal="right" vertical="center" wrapText="1"/>
    </xf>
    <xf numFmtId="0" fontId="2" fillId="0" borderId="3" xfId="0" applyFont="1" applyBorder="1" applyAlignment="1">
      <alignment horizontal="right" vertical="center" wrapText="1"/>
    </xf>
    <xf numFmtId="0" fontId="2"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2" applyFont="1" applyFill="1" applyBorder="1" applyAlignment="1">
      <alignment horizontal="center" vertical="center"/>
    </xf>
    <xf numFmtId="0" fontId="2" fillId="2" borderId="5" xfId="2" applyFont="1" applyFill="1" applyBorder="1" applyAlignment="1">
      <alignment horizontal="center" vertical="center"/>
    </xf>
    <xf numFmtId="3" fontId="2" fillId="2" borderId="4" xfId="2" applyNumberFormat="1" applyFont="1" applyFill="1" applyBorder="1" applyAlignment="1">
      <alignment horizontal="center" vertical="center" wrapText="1"/>
    </xf>
    <xf numFmtId="3" fontId="2" fillId="2" borderId="5" xfId="2" applyNumberFormat="1" applyFont="1" applyFill="1" applyBorder="1" applyAlignment="1">
      <alignment horizontal="center" vertical="center" wrapText="1"/>
    </xf>
    <xf numFmtId="0" fontId="2" fillId="2" borderId="4" xfId="2" applyFont="1" applyFill="1" applyBorder="1" applyAlignment="1">
      <alignment horizontal="center" vertical="center" wrapText="1"/>
    </xf>
    <xf numFmtId="0" fontId="2" fillId="2" borderId="5" xfId="2" applyFont="1" applyFill="1" applyBorder="1" applyAlignment="1">
      <alignment horizontal="center" vertical="center" wrapText="1"/>
    </xf>
  </cellXfs>
  <cellStyles count="4">
    <cellStyle name="Comma" xfId="1" builtinId="3"/>
    <cellStyle name="Normal" xfId="0" builtinId="0"/>
    <cellStyle name="Normal 4" xfId="2"/>
    <cellStyle name="Normal 6"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4"/>
  <sheetViews>
    <sheetView tabSelected="1" topLeftCell="A7" zoomScaleNormal="100" workbookViewId="0">
      <selection activeCell="I9" sqref="I9"/>
    </sheetView>
  </sheetViews>
  <sheetFormatPr defaultRowHeight="15"/>
  <cols>
    <col min="1" max="1" width="4.42578125" style="27" customWidth="1"/>
    <col min="2" max="2" width="23" style="27" customWidth="1"/>
    <col min="3" max="3" width="57.28515625" customWidth="1"/>
    <col min="4" max="4" width="16.140625" customWidth="1"/>
    <col min="5" max="5" width="16.85546875" customWidth="1"/>
    <col min="6" max="6" width="17.28515625" customWidth="1"/>
    <col min="7" max="7" width="9" style="27"/>
    <col min="8" max="8" width="9" style="34"/>
    <col min="9" max="9" width="17.5703125" style="38" customWidth="1"/>
    <col min="10" max="10" width="19.28515625" customWidth="1"/>
    <col min="11" max="11" width="26" customWidth="1"/>
    <col min="13" max="13" width="15.28515625" bestFit="1" customWidth="1"/>
  </cols>
  <sheetData>
    <row r="1" spans="1:13">
      <c r="A1" s="69" t="s">
        <v>3</v>
      </c>
      <c r="B1" s="70"/>
      <c r="C1" s="70"/>
      <c r="D1" s="70"/>
      <c r="E1" s="70"/>
      <c r="F1" s="70"/>
      <c r="G1" s="70"/>
      <c r="H1" s="70"/>
      <c r="I1" s="70"/>
      <c r="J1" s="71"/>
    </row>
    <row r="2" spans="1:13">
      <c r="A2" s="1"/>
      <c r="B2" s="28"/>
      <c r="C2" s="2"/>
      <c r="D2" s="15"/>
      <c r="E2" s="15"/>
      <c r="F2" s="15"/>
      <c r="G2" s="28"/>
      <c r="H2" s="28"/>
      <c r="I2" s="35"/>
      <c r="J2" s="3"/>
    </row>
    <row r="3" spans="1:13" ht="25.5" customHeight="1">
      <c r="A3" s="72" t="s">
        <v>2</v>
      </c>
      <c r="B3" s="72" t="s">
        <v>4</v>
      </c>
      <c r="C3" s="72" t="s">
        <v>5</v>
      </c>
      <c r="D3" s="76" t="s">
        <v>18</v>
      </c>
      <c r="E3" s="76" t="s">
        <v>6</v>
      </c>
      <c r="F3" s="76" t="s">
        <v>7</v>
      </c>
      <c r="G3" s="72" t="s">
        <v>0</v>
      </c>
      <c r="H3" s="72" t="s">
        <v>1</v>
      </c>
      <c r="I3" s="67" t="s">
        <v>13</v>
      </c>
      <c r="J3" s="74" t="s">
        <v>14</v>
      </c>
      <c r="K3" s="63"/>
    </row>
    <row r="4" spans="1:13">
      <c r="A4" s="73"/>
      <c r="B4" s="73"/>
      <c r="C4" s="73"/>
      <c r="D4" s="77"/>
      <c r="E4" s="77"/>
      <c r="F4" s="77"/>
      <c r="G4" s="73"/>
      <c r="H4" s="73"/>
      <c r="I4" s="68"/>
      <c r="J4" s="75"/>
      <c r="K4" s="63"/>
    </row>
    <row r="5" spans="1:13">
      <c r="A5" s="4">
        <v>1</v>
      </c>
      <c r="B5" s="4" t="s">
        <v>8</v>
      </c>
      <c r="C5" s="5"/>
      <c r="D5" s="5"/>
      <c r="E5" s="5"/>
      <c r="F5" s="5"/>
      <c r="G5" s="6"/>
      <c r="H5" s="31"/>
      <c r="I5" s="36"/>
      <c r="J5" s="19"/>
      <c r="K5" s="46" t="s">
        <v>22</v>
      </c>
    </row>
    <row r="6" spans="1:13" s="42" customFormat="1" ht="228.75" customHeight="1">
      <c r="A6" s="9">
        <v>1.1000000000000001</v>
      </c>
      <c r="B6" s="43" t="s">
        <v>16</v>
      </c>
      <c r="C6" s="54" t="s">
        <v>23</v>
      </c>
      <c r="D6" s="40" t="s">
        <v>19</v>
      </c>
      <c r="E6" s="40" t="s">
        <v>20</v>
      </c>
      <c r="F6" s="40"/>
      <c r="G6" s="32" t="s">
        <v>15</v>
      </c>
      <c r="H6" s="32">
        <v>23</v>
      </c>
      <c r="I6" s="24">
        <f>25000*K6</f>
        <v>579750000</v>
      </c>
      <c r="J6" s="41">
        <f>H6*I6</f>
        <v>13334250000</v>
      </c>
      <c r="K6" s="24">
        <v>23190</v>
      </c>
      <c r="M6" s="58">
        <f>J6+J8</f>
        <v>15193250000</v>
      </c>
    </row>
    <row r="7" spans="1:13">
      <c r="A7" s="16">
        <v>2</v>
      </c>
      <c r="B7" s="44" t="s">
        <v>9</v>
      </c>
      <c r="C7" s="17"/>
      <c r="D7" s="39"/>
      <c r="E7" s="39"/>
      <c r="F7" s="39"/>
      <c r="G7" s="18"/>
      <c r="H7" s="33"/>
      <c r="I7" s="37"/>
      <c r="J7" s="20"/>
    </row>
    <row r="8" spans="1:13" s="51" customFormat="1" ht="38.25">
      <c r="A8" s="8">
        <v>2.1</v>
      </c>
      <c r="B8" s="45" t="s">
        <v>21</v>
      </c>
      <c r="C8" s="47"/>
      <c r="D8" s="40"/>
      <c r="E8" s="40" t="s">
        <v>17</v>
      </c>
      <c r="F8" s="40"/>
      <c r="G8" s="48" t="s">
        <v>24</v>
      </c>
      <c r="H8" s="12">
        <v>22</v>
      </c>
      <c r="I8" s="49">
        <f>49000000+35500000</f>
        <v>84500000</v>
      </c>
      <c r="J8" s="50">
        <f>H8*I8</f>
        <v>1859000000</v>
      </c>
    </row>
    <row r="9" spans="1:13" s="51" customFormat="1">
      <c r="A9" s="7">
        <v>2.2000000000000002</v>
      </c>
      <c r="B9" s="52" t="s">
        <v>25</v>
      </c>
      <c r="C9" s="53"/>
      <c r="D9" s="40"/>
      <c r="E9" s="40" t="s">
        <v>17</v>
      </c>
      <c r="F9" s="40"/>
      <c r="G9" s="48"/>
      <c r="H9" s="12"/>
      <c r="I9" s="49">
        <f>15%*M6</f>
        <v>2278987500</v>
      </c>
      <c r="J9" s="50">
        <f>I9</f>
        <v>2278987500</v>
      </c>
    </row>
    <row r="10" spans="1:13" ht="15" customHeight="1">
      <c r="A10" s="64" t="s">
        <v>12</v>
      </c>
      <c r="B10" s="65"/>
      <c r="C10" s="65"/>
      <c r="D10" s="65"/>
      <c r="E10" s="65"/>
      <c r="F10" s="65"/>
      <c r="G10" s="65"/>
      <c r="H10" s="65"/>
      <c r="I10" s="66"/>
      <c r="J10" s="21">
        <f>SUM(J6,J8,J9)</f>
        <v>17472237500</v>
      </c>
    </row>
    <row r="11" spans="1:13">
      <c r="A11" s="25"/>
      <c r="B11" s="29"/>
      <c r="C11" s="10"/>
      <c r="D11" s="14"/>
      <c r="E11" s="14"/>
      <c r="F11" s="14"/>
      <c r="G11" s="29"/>
      <c r="H11" s="29"/>
      <c r="I11" s="11" t="s">
        <v>10</v>
      </c>
      <c r="J11" s="22">
        <f>J10*10%</f>
        <v>1747223750</v>
      </c>
    </row>
    <row r="12" spans="1:13">
      <c r="A12" s="26"/>
      <c r="B12" s="30"/>
      <c r="C12" s="13"/>
      <c r="D12" s="13"/>
      <c r="E12" s="13"/>
      <c r="F12" s="13"/>
      <c r="G12" s="30"/>
      <c r="H12" s="30"/>
      <c r="I12" s="13" t="s">
        <v>11</v>
      </c>
      <c r="J12" s="23">
        <f>J10+J11</f>
        <v>19219461250</v>
      </c>
    </row>
    <row r="13" spans="1:13" ht="33" customHeight="1">
      <c r="A13" s="59"/>
      <c r="B13" s="60" t="s">
        <v>27</v>
      </c>
      <c r="C13" s="61"/>
      <c r="D13" s="61"/>
      <c r="E13" s="61"/>
      <c r="F13" s="61"/>
      <c r="G13" s="61"/>
      <c r="H13" s="61"/>
      <c r="I13" s="61"/>
      <c r="J13" s="61"/>
    </row>
    <row r="14" spans="1:13" ht="17.25" customHeight="1">
      <c r="A14"/>
      <c r="B14" s="62" t="s">
        <v>26</v>
      </c>
      <c r="C14" s="62"/>
      <c r="F14" s="57"/>
      <c r="G14"/>
      <c r="H14"/>
      <c r="I14" s="55"/>
      <c r="J14" s="56"/>
    </row>
  </sheetData>
  <mergeCells count="15">
    <mergeCell ref="A1:J1"/>
    <mergeCell ref="A3:A4"/>
    <mergeCell ref="C3:C4"/>
    <mergeCell ref="G3:G4"/>
    <mergeCell ref="H3:H4"/>
    <mergeCell ref="J3:J4"/>
    <mergeCell ref="B3:B4"/>
    <mergeCell ref="D3:D4"/>
    <mergeCell ref="E3:E4"/>
    <mergeCell ref="F3:F4"/>
    <mergeCell ref="B13:J13"/>
    <mergeCell ref="B14:C14"/>
    <mergeCell ref="K3:K4"/>
    <mergeCell ref="A10:I10"/>
    <mergeCell ref="I3: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Dung</cp:lastModifiedBy>
  <dcterms:created xsi:type="dcterms:W3CDTF">2020-11-20T02:53:07Z</dcterms:created>
  <dcterms:modified xsi:type="dcterms:W3CDTF">2021-01-08T05:04:15Z</dcterms:modified>
</cp:coreProperties>
</file>