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ace\Documents\Github\MIT\cuPDLP.jl\"/>
    </mc:Choice>
  </mc:AlternateContent>
  <xr:revisionPtr revIDLastSave="0" documentId="8_{AEF9BCC8-578A-4625-B6B5-1B23C1CD43C0}" xr6:coauthVersionLast="47" xr6:coauthVersionMax="47" xr10:uidLastSave="{00000000-0000-0000-0000-000000000000}"/>
  <bookViews>
    <workbookView xWindow="-98" yWindow="-98" windowWidth="19396" windowHeight="10996" firstSheet="2" activeTab="6" xr2:uid="{4D504DF7-4B08-4F2F-BBFA-1E5653A4320D}"/>
  </bookViews>
  <sheets>
    <sheet name="instances_old (3)" sheetId="6" r:id="rId1"/>
    <sheet name="instances_old (2)" sheetId="4" r:id="rId2"/>
    <sheet name="instances_old" sheetId="2" r:id="rId3"/>
    <sheet name="instances_gpu" sheetId="3" r:id="rId4"/>
    <sheet name="instances_gpu_2" sheetId="7" r:id="rId5"/>
    <sheet name="Sheet1" sheetId="1" r:id="rId6"/>
    <sheet name="Sheet2" sheetId="5" r:id="rId7"/>
  </sheets>
  <definedNames>
    <definedName name="_xlnm._FilterDatabase" localSheetId="6" hidden="1">Sheet2!$A$1:$E$70</definedName>
    <definedName name="ExternalData_1" localSheetId="3" hidden="1">instances_gpu!$A$1:$C$49</definedName>
    <definedName name="ExternalData_1" localSheetId="4" hidden="1">instances_gpu_2!$A$1:$C$22</definedName>
    <definedName name="ExternalData_1" localSheetId="2" hidden="1">instances_old!$A$1:$C$38</definedName>
    <definedName name="ExternalData_2" localSheetId="1" hidden="1">'instances_old (2)'!$A$1:$C$38</definedName>
    <definedName name="ExternalData_3" localSheetId="0" hidden="1">'instances_old (3)'!$A$1:$C$38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4" i="5" l="1"/>
  <c r="S70" i="5"/>
  <c r="S69" i="5"/>
  <c r="S68" i="5"/>
  <c r="S67" i="5"/>
  <c r="S66" i="5"/>
  <c r="S65" i="5"/>
  <c r="S64" i="5"/>
  <c r="S63" i="5"/>
  <c r="S61" i="5"/>
  <c r="S60" i="5"/>
  <c r="S59" i="5"/>
  <c r="S58" i="5"/>
  <c r="S56" i="5"/>
  <c r="S53" i="5"/>
  <c r="S50" i="5"/>
  <c r="S49" i="5"/>
  <c r="S48" i="5"/>
  <c r="S47" i="5"/>
  <c r="S46" i="5"/>
  <c r="S45" i="5"/>
  <c r="S43" i="5"/>
  <c r="S42" i="5"/>
  <c r="S41" i="5"/>
  <c r="S40" i="5"/>
  <c r="S39" i="5"/>
  <c r="S38" i="5"/>
  <c r="S37" i="5"/>
  <c r="S36" i="5"/>
  <c r="S35" i="5"/>
  <c r="S33" i="5"/>
  <c r="S31" i="5"/>
  <c r="S30" i="5"/>
  <c r="S29" i="5"/>
  <c r="S26" i="5"/>
  <c r="S25" i="5"/>
  <c r="S22" i="5"/>
  <c r="S20" i="5"/>
  <c r="S19" i="5"/>
  <c r="S18" i="5"/>
  <c r="S16" i="5"/>
  <c r="S15" i="5"/>
  <c r="S13" i="5"/>
  <c r="S12" i="5"/>
  <c r="S11" i="5"/>
  <c r="S10" i="5"/>
  <c r="S9" i="5"/>
  <c r="S7" i="5"/>
  <c r="S6" i="5"/>
  <c r="S5" i="5"/>
  <c r="S4" i="5"/>
  <c r="Q74" i="5"/>
  <c r="Q70" i="5"/>
  <c r="Q69" i="5"/>
  <c r="Q68" i="5"/>
  <c r="Q67" i="5"/>
  <c r="Q66" i="5"/>
  <c r="Q65" i="5"/>
  <c r="Q64" i="5"/>
  <c r="Q63" i="5"/>
  <c r="Q61" i="5"/>
  <c r="Q60" i="5"/>
  <c r="Q59" i="5"/>
  <c r="Q58" i="5"/>
  <c r="Q56" i="5"/>
  <c r="Q53" i="5"/>
  <c r="Q50" i="5"/>
  <c r="Q49" i="5"/>
  <c r="Q48" i="5"/>
  <c r="Q47" i="5"/>
  <c r="Q46" i="5"/>
  <c r="Q45" i="5"/>
  <c r="Q43" i="5"/>
  <c r="Q42" i="5"/>
  <c r="Q41" i="5"/>
  <c r="Q40" i="5"/>
  <c r="Q39" i="5"/>
  <c r="Q38" i="5"/>
  <c r="Q37" i="5"/>
  <c r="Q36" i="5"/>
  <c r="Q35" i="5"/>
  <c r="Q33" i="5"/>
  <c r="Q31" i="5"/>
  <c r="Q30" i="5"/>
  <c r="Q29" i="5"/>
  <c r="Q26" i="5"/>
  <c r="Q25" i="5"/>
  <c r="Q22" i="5"/>
  <c r="Q20" i="5"/>
  <c r="Q19" i="5"/>
  <c r="Q18" i="5"/>
  <c r="Q16" i="5"/>
  <c r="Q15" i="5"/>
  <c r="Q13" i="5"/>
  <c r="Q12" i="5"/>
  <c r="Q11" i="5"/>
  <c r="Q10" i="5"/>
  <c r="Q9" i="5"/>
  <c r="Q7" i="5"/>
  <c r="Q6" i="5"/>
  <c r="Q5" i="5"/>
  <c r="Q4" i="5"/>
  <c r="S2" i="5"/>
  <c r="Q2" i="5"/>
  <c r="I2" i="5"/>
  <c r="K2" i="5" s="1"/>
  <c r="K4" i="5"/>
  <c r="J4" i="5"/>
  <c r="I4" i="5"/>
  <c r="H4" i="5"/>
  <c r="J2" i="5"/>
  <c r="H2" i="5"/>
  <c r="E63" i="5"/>
  <c r="E64" i="5"/>
  <c r="E65" i="5"/>
  <c r="E66" i="5"/>
  <c r="E67" i="5"/>
  <c r="E68" i="5"/>
  <c r="E69" i="5"/>
  <c r="E70" i="5"/>
  <c r="E51" i="5"/>
  <c r="E52" i="5"/>
  <c r="E53" i="5"/>
  <c r="E54" i="5"/>
  <c r="E55" i="5"/>
  <c r="E56" i="5"/>
  <c r="E57" i="5"/>
  <c r="E58" i="5"/>
  <c r="E59" i="5"/>
  <c r="E60" i="5"/>
  <c r="E61" i="5"/>
  <c r="E62" i="5"/>
  <c r="E50" i="5"/>
  <c r="D65" i="5"/>
  <c r="D66" i="5"/>
  <c r="D67" i="5"/>
  <c r="D68" i="5"/>
  <c r="D69" i="5"/>
  <c r="D7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5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0D3E7-BEB6-47A0-A63E-3ADC55D68864}" keepAlive="1" name="Query - instances_gpu" description="Connection to the 'instances_gpu' query in the workbook." type="5" refreshedVersion="8" background="1" saveData="1">
    <dbPr connection="Provider=Microsoft.Mashup.OleDb.1;Data Source=$Workbook$;Location=instances_gpu;Extended Properties=&quot;&quot;" command="SELECT * FROM [instances_gpu]"/>
  </connection>
  <connection id="2" xr16:uid="{B7B55FEF-BBC3-4890-B1EE-298326D6E0FA}" keepAlive="1" name="Query - instances_gpu_2" description="Connection to the 'instances_gpu_2' query in the workbook." type="5" refreshedVersion="8" background="1" saveData="1">
    <dbPr connection="Provider=Microsoft.Mashup.OleDb.1;Data Source=$Workbook$;Location=instances_gpu_2;Extended Properties=&quot;&quot;" command="SELECT * FROM [instances_gpu_2]"/>
  </connection>
  <connection id="3" xr16:uid="{269F51D0-3CFD-4E69-98A2-E206EB9E28C0}" keepAlive="1" name="Query - instances_old" description="Connection to the 'instances_old' query in the workbook." type="5" refreshedVersion="8" background="1" saveData="1">
    <dbPr connection="Provider=Microsoft.Mashup.OleDb.1;Data Source=$Workbook$;Location=instances_old;Extended Properties=&quot;&quot;" command="SELECT * FROM [instances_old]"/>
  </connection>
  <connection id="4" xr16:uid="{3A6F02B0-937D-4CC8-8360-428951592986}" keepAlive="1" name="Query - instances_old (2)" description="Connection to the 'instances_old (2)' query in the workbook." type="5" refreshedVersion="8" background="1" saveData="1">
    <dbPr connection="Provider=Microsoft.Mashup.OleDb.1;Data Source=$Workbook$;Location=&quot;instances_old (2)&quot;;Extended Properties=&quot;&quot;" command="SELECT * FROM [instances_old (2)]"/>
  </connection>
  <connection id="5" xr16:uid="{E5831AA2-3779-4D24-A024-5685F1C15C7A}" keepAlive="1" name="Query - instances_old (3)" description="Connection to the 'instances_old (3)' query in the workbook." type="5" refreshedVersion="8" background="1" saveData="1">
    <dbPr connection="Provider=Microsoft.Mashup.OleDb.1;Data Source=$Workbook$;Location=&quot;instances_old (3)&quot;;Extended Properties=&quot;&quot;" command="SELECT * FROM [instances_old (3)]"/>
  </connection>
</connections>
</file>

<file path=xl/sharedStrings.xml><?xml version="1.0" encoding="utf-8"?>
<sst xmlns="http://schemas.openxmlformats.org/spreadsheetml/2006/main" count="320" uniqueCount="90">
  <si>
    <t>Instance</t>
  </si>
  <si>
    <t>cuPDLP</t>
  </si>
  <si>
    <t>PDLP a-indep,</t>
  </si>
  <si>
    <t>2club200v15p5scn</t>
  </si>
  <si>
    <t>blp-ar98</t>
  </si>
  <si>
    <t>ds-big</t>
  </si>
  <si>
    <t>ex1010-pi</t>
  </si>
  <si>
    <t>fiball</t>
  </si>
  <si>
    <t>kottenpark09</t>
  </si>
  <si>
    <t>leo2</t>
  </si>
  <si>
    <t>lr1dr04vc05v17a-t360</t>
  </si>
  <si>
    <t>momentum1</t>
  </si>
  <si>
    <t>neos-2629914-sudost</t>
  </si>
  <si>
    <t>neos-2978205-isar</t>
  </si>
  <si>
    <t>neos-4409277-trave</t>
  </si>
  <si>
    <t>neos-4545615-waita</t>
  </si>
  <si>
    <t>neos-578379</t>
  </si>
  <si>
    <t>neos-662469</t>
  </si>
  <si>
    <t>neos-738098</t>
  </si>
  <si>
    <t>neos-950242</t>
  </si>
  <si>
    <t>ns1830653</t>
  </si>
  <si>
    <t>ns1856153</t>
  </si>
  <si>
    <t>nursesched-sprint-hidden09</t>
  </si>
  <si>
    <t>nursesched-sprint-late03</t>
  </si>
  <si>
    <t>nursesched-sprint02</t>
  </si>
  <si>
    <t>rmatr200-p10</t>
  </si>
  <si>
    <t>scpk4</t>
  </si>
  <si>
    <t>scpn2</t>
  </si>
  <si>
    <t>sct1</t>
  </si>
  <si>
    <t>seqsolve1</t>
  </si>
  <si>
    <t>seqsolve2short4288</t>
  </si>
  <si>
    <t>seqsolve3short4288excess384</t>
  </si>
  <si>
    <t>shs1023</t>
  </si>
  <si>
    <t>sorrell4</t>
  </si>
  <si>
    <t>supportcase40</t>
  </si>
  <si>
    <t>supportcase43</t>
  </si>
  <si>
    <t>tbfp-network</t>
  </si>
  <si>
    <t>thor50dday</t>
  </si>
  <si>
    <t>uccase8</t>
  </si>
  <si>
    <t>v150d30-2hopcds</t>
  </si>
  <si>
    <t xml:space="preserve"> a-indep,</t>
  </si>
  <si>
    <t>atlanta-ip</t>
  </si>
  <si>
    <t>graphdraw-opmanager</t>
  </si>
  <si>
    <t>neos-3237086-abava</t>
  </si>
  <si>
    <t>neos-5221106-oparau</t>
  </si>
  <si>
    <t>neos-885086</t>
  </si>
  <si>
    <t>neos6</t>
  </si>
  <si>
    <t>neos9</t>
  </si>
  <si>
    <t>ns1905797</t>
  </si>
  <si>
    <t>nsrand-ipx</t>
  </si>
  <si>
    <t>piperout-d27</t>
  </si>
  <si>
    <t>rmine11</t>
  </si>
  <si>
    <t>supportcase41</t>
  </si>
  <si>
    <t>PDLP a-indep.</t>
  </si>
  <si>
    <t>GPU IR</t>
  </si>
  <si>
    <t>NO IR</t>
  </si>
  <si>
    <t>Improvement</t>
  </si>
  <si>
    <t>Count</t>
  </si>
  <si>
    <t>GPU IR (sub)</t>
  </si>
  <si>
    <t>30n20b8</t>
  </si>
  <si>
    <t>cdc7-4-3-2</t>
  </si>
  <si>
    <t>cmflsp40-24-10-7</t>
  </si>
  <si>
    <t>dlr1</t>
  </si>
  <si>
    <t>dws012-02</t>
  </si>
  <si>
    <t>neos-1367061</t>
  </si>
  <si>
    <t>neos-2991472-kalu</t>
  </si>
  <si>
    <t>neos-4408804-prosna</t>
  </si>
  <si>
    <t>neos-4760493-puerua</t>
  </si>
  <si>
    <t>neos-5076235-embley</t>
  </si>
  <si>
    <t>neos-5079731-flyers</t>
  </si>
  <si>
    <t>neos-848589</t>
  </si>
  <si>
    <t>neos-885524</t>
  </si>
  <si>
    <t>neos-932721</t>
  </si>
  <si>
    <t>ns1690781</t>
  </si>
  <si>
    <t>physiciansched3-3</t>
  </si>
  <si>
    <t>sct32</t>
  </si>
  <si>
    <t>shs1014</t>
  </si>
  <si>
    <t>shs1042</t>
  </si>
  <si>
    <t>square41</t>
  </si>
  <si>
    <t>usafa</t>
  </si>
  <si>
    <t>NO IR avg</t>
  </si>
  <si>
    <t>GPU IR avg</t>
  </si>
  <si>
    <t xml:space="preserve">all common </t>
  </si>
  <si>
    <t>avg improv.</t>
  </si>
  <si>
    <t>only &lt;600s</t>
  </si>
  <si>
    <r>
      <t xml:space="preserve">Note: </t>
    </r>
    <r>
      <rPr>
        <sz val="11"/>
        <color theme="1"/>
        <rFont val="Aptos Narrow"/>
        <family val="2"/>
        <scheme val="minor"/>
      </rPr>
      <t>The problem is that I don't know yet if the improvement is because of:</t>
    </r>
  </si>
  <si>
    <t xml:space="preserve">1)  The changes in the code </t>
  </si>
  <si>
    <r>
      <t xml:space="preserve">Note 2: </t>
    </r>
    <r>
      <rPr>
        <sz val="11"/>
        <color theme="1"/>
        <rFont val="Aptos Narrow"/>
        <family val="2"/>
        <scheme val="minor"/>
      </rPr>
      <t>There are some instances that get worse with this new setting.</t>
    </r>
  </si>
  <si>
    <t xml:space="preserve">2)100% because of full-GPU IR </t>
  </si>
  <si>
    <t>SGM10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</si>
</sst>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0" fontId="2" fillId="0" borderId="2" xfId="0" applyFont="1" applyBorder="1"/>
    <xf numFmtId="0" fontId="2" fillId="0" borderId="2" xfId="0" applyFont="1" applyFill="1" applyBorder="1"/>
    <xf numFmtId="10" fontId="0" fillId="0" borderId="2" xfId="1" applyNumberFormat="1" applyFont="1" applyBorder="1"/>
    <xf numFmtId="2" fontId="0" fillId="0" borderId="2" xfId="0" applyNumberFormat="1" applyBorder="1"/>
  </cellXfs>
  <cellStyles count="2">
    <cellStyle name="Normal" xfId="0" builtinId="0"/>
    <cellStyle name="Percent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BBC7DBF2-77D5-40A6-BEB3-3BD0CFF9EE41}" autoFormatId="16" applyNumberFormats="0" applyBorderFormats="0" applyFontFormats="0" applyPatternFormats="0" applyAlignmentFormats="0" applyWidthHeightFormats="0">
  <queryTableRefresh nextId="4">
    <queryTableFields count="3">
      <queryTableField id="1" name="Instance" tableColumnId="1"/>
      <queryTableField id="2" name="cuPDLP" tableColumnId="2"/>
      <queryTableField id="3" name="PDLP a-indep,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F32B7C7-FB2B-414F-A9FA-B9A5AB5F30ED}" autoFormatId="16" applyNumberFormats="0" applyBorderFormats="0" applyFontFormats="0" applyPatternFormats="0" applyAlignmentFormats="0" applyWidthHeightFormats="0">
  <queryTableRefresh nextId="4">
    <queryTableFields count="3">
      <queryTableField id="1" name="Instance" tableColumnId="1"/>
      <queryTableField id="2" name="cuPDLP" tableColumnId="2"/>
      <queryTableField id="3" name="PDLP a-indep.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B9A1E84-2197-4543-A799-34D6726010C7}" autoFormatId="16" applyNumberFormats="0" applyBorderFormats="0" applyFontFormats="0" applyPatternFormats="0" applyAlignmentFormats="0" applyWidthHeightFormats="0">
  <queryTableRefresh nextId="4">
    <queryTableFields count="3">
      <queryTableField id="1" name="Instance" tableColumnId="1"/>
      <queryTableField id="2" name="cuPDLP" tableColumnId="2"/>
      <queryTableField id="3" name="PDLP a-indep,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F0E698-5CEB-439A-8109-03B14DB0B075}" autoFormatId="16" applyNumberFormats="0" applyBorderFormats="0" applyFontFormats="0" applyPatternFormats="0" applyAlignmentFormats="0" applyWidthHeightFormats="0">
  <queryTableRefresh nextId="4">
    <queryTableFields count="3">
      <queryTableField id="1" name="Instance" tableColumnId="1"/>
      <queryTableField id="2" name="cuPDLP" tableColumnId="2"/>
      <queryTableField id="3" name=" a-indep,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72D0A7-24E7-42C7-9B79-5B95070F30B3}" autoFormatId="16" applyNumberFormats="0" applyBorderFormats="0" applyFontFormats="0" applyPatternFormats="0" applyAlignmentFormats="0" applyWidthHeightFormats="0">
  <queryTableRefresh nextId="4">
    <queryTableFields count="3">
      <queryTableField id="1" name="Instance" tableColumnId="1"/>
      <queryTableField id="2" name="cuPDLP" tableColumnId="2"/>
      <queryTableField id="3" name=" a-indep,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D598A3-AE42-4452-A9B4-81773273FD1C}" name="instances_old__3" displayName="instances_old__3" ref="A1:C38" tableType="queryTable" totalsRowShown="0">
  <autoFilter ref="A1:C38" xr:uid="{D4D598A3-AE42-4452-A9B4-81773273FD1C}"/>
  <tableColumns count="3">
    <tableColumn id="1" xr3:uid="{8C818588-6714-45E3-BF15-A6D6E58F99AA}" uniqueName="1" name="Instance" queryTableFieldId="1" dataDxfId="1"/>
    <tableColumn id="2" xr3:uid="{1F3E3F59-A3FB-4959-BE18-2CE9728D4359}" uniqueName="2" name="cuPDLP" queryTableFieldId="2"/>
    <tableColumn id="3" xr3:uid="{CC526A85-9268-4081-A2F2-FB0923189C8D}" uniqueName="3" name="PDLP a-indep,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AFFBF-2F7A-44D8-A08A-129DC58235CC}" name="instances_old__2" displayName="instances_old__2" ref="A1:C38" tableType="queryTable" totalsRowShown="0">
  <autoFilter ref="A1:C38" xr:uid="{A2FAFFBF-2F7A-44D8-A08A-129DC58235CC}"/>
  <tableColumns count="3">
    <tableColumn id="1" xr3:uid="{071C9D85-0382-4F87-8AB8-C6884C1C7344}" uniqueName="1" name="Instance" queryTableFieldId="1" dataDxfId="2"/>
    <tableColumn id="2" xr3:uid="{38E729DE-D4AF-4CE1-ACEB-D7FB1AD8B582}" uniqueName="2" name="cuPDLP" queryTableFieldId="2"/>
    <tableColumn id="3" xr3:uid="{DD39D8CB-8C71-46F5-AACA-2D49068DBEE5}" uniqueName="3" name="PDLP a-indep.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A8C60-CB2F-4AED-BD4B-90B1A408ABC9}" name="instances_old" displayName="instances_old" ref="A1:C38" tableType="queryTable" totalsRowShown="0">
  <autoFilter ref="A1:C38" xr:uid="{B6CA8C60-CB2F-4AED-BD4B-90B1A408ABC9}"/>
  <tableColumns count="3">
    <tableColumn id="1" xr3:uid="{7BBC15D2-C5E2-411A-BCA3-1C942ECCDA36}" uniqueName="1" name="Instance" queryTableFieldId="1" dataDxfId="4"/>
    <tableColumn id="2" xr3:uid="{D4470776-0322-4FFA-9139-06A8C79E43CF}" uniqueName="2" name="cuPDLP" queryTableFieldId="2"/>
    <tableColumn id="3" xr3:uid="{CD5D6A2B-00AE-4D61-8E66-F9ADA378D092}" uniqueName="3" name="PDLP a-indep,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74BB2-69C2-4F16-8D89-81A5A986A252}" name="instances_gpu" displayName="instances_gpu" ref="A1:C49" tableType="queryTable" totalsRowShown="0">
  <autoFilter ref="A1:C49" xr:uid="{29D74BB2-69C2-4F16-8D89-81A5A986A252}"/>
  <tableColumns count="3">
    <tableColumn id="1" xr3:uid="{E8450F4F-C7F8-4FE6-B647-D5E20BFC2292}" uniqueName="1" name="Instance" queryTableFieldId="1" dataDxfId="3"/>
    <tableColumn id="2" xr3:uid="{2ECA215A-628D-40D3-884F-3D4146228E02}" uniqueName="2" name="cuPDLP" queryTableFieldId="2"/>
    <tableColumn id="3" xr3:uid="{AAF1CC44-6653-419D-9D1C-C5F24300FC1A}" uniqueName="3" name=" a-indep,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62818-91B4-4862-9744-3470BBDCAE03}" name="instances_gpu_2" displayName="instances_gpu_2" ref="A1:C22" tableType="queryTable" totalsRowShown="0">
  <autoFilter ref="A1:C22" xr:uid="{57062818-91B4-4862-9744-3470BBDCAE03}"/>
  <tableColumns count="3">
    <tableColumn id="1" xr3:uid="{073A41B2-0C2C-4758-B774-E37F452E25BE}" uniqueName="1" name="Instance" queryTableFieldId="1" dataDxfId="0"/>
    <tableColumn id="2" xr3:uid="{CA461D06-497F-48A3-942C-B0F1B673C6D6}" uniqueName="2" name="cuPDLP" queryTableFieldId="2"/>
    <tableColumn id="3" xr3:uid="{F14ED26F-62B7-4426-AB52-9CE67BED8569}" uniqueName="3" name=" a-indep,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6114-C2E3-4A4D-84E2-2D3EFAC29F6A}">
  <dimension ref="A1:C38"/>
  <sheetViews>
    <sheetView topLeftCell="A17" workbookViewId="0">
      <selection activeCell="A2" sqref="A2:B38"/>
    </sheetView>
  </sheetViews>
  <sheetFormatPr defaultRowHeight="14.25" x14ac:dyDescent="0.45"/>
  <cols>
    <col min="1" max="1" width="25.265625" bestFit="1" customWidth="1"/>
    <col min="2" max="2" width="11.73046875" bestFit="1" customWidth="1"/>
    <col min="3" max="3" width="14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>
        <v>84.573353052139282</v>
      </c>
      <c r="C2">
        <v>84.573353052139282</v>
      </c>
    </row>
    <row r="3" spans="1:3" x14ac:dyDescent="0.45">
      <c r="A3" s="1" t="s">
        <v>4</v>
      </c>
      <c r="B3">
        <v>147.07166004180908</v>
      </c>
      <c r="C3">
        <v>147.07166004180908</v>
      </c>
    </row>
    <row r="4" spans="1:3" x14ac:dyDescent="0.45">
      <c r="A4" s="1" t="s">
        <v>5</v>
      </c>
      <c r="B4">
        <v>2964.1851608753204</v>
      </c>
      <c r="C4">
        <v>2964.1851608753204</v>
      </c>
    </row>
    <row r="5" spans="1:3" x14ac:dyDescent="0.45">
      <c r="A5" s="1" t="s">
        <v>6</v>
      </c>
      <c r="B5">
        <v>83.346524000167847</v>
      </c>
      <c r="C5">
        <v>83.346524000167847</v>
      </c>
    </row>
    <row r="6" spans="1:3" x14ac:dyDescent="0.45">
      <c r="A6" s="1" t="s">
        <v>7</v>
      </c>
      <c r="B6">
        <v>15.515030860900879</v>
      </c>
      <c r="C6">
        <v>15.515030860900879</v>
      </c>
    </row>
    <row r="7" spans="1:3" x14ac:dyDescent="0.45">
      <c r="A7" s="1" t="s">
        <v>8</v>
      </c>
      <c r="B7">
        <v>807.87272191047668</v>
      </c>
      <c r="C7">
        <v>807.87272191047668</v>
      </c>
    </row>
    <row r="8" spans="1:3" x14ac:dyDescent="0.45">
      <c r="A8" s="1" t="s">
        <v>9</v>
      </c>
      <c r="B8">
        <v>0.26418709754943848</v>
      </c>
      <c r="C8">
        <v>0.26418709754943848</v>
      </c>
    </row>
    <row r="9" spans="1:3" x14ac:dyDescent="0.45">
      <c r="A9" s="1" t="s">
        <v>10</v>
      </c>
      <c r="B9">
        <v>3600.5911991596222</v>
      </c>
      <c r="C9">
        <v>3600.5911991596222</v>
      </c>
    </row>
    <row r="10" spans="1:3" x14ac:dyDescent="0.45">
      <c r="A10" s="1" t="s">
        <v>11</v>
      </c>
      <c r="B10">
        <v>3551.5991640090942</v>
      </c>
      <c r="C10">
        <v>3551.5991640090942</v>
      </c>
    </row>
    <row r="11" spans="1:3" x14ac:dyDescent="0.45">
      <c r="A11" s="1" t="s">
        <v>12</v>
      </c>
      <c r="B11">
        <v>14.630398988723755</v>
      </c>
      <c r="C11">
        <v>14.630398988723755</v>
      </c>
    </row>
    <row r="12" spans="1:3" x14ac:dyDescent="0.45">
      <c r="A12" s="1" t="s">
        <v>13</v>
      </c>
      <c r="B12">
        <v>7.1873388290405273</v>
      </c>
      <c r="C12">
        <v>7.1873388290405273</v>
      </c>
    </row>
    <row r="13" spans="1:3" x14ac:dyDescent="0.45">
      <c r="A13" s="1" t="s">
        <v>14</v>
      </c>
      <c r="B13">
        <v>8.7300820350646973</v>
      </c>
      <c r="C13">
        <v>8.7300820350646973</v>
      </c>
    </row>
    <row r="14" spans="1:3" x14ac:dyDescent="0.45">
      <c r="A14" s="1" t="s">
        <v>15</v>
      </c>
      <c r="B14">
        <v>3614.2420191764832</v>
      </c>
      <c r="C14">
        <v>3614.2420191764832</v>
      </c>
    </row>
    <row r="15" spans="1:3" x14ac:dyDescent="0.45">
      <c r="A15" s="1" t="s">
        <v>16</v>
      </c>
      <c r="B15">
        <v>3.9392178058624268</v>
      </c>
      <c r="C15">
        <v>3.9392178058624268</v>
      </c>
    </row>
    <row r="16" spans="1:3" x14ac:dyDescent="0.45">
      <c r="A16" s="1" t="s">
        <v>17</v>
      </c>
      <c r="B16">
        <v>111.84218215942383</v>
      </c>
      <c r="C16">
        <v>111.84218215942383</v>
      </c>
    </row>
    <row r="17" spans="1:3" x14ac:dyDescent="0.45">
      <c r="A17" s="1" t="s">
        <v>18</v>
      </c>
      <c r="B17">
        <v>16.122470855712891</v>
      </c>
      <c r="C17">
        <v>16.122470855712891</v>
      </c>
    </row>
    <row r="18" spans="1:3" x14ac:dyDescent="0.45">
      <c r="A18" s="1" t="s">
        <v>19</v>
      </c>
      <c r="B18">
        <v>9.8933811187744141</v>
      </c>
      <c r="C18">
        <v>9.8933811187744141</v>
      </c>
    </row>
    <row r="19" spans="1:3" x14ac:dyDescent="0.45">
      <c r="A19" s="1" t="s">
        <v>20</v>
      </c>
      <c r="B19">
        <v>35.72164511680603</v>
      </c>
      <c r="C19">
        <v>35.72164511680603</v>
      </c>
    </row>
    <row r="20" spans="1:3" x14ac:dyDescent="0.45">
      <c r="A20" s="1" t="s">
        <v>21</v>
      </c>
      <c r="B20">
        <v>2.2156429290771484</v>
      </c>
      <c r="C20">
        <v>2.2156429290771484</v>
      </c>
    </row>
    <row r="21" spans="1:3" x14ac:dyDescent="0.45">
      <c r="A21" s="1" t="s">
        <v>22</v>
      </c>
      <c r="B21">
        <v>87.032570123672485</v>
      </c>
      <c r="C21">
        <v>87.032570123672485</v>
      </c>
    </row>
    <row r="22" spans="1:3" x14ac:dyDescent="0.45">
      <c r="A22" s="1" t="s">
        <v>23</v>
      </c>
      <c r="B22">
        <v>149.65889406204224</v>
      </c>
      <c r="C22">
        <v>149.65889406204224</v>
      </c>
    </row>
    <row r="23" spans="1:3" x14ac:dyDescent="0.45">
      <c r="A23" s="1" t="s">
        <v>24</v>
      </c>
      <c r="B23">
        <v>16.750565052032471</v>
      </c>
      <c r="C23">
        <v>16.750565052032471</v>
      </c>
    </row>
    <row r="24" spans="1:3" x14ac:dyDescent="0.45">
      <c r="A24" s="1" t="s">
        <v>25</v>
      </c>
      <c r="B24">
        <v>215.44465208053589</v>
      </c>
      <c r="C24">
        <v>215.44465208053589</v>
      </c>
    </row>
    <row r="25" spans="1:3" x14ac:dyDescent="0.45">
      <c r="A25" s="1" t="s">
        <v>26</v>
      </c>
      <c r="B25">
        <v>52.063153982162476</v>
      </c>
      <c r="C25">
        <v>52.063153982162476</v>
      </c>
    </row>
    <row r="26" spans="1:3" x14ac:dyDescent="0.45">
      <c r="A26" s="1" t="s">
        <v>27</v>
      </c>
      <c r="B26">
        <v>138.17852783203125</v>
      </c>
      <c r="C26">
        <v>138.17852783203125</v>
      </c>
    </row>
    <row r="27" spans="1:3" x14ac:dyDescent="0.45">
      <c r="A27" s="1" t="s">
        <v>28</v>
      </c>
      <c r="B27">
        <v>2686.3342909812927</v>
      </c>
      <c r="C27">
        <v>2686.3342909812927</v>
      </c>
    </row>
    <row r="28" spans="1:3" x14ac:dyDescent="0.45">
      <c r="A28" s="1" t="s">
        <v>29</v>
      </c>
      <c r="B28">
        <v>66.81596302986145</v>
      </c>
      <c r="C28">
        <v>66.81596302986145</v>
      </c>
    </row>
    <row r="29" spans="1:3" x14ac:dyDescent="0.45">
      <c r="A29" s="1" t="s">
        <v>30</v>
      </c>
      <c r="B29">
        <v>21.574312925338745</v>
      </c>
      <c r="C29">
        <v>21.574312925338745</v>
      </c>
    </row>
    <row r="30" spans="1:3" x14ac:dyDescent="0.45">
      <c r="A30" s="1" t="s">
        <v>31</v>
      </c>
      <c r="B30">
        <v>146.71848678588867</v>
      </c>
      <c r="C30">
        <v>146.71848678588867</v>
      </c>
    </row>
    <row r="31" spans="1:3" x14ac:dyDescent="0.45">
      <c r="A31" s="1" t="s">
        <v>32</v>
      </c>
      <c r="B31">
        <v>3602.6901309490204</v>
      </c>
      <c r="C31">
        <v>3602.6901309490204</v>
      </c>
    </row>
    <row r="32" spans="1:3" x14ac:dyDescent="0.45">
      <c r="A32" s="1" t="s">
        <v>33</v>
      </c>
      <c r="B32">
        <v>5.0334079265594482</v>
      </c>
      <c r="C32">
        <v>5.0334079265594482</v>
      </c>
    </row>
    <row r="33" spans="1:3" x14ac:dyDescent="0.45">
      <c r="A33" s="1" t="s">
        <v>34</v>
      </c>
      <c r="B33">
        <v>28.196878910064697</v>
      </c>
      <c r="C33">
        <v>28.196878910064697</v>
      </c>
    </row>
    <row r="34" spans="1:3" x14ac:dyDescent="0.45">
      <c r="A34" s="1" t="s">
        <v>35</v>
      </c>
      <c r="B34">
        <v>6.4711949825286865</v>
      </c>
      <c r="C34">
        <v>6.4711949825286865</v>
      </c>
    </row>
    <row r="35" spans="1:3" x14ac:dyDescent="0.45">
      <c r="A35" s="1" t="s">
        <v>36</v>
      </c>
      <c r="B35">
        <v>63.343992948532104</v>
      </c>
      <c r="C35">
        <v>63.343992948532104</v>
      </c>
    </row>
    <row r="36" spans="1:3" x14ac:dyDescent="0.45">
      <c r="A36" s="1" t="s">
        <v>37</v>
      </c>
      <c r="B36">
        <v>30.26609992980957</v>
      </c>
      <c r="C36">
        <v>30.26609992980957</v>
      </c>
    </row>
    <row r="37" spans="1:3" x14ac:dyDescent="0.45">
      <c r="A37" s="1" t="s">
        <v>38</v>
      </c>
      <c r="B37">
        <v>249.05425810813904</v>
      </c>
      <c r="C37">
        <v>249.05425810813904</v>
      </c>
    </row>
    <row r="38" spans="1:3" x14ac:dyDescent="0.45">
      <c r="A38" s="1" t="s">
        <v>39</v>
      </c>
      <c r="B38">
        <v>519.98336100578308</v>
      </c>
      <c r="C38">
        <v>519.98336100578308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7A6B-43D7-4E0F-BD1B-1F7C4915F744}">
  <dimension ref="A1:C38"/>
  <sheetViews>
    <sheetView workbookViewId="0">
      <selection activeCell="B7" sqref="B7"/>
    </sheetView>
  </sheetViews>
  <sheetFormatPr defaultRowHeight="14.25" x14ac:dyDescent="0.45"/>
  <cols>
    <col min="1" max="1" width="25.265625" bestFit="1" customWidth="1"/>
    <col min="2" max="2" width="11.73046875" bestFit="1" customWidth="1"/>
    <col min="3" max="3" width="14" bestFit="1" customWidth="1"/>
  </cols>
  <sheetData>
    <row r="1" spans="1:3" x14ac:dyDescent="0.45">
      <c r="A1" t="s">
        <v>0</v>
      </c>
      <c r="B1" t="s">
        <v>1</v>
      </c>
      <c r="C1" t="s">
        <v>53</v>
      </c>
    </row>
    <row r="2" spans="1:3" x14ac:dyDescent="0.45">
      <c r="A2" s="1" t="s">
        <v>3</v>
      </c>
      <c r="B2">
        <v>8457335305213928</v>
      </c>
      <c r="C2">
        <v>8457335305213928</v>
      </c>
    </row>
    <row r="3" spans="1:3" x14ac:dyDescent="0.45">
      <c r="A3" s="1" t="s">
        <v>4</v>
      </c>
      <c r="B3">
        <v>1.4707166004180908E+16</v>
      </c>
      <c r="C3">
        <v>1.4707166004180908E+16</v>
      </c>
    </row>
    <row r="4" spans="1:3" x14ac:dyDescent="0.45">
      <c r="A4" s="1" t="s">
        <v>5</v>
      </c>
      <c r="B4">
        <v>2.9641851608753204E+16</v>
      </c>
      <c r="C4">
        <v>2.9641851608753204E+16</v>
      </c>
    </row>
    <row r="5" spans="1:3" x14ac:dyDescent="0.45">
      <c r="A5" s="1" t="s">
        <v>6</v>
      </c>
      <c r="B5">
        <v>8334652400016785</v>
      </c>
      <c r="C5">
        <v>8334652400016785</v>
      </c>
    </row>
    <row r="6" spans="1:3" x14ac:dyDescent="0.45">
      <c r="A6" s="1" t="s">
        <v>7</v>
      </c>
      <c r="B6">
        <v>1.551503086090088E+16</v>
      </c>
      <c r="C6">
        <v>1.551503086090088E+16</v>
      </c>
    </row>
    <row r="7" spans="1:3" x14ac:dyDescent="0.45">
      <c r="A7" s="1" t="s">
        <v>8</v>
      </c>
      <c r="B7">
        <v>8078727219104767</v>
      </c>
      <c r="C7">
        <v>8078727219104767</v>
      </c>
    </row>
    <row r="8" spans="1:3" x14ac:dyDescent="0.45">
      <c r="A8" s="1" t="s">
        <v>9</v>
      </c>
      <c r="B8">
        <v>2641870975494385</v>
      </c>
      <c r="C8">
        <v>2641870975494385</v>
      </c>
    </row>
    <row r="9" spans="1:3" x14ac:dyDescent="0.45">
      <c r="A9" s="1" t="s">
        <v>10</v>
      </c>
      <c r="B9">
        <v>3600591199159622</v>
      </c>
      <c r="C9">
        <v>3600591199159622</v>
      </c>
    </row>
    <row r="10" spans="1:3" x14ac:dyDescent="0.45">
      <c r="A10" s="1" t="s">
        <v>11</v>
      </c>
      <c r="B10">
        <v>3.5515991640090944E+16</v>
      </c>
      <c r="C10">
        <v>3.5515991640090944E+16</v>
      </c>
    </row>
    <row r="11" spans="1:3" x14ac:dyDescent="0.45">
      <c r="A11" s="1" t="s">
        <v>12</v>
      </c>
      <c r="B11">
        <v>1.4630398988723756E+16</v>
      </c>
      <c r="C11">
        <v>1.4630398988723756E+16</v>
      </c>
    </row>
    <row r="12" spans="1:3" x14ac:dyDescent="0.45">
      <c r="A12" s="1" t="s">
        <v>13</v>
      </c>
      <c r="B12">
        <v>7187338829040527</v>
      </c>
      <c r="C12">
        <v>7187338829040527</v>
      </c>
    </row>
    <row r="13" spans="1:3" x14ac:dyDescent="0.45">
      <c r="A13" s="1" t="s">
        <v>14</v>
      </c>
      <c r="B13">
        <v>8730082035064697</v>
      </c>
      <c r="C13">
        <v>8730082035064697</v>
      </c>
    </row>
    <row r="14" spans="1:3" x14ac:dyDescent="0.45">
      <c r="A14" s="1" t="s">
        <v>15</v>
      </c>
      <c r="B14">
        <v>3614242019176483</v>
      </c>
      <c r="C14">
        <v>3614242019176483</v>
      </c>
    </row>
    <row r="15" spans="1:3" x14ac:dyDescent="0.45">
      <c r="A15" s="1" t="s">
        <v>16</v>
      </c>
      <c r="B15">
        <v>3.9392178058624272E+16</v>
      </c>
      <c r="C15">
        <v>3.9392178058624272E+16</v>
      </c>
    </row>
    <row r="16" spans="1:3" x14ac:dyDescent="0.45">
      <c r="A16" s="1" t="s">
        <v>17</v>
      </c>
      <c r="B16">
        <v>1.1184218215942384E+16</v>
      </c>
      <c r="C16">
        <v>1.1184218215942384E+16</v>
      </c>
    </row>
    <row r="17" spans="1:3" x14ac:dyDescent="0.45">
      <c r="A17" s="1" t="s">
        <v>18</v>
      </c>
      <c r="B17">
        <v>1612247085571289</v>
      </c>
      <c r="C17">
        <v>1612247085571289</v>
      </c>
    </row>
    <row r="18" spans="1:3" x14ac:dyDescent="0.45">
      <c r="A18" s="1" t="s">
        <v>19</v>
      </c>
      <c r="B18">
        <v>9893381118774414</v>
      </c>
      <c r="C18">
        <v>9893381118774414</v>
      </c>
    </row>
    <row r="19" spans="1:3" x14ac:dyDescent="0.45">
      <c r="A19" s="1" t="s">
        <v>20</v>
      </c>
      <c r="B19">
        <v>3572164511680603</v>
      </c>
      <c r="C19">
        <v>3572164511680603</v>
      </c>
    </row>
    <row r="20" spans="1:3" x14ac:dyDescent="0.45">
      <c r="A20" s="1" t="s">
        <v>21</v>
      </c>
      <c r="B20">
        <v>2.2156429290771484E+16</v>
      </c>
      <c r="C20">
        <v>2.2156429290771484E+16</v>
      </c>
    </row>
    <row r="21" spans="1:3" x14ac:dyDescent="0.45">
      <c r="A21" s="1" t="s">
        <v>22</v>
      </c>
      <c r="B21">
        <v>8703257012367249</v>
      </c>
      <c r="C21">
        <v>8703257012367249</v>
      </c>
    </row>
    <row r="22" spans="1:3" x14ac:dyDescent="0.45">
      <c r="A22" s="1" t="s">
        <v>23</v>
      </c>
      <c r="B22">
        <v>1.4965889406204224E+16</v>
      </c>
      <c r="C22">
        <v>1.4965889406204224E+16</v>
      </c>
    </row>
    <row r="23" spans="1:3" x14ac:dyDescent="0.45">
      <c r="A23" s="1" t="s">
        <v>24</v>
      </c>
      <c r="B23">
        <v>1675056505203247</v>
      </c>
      <c r="C23">
        <v>1675056505203247</v>
      </c>
    </row>
    <row r="24" spans="1:3" x14ac:dyDescent="0.45">
      <c r="A24" s="1" t="s">
        <v>25</v>
      </c>
      <c r="B24">
        <v>2154446520805359</v>
      </c>
      <c r="C24">
        <v>2154446520805359</v>
      </c>
    </row>
    <row r="25" spans="1:3" x14ac:dyDescent="0.45">
      <c r="A25" s="1" t="s">
        <v>26</v>
      </c>
      <c r="B25">
        <v>5.206315398216248E+16</v>
      </c>
      <c r="C25">
        <v>5.206315398216248E+16</v>
      </c>
    </row>
    <row r="26" spans="1:3" x14ac:dyDescent="0.45">
      <c r="A26" s="1" t="s">
        <v>27</v>
      </c>
      <c r="B26">
        <v>1.3817852783203124E+16</v>
      </c>
      <c r="C26">
        <v>1.3817852783203124E+16</v>
      </c>
    </row>
    <row r="27" spans="1:3" x14ac:dyDescent="0.45">
      <c r="A27" s="1" t="s">
        <v>28</v>
      </c>
      <c r="B27">
        <v>2.6863342909812928E+16</v>
      </c>
      <c r="C27">
        <v>2.6863342909812928E+16</v>
      </c>
    </row>
    <row r="28" spans="1:3" x14ac:dyDescent="0.45">
      <c r="A28" s="1" t="s">
        <v>29</v>
      </c>
      <c r="B28">
        <v>6681596302986145</v>
      </c>
      <c r="C28">
        <v>6681596302986145</v>
      </c>
    </row>
    <row r="29" spans="1:3" x14ac:dyDescent="0.45">
      <c r="A29" s="1" t="s">
        <v>30</v>
      </c>
      <c r="B29">
        <v>2.1574312925338744E+16</v>
      </c>
      <c r="C29">
        <v>2.1574312925338744E+16</v>
      </c>
    </row>
    <row r="30" spans="1:3" x14ac:dyDescent="0.45">
      <c r="A30" s="1" t="s">
        <v>31</v>
      </c>
      <c r="B30">
        <v>1.4671848678588868E+16</v>
      </c>
      <c r="C30">
        <v>1.4671848678588868E+16</v>
      </c>
    </row>
    <row r="31" spans="1:3" x14ac:dyDescent="0.45">
      <c r="A31" s="1" t="s">
        <v>32</v>
      </c>
      <c r="B31">
        <v>3.6026901309490204E+16</v>
      </c>
      <c r="C31">
        <v>3.6026901309490204E+16</v>
      </c>
    </row>
    <row r="32" spans="1:3" x14ac:dyDescent="0.45">
      <c r="A32" s="1" t="s">
        <v>33</v>
      </c>
      <c r="B32">
        <v>5033407926559448</v>
      </c>
      <c r="C32">
        <v>5033407926559448</v>
      </c>
    </row>
    <row r="33" spans="1:3" x14ac:dyDescent="0.45">
      <c r="A33" s="1" t="s">
        <v>34</v>
      </c>
      <c r="B33">
        <v>2.8196878910064696E+16</v>
      </c>
      <c r="C33">
        <v>2.8196878910064696E+16</v>
      </c>
    </row>
    <row r="34" spans="1:3" x14ac:dyDescent="0.45">
      <c r="A34" s="1" t="s">
        <v>35</v>
      </c>
      <c r="B34">
        <v>6.4711949825286864E+16</v>
      </c>
      <c r="C34">
        <v>6.4711949825286864E+16</v>
      </c>
    </row>
    <row r="35" spans="1:3" x14ac:dyDescent="0.45">
      <c r="A35" s="1" t="s">
        <v>36</v>
      </c>
      <c r="B35">
        <v>6.3343992948532104E+16</v>
      </c>
      <c r="C35">
        <v>6.3343992948532104E+16</v>
      </c>
    </row>
    <row r="36" spans="1:3" x14ac:dyDescent="0.45">
      <c r="A36" s="1" t="s">
        <v>37</v>
      </c>
      <c r="B36">
        <v>3026609992980957</v>
      </c>
      <c r="C36">
        <v>3026609992980957</v>
      </c>
    </row>
    <row r="37" spans="1:3" x14ac:dyDescent="0.45">
      <c r="A37" s="1" t="s">
        <v>38</v>
      </c>
      <c r="B37">
        <v>2.4905425810813904E+16</v>
      </c>
      <c r="C37">
        <v>2.4905425810813904E+16</v>
      </c>
    </row>
    <row r="38" spans="1:3" x14ac:dyDescent="0.45">
      <c r="A38" s="1" t="s">
        <v>39</v>
      </c>
      <c r="B38">
        <v>5199833610057831</v>
      </c>
      <c r="C38">
        <v>5199833610057831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EAB6-6E07-4C3E-9B50-55C1EDEC990F}">
  <dimension ref="A1:C38"/>
  <sheetViews>
    <sheetView workbookViewId="0">
      <selection activeCell="E6" sqref="E6"/>
    </sheetView>
  </sheetViews>
  <sheetFormatPr defaultRowHeight="14.25" x14ac:dyDescent="0.45"/>
  <cols>
    <col min="1" max="1" width="25.265625" bestFit="1" customWidth="1"/>
    <col min="2" max="2" width="11.73046875" bestFit="1" customWidth="1"/>
    <col min="3" max="3" width="14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 t="s">
        <v>3</v>
      </c>
      <c r="B2">
        <v>84.573353052139282</v>
      </c>
      <c r="C2">
        <v>84.573353052139282</v>
      </c>
    </row>
    <row r="3" spans="1:3" x14ac:dyDescent="0.45">
      <c r="A3" s="1" t="s">
        <v>4</v>
      </c>
      <c r="B3">
        <v>147.07166004180908</v>
      </c>
      <c r="C3">
        <v>147.07166004180908</v>
      </c>
    </row>
    <row r="4" spans="1:3" x14ac:dyDescent="0.45">
      <c r="A4" s="1" t="s">
        <v>5</v>
      </c>
      <c r="B4">
        <v>2964.1851608753204</v>
      </c>
      <c r="C4">
        <v>2964.1851608753204</v>
      </c>
    </row>
    <row r="5" spans="1:3" x14ac:dyDescent="0.45">
      <c r="A5" s="1" t="s">
        <v>6</v>
      </c>
      <c r="B5">
        <v>83.346524000167847</v>
      </c>
      <c r="C5">
        <v>83.346524000167847</v>
      </c>
    </row>
    <row r="6" spans="1:3" x14ac:dyDescent="0.45">
      <c r="A6" s="1" t="s">
        <v>7</v>
      </c>
      <c r="B6">
        <v>15.515030860900879</v>
      </c>
      <c r="C6">
        <v>15.515030860900879</v>
      </c>
    </row>
    <row r="7" spans="1:3" x14ac:dyDescent="0.45">
      <c r="A7" s="1" t="s">
        <v>8</v>
      </c>
      <c r="B7">
        <v>807.87272191047668</v>
      </c>
      <c r="C7">
        <v>807.87272191047668</v>
      </c>
    </row>
    <row r="8" spans="1:3" x14ac:dyDescent="0.45">
      <c r="A8" s="1" t="s">
        <v>9</v>
      </c>
      <c r="B8">
        <v>0.26418709754943848</v>
      </c>
      <c r="C8">
        <v>0.26418709754943848</v>
      </c>
    </row>
    <row r="9" spans="1:3" x14ac:dyDescent="0.45">
      <c r="A9" s="1" t="s">
        <v>10</v>
      </c>
      <c r="B9">
        <v>3600.5911991596222</v>
      </c>
      <c r="C9">
        <v>3600.5911991596222</v>
      </c>
    </row>
    <row r="10" spans="1:3" x14ac:dyDescent="0.45">
      <c r="A10" s="1" t="s">
        <v>11</v>
      </c>
      <c r="B10">
        <v>3551.5991640090942</v>
      </c>
      <c r="C10">
        <v>3551.5991640090942</v>
      </c>
    </row>
    <row r="11" spans="1:3" x14ac:dyDescent="0.45">
      <c r="A11" s="1" t="s">
        <v>12</v>
      </c>
      <c r="B11">
        <v>14.630398988723755</v>
      </c>
      <c r="C11">
        <v>14.630398988723755</v>
      </c>
    </row>
    <row r="12" spans="1:3" x14ac:dyDescent="0.45">
      <c r="A12" s="1" t="s">
        <v>13</v>
      </c>
      <c r="B12">
        <v>7.1873388290405273</v>
      </c>
      <c r="C12">
        <v>7.1873388290405273</v>
      </c>
    </row>
    <row r="13" spans="1:3" x14ac:dyDescent="0.45">
      <c r="A13" s="1" t="s">
        <v>14</v>
      </c>
      <c r="B13">
        <v>8.7300820350646973</v>
      </c>
      <c r="C13">
        <v>8.7300820350646973</v>
      </c>
    </row>
    <row r="14" spans="1:3" x14ac:dyDescent="0.45">
      <c r="A14" s="1" t="s">
        <v>15</v>
      </c>
      <c r="B14">
        <v>3614.2420191764832</v>
      </c>
      <c r="C14">
        <v>3614.2420191764832</v>
      </c>
    </row>
    <row r="15" spans="1:3" x14ac:dyDescent="0.45">
      <c r="A15" s="1" t="s">
        <v>16</v>
      </c>
      <c r="B15">
        <v>3.9392178058624268</v>
      </c>
      <c r="C15">
        <v>3.9392178058624268</v>
      </c>
    </row>
    <row r="16" spans="1:3" x14ac:dyDescent="0.45">
      <c r="A16" s="1" t="s">
        <v>17</v>
      </c>
      <c r="B16">
        <v>111.84218215942383</v>
      </c>
      <c r="C16">
        <v>111.84218215942383</v>
      </c>
    </row>
    <row r="17" spans="1:3" x14ac:dyDescent="0.45">
      <c r="A17" s="1" t="s">
        <v>18</v>
      </c>
      <c r="B17">
        <v>16.122470855712891</v>
      </c>
      <c r="C17">
        <v>16.122470855712891</v>
      </c>
    </row>
    <row r="18" spans="1:3" x14ac:dyDescent="0.45">
      <c r="A18" s="1" t="s">
        <v>19</v>
      </c>
      <c r="B18">
        <v>9.8933811187744141</v>
      </c>
      <c r="C18">
        <v>9.8933811187744141</v>
      </c>
    </row>
    <row r="19" spans="1:3" x14ac:dyDescent="0.45">
      <c r="A19" s="1" t="s">
        <v>20</v>
      </c>
      <c r="B19">
        <v>35.72164511680603</v>
      </c>
      <c r="C19">
        <v>35.72164511680603</v>
      </c>
    </row>
    <row r="20" spans="1:3" x14ac:dyDescent="0.45">
      <c r="A20" s="1" t="s">
        <v>21</v>
      </c>
      <c r="B20">
        <v>2.2156429290771484</v>
      </c>
      <c r="C20">
        <v>2.2156429290771484</v>
      </c>
    </row>
    <row r="21" spans="1:3" x14ac:dyDescent="0.45">
      <c r="A21" s="1" t="s">
        <v>22</v>
      </c>
      <c r="B21">
        <v>87.032570123672485</v>
      </c>
      <c r="C21">
        <v>87.032570123672485</v>
      </c>
    </row>
    <row r="22" spans="1:3" x14ac:dyDescent="0.45">
      <c r="A22" s="1" t="s">
        <v>23</v>
      </c>
      <c r="B22">
        <v>149.65889406204224</v>
      </c>
      <c r="C22">
        <v>149.65889406204224</v>
      </c>
    </row>
    <row r="23" spans="1:3" x14ac:dyDescent="0.45">
      <c r="A23" s="1" t="s">
        <v>24</v>
      </c>
      <c r="B23">
        <v>16.750565052032471</v>
      </c>
      <c r="C23">
        <v>16.750565052032471</v>
      </c>
    </row>
    <row r="24" spans="1:3" x14ac:dyDescent="0.45">
      <c r="A24" s="1" t="s">
        <v>25</v>
      </c>
      <c r="B24">
        <v>215.44465208053589</v>
      </c>
      <c r="C24">
        <v>215.44465208053589</v>
      </c>
    </row>
    <row r="25" spans="1:3" x14ac:dyDescent="0.45">
      <c r="A25" s="1" t="s">
        <v>26</v>
      </c>
      <c r="B25">
        <v>52.063153982162476</v>
      </c>
      <c r="C25">
        <v>52.063153982162476</v>
      </c>
    </row>
    <row r="26" spans="1:3" x14ac:dyDescent="0.45">
      <c r="A26" s="1" t="s">
        <v>27</v>
      </c>
      <c r="B26">
        <v>138.17852783203125</v>
      </c>
      <c r="C26">
        <v>138.17852783203125</v>
      </c>
    </row>
    <row r="27" spans="1:3" x14ac:dyDescent="0.45">
      <c r="A27" s="1" t="s">
        <v>28</v>
      </c>
      <c r="B27">
        <v>2686.3342909812927</v>
      </c>
      <c r="C27">
        <v>2686.3342909812927</v>
      </c>
    </row>
    <row r="28" spans="1:3" x14ac:dyDescent="0.45">
      <c r="A28" s="1" t="s">
        <v>29</v>
      </c>
      <c r="B28">
        <v>66.81596302986145</v>
      </c>
      <c r="C28">
        <v>66.81596302986145</v>
      </c>
    </row>
    <row r="29" spans="1:3" x14ac:dyDescent="0.45">
      <c r="A29" s="1" t="s">
        <v>30</v>
      </c>
      <c r="B29">
        <v>21.574312925338745</v>
      </c>
      <c r="C29">
        <v>21.574312925338745</v>
      </c>
    </row>
    <row r="30" spans="1:3" x14ac:dyDescent="0.45">
      <c r="A30" s="1" t="s">
        <v>31</v>
      </c>
      <c r="B30">
        <v>146.71848678588867</v>
      </c>
      <c r="C30">
        <v>146.71848678588867</v>
      </c>
    </row>
    <row r="31" spans="1:3" x14ac:dyDescent="0.45">
      <c r="A31" s="1" t="s">
        <v>32</v>
      </c>
      <c r="B31">
        <v>3602.6901309490204</v>
      </c>
      <c r="C31">
        <v>3602.6901309490204</v>
      </c>
    </row>
    <row r="32" spans="1:3" x14ac:dyDescent="0.45">
      <c r="A32" s="1" t="s">
        <v>33</v>
      </c>
      <c r="B32">
        <v>5.0334079265594482</v>
      </c>
      <c r="C32">
        <v>5.0334079265594482</v>
      </c>
    </row>
    <row r="33" spans="1:3" x14ac:dyDescent="0.45">
      <c r="A33" s="1" t="s">
        <v>34</v>
      </c>
      <c r="B33">
        <v>28.196878910064697</v>
      </c>
      <c r="C33">
        <v>28.196878910064697</v>
      </c>
    </row>
    <row r="34" spans="1:3" x14ac:dyDescent="0.45">
      <c r="A34" s="1" t="s">
        <v>35</v>
      </c>
      <c r="B34">
        <v>6.4711949825286865</v>
      </c>
      <c r="C34">
        <v>6.4711949825286865</v>
      </c>
    </row>
    <row r="35" spans="1:3" x14ac:dyDescent="0.45">
      <c r="A35" s="1" t="s">
        <v>36</v>
      </c>
      <c r="B35">
        <v>63.343992948532104</v>
      </c>
      <c r="C35">
        <v>63.343992948532104</v>
      </c>
    </row>
    <row r="36" spans="1:3" x14ac:dyDescent="0.45">
      <c r="A36" s="1" t="s">
        <v>37</v>
      </c>
      <c r="B36">
        <v>30.26609992980957</v>
      </c>
      <c r="C36">
        <v>30.26609992980957</v>
      </c>
    </row>
    <row r="37" spans="1:3" x14ac:dyDescent="0.45">
      <c r="A37" s="1" t="s">
        <v>38</v>
      </c>
      <c r="B37">
        <v>249.05425810813904</v>
      </c>
      <c r="C37">
        <v>249.05425810813904</v>
      </c>
    </row>
    <row r="38" spans="1:3" x14ac:dyDescent="0.45">
      <c r="A38" s="1" t="s">
        <v>39</v>
      </c>
      <c r="B38">
        <v>519.98336100578308</v>
      </c>
      <c r="C38">
        <v>519.98336100578308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9F39-3C5A-416A-BE0F-18546B7CC842}">
  <dimension ref="A1:C49"/>
  <sheetViews>
    <sheetView topLeftCell="A28" workbookViewId="0">
      <selection activeCell="A2" sqref="A2:B49"/>
    </sheetView>
  </sheetViews>
  <sheetFormatPr defaultRowHeight="14.25" x14ac:dyDescent="0.45"/>
  <cols>
    <col min="1" max="1" width="25.265625" bestFit="1" customWidth="1"/>
    <col min="2" max="3" width="11.73046875" bestFit="1" customWidth="1"/>
  </cols>
  <sheetData>
    <row r="1" spans="1:3" x14ac:dyDescent="0.45">
      <c r="A1" t="s">
        <v>0</v>
      </c>
      <c r="B1" t="s">
        <v>1</v>
      </c>
      <c r="C1" t="s">
        <v>40</v>
      </c>
    </row>
    <row r="2" spans="1:3" x14ac:dyDescent="0.45">
      <c r="A2" s="1" t="s">
        <v>3</v>
      </c>
      <c r="B2">
        <v>3.8776969909667969</v>
      </c>
      <c r="C2">
        <v>3.8776969909667969</v>
      </c>
    </row>
    <row r="3" spans="1:3" x14ac:dyDescent="0.45">
      <c r="A3" s="1" t="s">
        <v>41</v>
      </c>
      <c r="B3">
        <v>315.55682015419006</v>
      </c>
      <c r="C3">
        <v>315.55682015419006</v>
      </c>
    </row>
    <row r="4" spans="1:3" x14ac:dyDescent="0.45">
      <c r="A4" s="1" t="s">
        <v>4</v>
      </c>
      <c r="B4">
        <v>79.921985864639282</v>
      </c>
      <c r="C4">
        <v>79.921985864639282</v>
      </c>
    </row>
    <row r="5" spans="1:3" x14ac:dyDescent="0.45">
      <c r="A5" s="1" t="s">
        <v>5</v>
      </c>
      <c r="B5">
        <v>600.42051601409912</v>
      </c>
      <c r="C5">
        <v>600.42051601409912</v>
      </c>
    </row>
    <row r="6" spans="1:3" x14ac:dyDescent="0.45">
      <c r="A6" s="1" t="s">
        <v>6</v>
      </c>
      <c r="B6">
        <v>76.651834011077881</v>
      </c>
      <c r="C6">
        <v>76.651834011077881</v>
      </c>
    </row>
    <row r="7" spans="1:3" x14ac:dyDescent="0.45">
      <c r="A7" s="1" t="s">
        <v>7</v>
      </c>
      <c r="B7">
        <v>5.5652740001678467</v>
      </c>
      <c r="C7">
        <v>5.5652740001678467</v>
      </c>
    </row>
    <row r="8" spans="1:3" x14ac:dyDescent="0.45">
      <c r="A8" s="1" t="s">
        <v>42</v>
      </c>
      <c r="B8">
        <v>2.4669651985168457</v>
      </c>
      <c r="C8">
        <v>2.4669651985168457</v>
      </c>
    </row>
    <row r="9" spans="1:3" x14ac:dyDescent="0.45">
      <c r="A9" s="1" t="s">
        <v>8</v>
      </c>
      <c r="B9">
        <v>600.00404405593872</v>
      </c>
      <c r="C9">
        <v>600.00404405593872</v>
      </c>
    </row>
    <row r="10" spans="1:3" x14ac:dyDescent="0.45">
      <c r="A10" s="1" t="s">
        <v>10</v>
      </c>
      <c r="B10">
        <v>600.0027961730957</v>
      </c>
      <c r="C10">
        <v>600.0027961730957</v>
      </c>
    </row>
    <row r="11" spans="1:3" x14ac:dyDescent="0.45">
      <c r="A11" s="1" t="s">
        <v>11</v>
      </c>
      <c r="B11">
        <v>600.00004386901855</v>
      </c>
      <c r="C11">
        <v>600.00004386901855</v>
      </c>
    </row>
    <row r="12" spans="1:3" x14ac:dyDescent="0.45">
      <c r="A12" s="1" t="s">
        <v>12</v>
      </c>
      <c r="B12">
        <v>0.98936796188354492</v>
      </c>
      <c r="C12">
        <v>0.98936796188354492</v>
      </c>
    </row>
    <row r="13" spans="1:3" x14ac:dyDescent="0.45">
      <c r="A13" s="1" t="s">
        <v>13</v>
      </c>
      <c r="B13">
        <v>2.9280750751495361</v>
      </c>
      <c r="C13">
        <v>2.9280750751495361</v>
      </c>
    </row>
    <row r="14" spans="1:3" x14ac:dyDescent="0.45">
      <c r="A14" s="1" t="s">
        <v>43</v>
      </c>
      <c r="B14">
        <v>1.9765801429748535</v>
      </c>
      <c r="C14">
        <v>1.9765801429748535</v>
      </c>
    </row>
    <row r="15" spans="1:3" x14ac:dyDescent="0.45">
      <c r="A15" s="1" t="s">
        <v>14</v>
      </c>
      <c r="B15">
        <v>1.9278450012207031</v>
      </c>
      <c r="C15">
        <v>1.9278450012207031</v>
      </c>
    </row>
    <row r="16" spans="1:3" x14ac:dyDescent="0.45">
      <c r="A16" s="1" t="s">
        <v>15</v>
      </c>
      <c r="B16">
        <v>600.00223398208618</v>
      </c>
      <c r="C16">
        <v>600.00223398208618</v>
      </c>
    </row>
    <row r="17" spans="1:3" x14ac:dyDescent="0.45">
      <c r="A17" s="1" t="s">
        <v>44</v>
      </c>
      <c r="B17">
        <v>1.9736270904541016</v>
      </c>
      <c r="C17">
        <v>1.9736270904541016</v>
      </c>
    </row>
    <row r="18" spans="1:3" x14ac:dyDescent="0.45">
      <c r="A18" s="1" t="s">
        <v>16</v>
      </c>
      <c r="B18">
        <v>2.7327661514282227</v>
      </c>
      <c r="C18">
        <v>2.7327661514282227</v>
      </c>
    </row>
    <row r="19" spans="1:3" x14ac:dyDescent="0.45">
      <c r="A19" s="1" t="s">
        <v>17</v>
      </c>
      <c r="B19">
        <v>51.478736877441406</v>
      </c>
      <c r="C19">
        <v>51.478736877441406</v>
      </c>
    </row>
    <row r="20" spans="1:3" x14ac:dyDescent="0.45">
      <c r="A20" s="1" t="s">
        <v>18</v>
      </c>
      <c r="B20">
        <v>8.212893009185791</v>
      </c>
      <c r="C20">
        <v>8.212893009185791</v>
      </c>
    </row>
    <row r="21" spans="1:3" x14ac:dyDescent="0.45">
      <c r="A21" s="1" t="s">
        <v>45</v>
      </c>
      <c r="B21">
        <v>2.2122769355773926</v>
      </c>
      <c r="C21">
        <v>2.2122769355773926</v>
      </c>
    </row>
    <row r="22" spans="1:3" x14ac:dyDescent="0.45">
      <c r="A22" s="1" t="s">
        <v>19</v>
      </c>
      <c r="B22">
        <v>2.6100800037384033</v>
      </c>
      <c r="C22">
        <v>2.6100800037384033</v>
      </c>
    </row>
    <row r="23" spans="1:3" x14ac:dyDescent="0.45">
      <c r="A23" s="1" t="s">
        <v>46</v>
      </c>
      <c r="B23">
        <v>75.589739084243774</v>
      </c>
      <c r="C23">
        <v>75.589739084243774</v>
      </c>
    </row>
    <row r="24" spans="1:3" x14ac:dyDescent="0.45">
      <c r="A24" s="1" t="s">
        <v>47</v>
      </c>
      <c r="B24">
        <v>6.3640449047088623</v>
      </c>
      <c r="C24">
        <v>6.3640449047088623</v>
      </c>
    </row>
    <row r="25" spans="1:3" x14ac:dyDescent="0.45">
      <c r="A25" s="1" t="s">
        <v>20</v>
      </c>
      <c r="B25">
        <v>26.062375068664551</v>
      </c>
      <c r="C25">
        <v>26.062375068664551</v>
      </c>
    </row>
    <row r="26" spans="1:3" x14ac:dyDescent="0.45">
      <c r="A26" s="1" t="s">
        <v>21</v>
      </c>
      <c r="B26">
        <v>0.82529282569885254</v>
      </c>
      <c r="C26">
        <v>0.82529282569885254</v>
      </c>
    </row>
    <row r="27" spans="1:3" x14ac:dyDescent="0.45">
      <c r="A27" s="1" t="s">
        <v>48</v>
      </c>
      <c r="B27">
        <v>37.116581916809082</v>
      </c>
      <c r="C27">
        <v>37.116581916809082</v>
      </c>
    </row>
    <row r="28" spans="1:3" x14ac:dyDescent="0.45">
      <c r="A28" s="1" t="s">
        <v>49</v>
      </c>
      <c r="B28">
        <v>37.176963090896606</v>
      </c>
      <c r="C28">
        <v>37.176963090896606</v>
      </c>
    </row>
    <row r="29" spans="1:3" x14ac:dyDescent="0.45">
      <c r="A29" s="1" t="s">
        <v>22</v>
      </c>
      <c r="B29">
        <v>24.265021085739136</v>
      </c>
      <c r="C29">
        <v>24.265021085739136</v>
      </c>
    </row>
    <row r="30" spans="1:3" x14ac:dyDescent="0.45">
      <c r="A30" s="1" t="s">
        <v>23</v>
      </c>
      <c r="B30">
        <v>48.441052913665771</v>
      </c>
      <c r="C30">
        <v>48.441052913665771</v>
      </c>
    </row>
    <row r="31" spans="1:3" x14ac:dyDescent="0.45">
      <c r="A31" s="1" t="s">
        <v>24</v>
      </c>
      <c r="B31">
        <v>7.9841301441192627</v>
      </c>
      <c r="C31">
        <v>7.9841301441192627</v>
      </c>
    </row>
    <row r="32" spans="1:3" x14ac:dyDescent="0.45">
      <c r="A32" s="1" t="s">
        <v>50</v>
      </c>
      <c r="B32">
        <v>393.69795298576355</v>
      </c>
      <c r="C32">
        <v>393.69795298576355</v>
      </c>
    </row>
    <row r="33" spans="1:3" x14ac:dyDescent="0.45">
      <c r="A33" s="1" t="s">
        <v>25</v>
      </c>
      <c r="B33">
        <v>26.147140026092529</v>
      </c>
      <c r="C33">
        <v>26.147140026092529</v>
      </c>
    </row>
    <row r="34" spans="1:3" x14ac:dyDescent="0.45">
      <c r="A34" s="1" t="s">
        <v>51</v>
      </c>
      <c r="B34">
        <v>394.9459400177002</v>
      </c>
      <c r="C34">
        <v>394.9459400177002</v>
      </c>
    </row>
    <row r="35" spans="1:3" x14ac:dyDescent="0.45">
      <c r="A35" s="1" t="s">
        <v>26</v>
      </c>
      <c r="B35">
        <v>32.606716156005859</v>
      </c>
      <c r="C35">
        <v>32.606716156005859</v>
      </c>
    </row>
    <row r="36" spans="1:3" x14ac:dyDescent="0.45">
      <c r="A36" s="1" t="s">
        <v>27</v>
      </c>
      <c r="B36">
        <v>82.563839912414551</v>
      </c>
      <c r="C36">
        <v>82.563839912414551</v>
      </c>
    </row>
    <row r="37" spans="1:3" x14ac:dyDescent="0.45">
      <c r="A37" s="1" t="s">
        <v>28</v>
      </c>
      <c r="B37">
        <v>600.00057601928711</v>
      </c>
      <c r="C37">
        <v>600.00057601928711</v>
      </c>
    </row>
    <row r="38" spans="1:3" x14ac:dyDescent="0.45">
      <c r="A38" s="1" t="s">
        <v>29</v>
      </c>
      <c r="B38">
        <v>71.353535890579224</v>
      </c>
      <c r="C38">
        <v>71.353535890579224</v>
      </c>
    </row>
    <row r="39" spans="1:3" x14ac:dyDescent="0.45">
      <c r="A39" s="1" t="s">
        <v>30</v>
      </c>
      <c r="B39">
        <v>6.8977210521697998</v>
      </c>
      <c r="C39">
        <v>6.8977210521697998</v>
      </c>
    </row>
    <row r="40" spans="1:3" x14ac:dyDescent="0.45">
      <c r="A40" s="1" t="s">
        <v>31</v>
      </c>
      <c r="B40">
        <v>222.54629492759705</v>
      </c>
      <c r="C40">
        <v>222.54629492759705</v>
      </c>
    </row>
    <row r="41" spans="1:3" x14ac:dyDescent="0.45">
      <c r="A41" s="1" t="s">
        <v>32</v>
      </c>
      <c r="B41">
        <v>600.00302386283875</v>
      </c>
      <c r="C41">
        <v>600.00302386283875</v>
      </c>
    </row>
    <row r="42" spans="1:3" x14ac:dyDescent="0.45">
      <c r="A42" s="1" t="s">
        <v>33</v>
      </c>
      <c r="B42">
        <v>1.2990767955780029</v>
      </c>
      <c r="C42">
        <v>1.2990767955780029</v>
      </c>
    </row>
    <row r="43" spans="1:3" x14ac:dyDescent="0.45">
      <c r="A43" s="1" t="s">
        <v>34</v>
      </c>
      <c r="B43">
        <v>9.9708471298217773</v>
      </c>
      <c r="C43">
        <v>9.9708471298217773</v>
      </c>
    </row>
    <row r="44" spans="1:3" x14ac:dyDescent="0.45">
      <c r="A44" s="1" t="s">
        <v>52</v>
      </c>
      <c r="B44">
        <v>31.81354808807373</v>
      </c>
      <c r="C44">
        <v>31.81354808807373</v>
      </c>
    </row>
    <row r="45" spans="1:3" x14ac:dyDescent="0.45">
      <c r="A45" s="1" t="s">
        <v>35</v>
      </c>
      <c r="B45">
        <v>1.8443100452423096</v>
      </c>
      <c r="C45">
        <v>1.8443100452423096</v>
      </c>
    </row>
    <row r="46" spans="1:3" x14ac:dyDescent="0.45">
      <c r="A46" s="1" t="s">
        <v>36</v>
      </c>
      <c r="B46">
        <v>54.337419033050537</v>
      </c>
      <c r="C46">
        <v>54.337419033050537</v>
      </c>
    </row>
    <row r="47" spans="1:3" x14ac:dyDescent="0.45">
      <c r="A47" s="1" t="s">
        <v>37</v>
      </c>
      <c r="B47">
        <v>30.506999969482422</v>
      </c>
      <c r="C47">
        <v>30.506999969482422</v>
      </c>
    </row>
    <row r="48" spans="1:3" x14ac:dyDescent="0.45">
      <c r="A48" s="1" t="s">
        <v>38</v>
      </c>
      <c r="B48">
        <v>71.655341863632202</v>
      </c>
      <c r="C48">
        <v>71.655341863632202</v>
      </c>
    </row>
    <row r="49" spans="1:3" x14ac:dyDescent="0.45">
      <c r="A49" s="1" t="s">
        <v>39</v>
      </c>
      <c r="B49">
        <v>11.722734928131104</v>
      </c>
      <c r="C49">
        <v>11.722734928131104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0E7C-DED8-4A7B-B27C-D281A8C7E921}">
  <dimension ref="A1:C22"/>
  <sheetViews>
    <sheetView topLeftCell="J1" workbookViewId="0">
      <selection activeCell="A2" sqref="A2:B22"/>
    </sheetView>
  </sheetViews>
  <sheetFormatPr defaultRowHeight="14.25" x14ac:dyDescent="0.45"/>
  <cols>
    <col min="1" max="1" width="18.53125" bestFit="1" customWidth="1"/>
    <col min="2" max="3" width="11.73046875" bestFit="1" customWidth="1"/>
  </cols>
  <sheetData>
    <row r="1" spans="1:3" x14ac:dyDescent="0.45">
      <c r="A1" t="s">
        <v>0</v>
      </c>
      <c r="B1" t="s">
        <v>1</v>
      </c>
      <c r="C1" t="s">
        <v>40</v>
      </c>
    </row>
    <row r="2" spans="1:3" x14ac:dyDescent="0.45">
      <c r="A2" s="1" t="s">
        <v>59</v>
      </c>
      <c r="B2">
        <v>600.00620698928833</v>
      </c>
      <c r="C2">
        <v>600.00620698928833</v>
      </c>
    </row>
    <row r="3" spans="1:3" x14ac:dyDescent="0.45">
      <c r="A3" s="1" t="s">
        <v>60</v>
      </c>
      <c r="B3">
        <v>1.2151591777801514</v>
      </c>
      <c r="C3">
        <v>1.2151591777801514</v>
      </c>
    </row>
    <row r="4" spans="1:3" x14ac:dyDescent="0.45">
      <c r="A4" s="1" t="s">
        <v>61</v>
      </c>
      <c r="B4">
        <v>187.01710987091064</v>
      </c>
      <c r="C4">
        <v>187.01710987091064</v>
      </c>
    </row>
    <row r="5" spans="1:3" x14ac:dyDescent="0.45">
      <c r="A5" s="1" t="s">
        <v>62</v>
      </c>
      <c r="B5">
        <v>600.18435096740723</v>
      </c>
      <c r="C5">
        <v>600.18435096740723</v>
      </c>
    </row>
    <row r="6" spans="1:3" x14ac:dyDescent="0.45">
      <c r="A6" s="1" t="s">
        <v>63</v>
      </c>
      <c r="B6">
        <v>1.5901908874511719</v>
      </c>
      <c r="C6">
        <v>1.5901908874511719</v>
      </c>
    </row>
    <row r="7" spans="1:3" x14ac:dyDescent="0.45">
      <c r="A7" s="1" t="s">
        <v>64</v>
      </c>
      <c r="B7">
        <v>30.986600875854492</v>
      </c>
      <c r="C7">
        <v>30.986600875854492</v>
      </c>
    </row>
    <row r="8" spans="1:3" x14ac:dyDescent="0.45">
      <c r="A8" s="1" t="s">
        <v>65</v>
      </c>
      <c r="B8">
        <v>2.9718430042266846</v>
      </c>
      <c r="C8">
        <v>2.9718430042266846</v>
      </c>
    </row>
    <row r="9" spans="1:3" x14ac:dyDescent="0.45">
      <c r="A9" s="1" t="s">
        <v>66</v>
      </c>
      <c r="B9">
        <v>284.13460993766785</v>
      </c>
      <c r="C9">
        <v>284.13460993766785</v>
      </c>
    </row>
    <row r="10" spans="1:3" x14ac:dyDescent="0.45">
      <c r="A10" s="1" t="s">
        <v>67</v>
      </c>
      <c r="B10">
        <v>600.60646986961365</v>
      </c>
      <c r="C10">
        <v>600.60646986961365</v>
      </c>
    </row>
    <row r="11" spans="1:3" x14ac:dyDescent="0.45">
      <c r="A11" s="1" t="s">
        <v>68</v>
      </c>
      <c r="B11">
        <v>12.044156074523926</v>
      </c>
      <c r="C11">
        <v>12.044156074523926</v>
      </c>
    </row>
    <row r="12" spans="1:3" x14ac:dyDescent="0.45">
      <c r="A12" s="1" t="s">
        <v>69</v>
      </c>
      <c r="B12">
        <v>10.632827997207642</v>
      </c>
      <c r="C12">
        <v>10.632827997207642</v>
      </c>
    </row>
    <row r="13" spans="1:3" x14ac:dyDescent="0.45">
      <c r="A13" s="1" t="s">
        <v>70</v>
      </c>
      <c r="B13">
        <v>38.917715072631836</v>
      </c>
      <c r="C13">
        <v>38.917715072631836</v>
      </c>
    </row>
    <row r="14" spans="1:3" x14ac:dyDescent="0.45">
      <c r="A14" s="1" t="s">
        <v>71</v>
      </c>
      <c r="B14">
        <v>1.6059439182281494</v>
      </c>
      <c r="C14">
        <v>1.6059439182281494</v>
      </c>
    </row>
    <row r="15" spans="1:3" x14ac:dyDescent="0.45">
      <c r="A15" s="1" t="s">
        <v>72</v>
      </c>
      <c r="B15">
        <v>3.823505163192749</v>
      </c>
      <c r="C15">
        <v>3.823505163192749</v>
      </c>
    </row>
    <row r="16" spans="1:3" x14ac:dyDescent="0.45">
      <c r="A16" s="1" t="s">
        <v>73</v>
      </c>
      <c r="B16">
        <v>600.00007390975952</v>
      </c>
      <c r="C16">
        <v>600.00007390975952</v>
      </c>
    </row>
    <row r="17" spans="1:3" x14ac:dyDescent="0.45">
      <c r="A17" s="1" t="s">
        <v>74</v>
      </c>
      <c r="B17">
        <v>600.50056982040405</v>
      </c>
      <c r="C17">
        <v>600.50056982040405</v>
      </c>
    </row>
    <row r="18" spans="1:3" x14ac:dyDescent="0.45">
      <c r="A18" s="1" t="s">
        <v>75</v>
      </c>
      <c r="B18">
        <v>600.00154590606689</v>
      </c>
      <c r="C18">
        <v>600.00154590606689</v>
      </c>
    </row>
    <row r="19" spans="1:3" x14ac:dyDescent="0.45">
      <c r="A19" s="1" t="s">
        <v>76</v>
      </c>
      <c r="B19">
        <v>600.41037201881409</v>
      </c>
      <c r="C19">
        <v>600.41037201881409</v>
      </c>
    </row>
    <row r="20" spans="1:3" x14ac:dyDescent="0.45">
      <c r="A20" s="1" t="s">
        <v>77</v>
      </c>
      <c r="B20">
        <v>600.14456582069397</v>
      </c>
      <c r="C20">
        <v>600.14456582069397</v>
      </c>
    </row>
    <row r="21" spans="1:3" x14ac:dyDescent="0.45">
      <c r="A21" s="1" t="s">
        <v>78</v>
      </c>
      <c r="B21">
        <v>600.00054287910461</v>
      </c>
      <c r="C21">
        <v>600.00054287910461</v>
      </c>
    </row>
    <row r="22" spans="1:3" x14ac:dyDescent="0.45">
      <c r="A22" s="1" t="s">
        <v>79</v>
      </c>
      <c r="B22">
        <v>79.148194074630737</v>
      </c>
      <c r="C22">
        <v>79.148194074630737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2743-53C5-459E-AB32-2166211C34B7}">
  <dimension ref="A1"/>
  <sheetViews>
    <sheetView zoomScale="93" workbookViewId="0"/>
  </sheetViews>
  <sheetFormatPr defaultRowHeight="14.25" x14ac:dyDescent="0.45"/>
  <cols>
    <col min="1" max="1" width="18.73046875" customWidth="1"/>
    <col min="2" max="2" width="16.9296875" customWidth="1"/>
    <col min="3" max="3" width="22.332031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DCFD4-06E9-4D82-8B10-0202031D1317}">
  <sheetPr filterMode="1"/>
  <dimension ref="A1:AD74"/>
  <sheetViews>
    <sheetView tabSelected="1" topLeftCell="H43" workbookViewId="0">
      <selection activeCell="R73" sqref="R73"/>
    </sheetView>
  </sheetViews>
  <sheetFormatPr defaultRowHeight="14.25" x14ac:dyDescent="0.45"/>
  <cols>
    <col min="1" max="1" width="19.33203125" customWidth="1"/>
    <col min="2" max="2" width="10.1328125" customWidth="1"/>
    <col min="3" max="3" width="11.33203125" customWidth="1"/>
    <col min="4" max="4" width="12.06640625" customWidth="1"/>
    <col min="5" max="5" width="11.6640625" customWidth="1"/>
    <col min="7" max="7" width="13.59765625" customWidth="1"/>
    <col min="9" max="9" width="9.73046875" customWidth="1"/>
    <col min="10" max="10" width="10.73046875" customWidth="1"/>
    <col min="11" max="11" width="9.59765625" customWidth="1"/>
    <col min="17" max="17" width="11.73046875" bestFit="1" customWidth="1"/>
  </cols>
  <sheetData>
    <row r="1" spans="1:30" x14ac:dyDescent="0.45">
      <c r="A1" s="3" t="s">
        <v>0</v>
      </c>
      <c r="B1" s="3" t="s">
        <v>55</v>
      </c>
      <c r="C1" s="3" t="s">
        <v>54</v>
      </c>
      <c r="D1" s="3" t="s">
        <v>58</v>
      </c>
      <c r="E1" s="3" t="s">
        <v>56</v>
      </c>
      <c r="G1" s="6"/>
      <c r="H1" s="7" t="s">
        <v>57</v>
      </c>
      <c r="I1" s="7" t="s">
        <v>80</v>
      </c>
      <c r="J1" s="7" t="s">
        <v>81</v>
      </c>
      <c r="K1" s="8" t="s">
        <v>83</v>
      </c>
      <c r="Q1" s="3" t="s">
        <v>55</v>
      </c>
      <c r="R1" s="3" t="s">
        <v>54</v>
      </c>
      <c r="S1" s="3" t="s">
        <v>58</v>
      </c>
    </row>
    <row r="2" spans="1:30" x14ac:dyDescent="0.45">
      <c r="A2" t="s">
        <v>3</v>
      </c>
      <c r="B2">
        <v>10.186512</v>
      </c>
      <c r="C2">
        <v>3.8776969909667969</v>
      </c>
      <c r="D2">
        <f>IF(NOT(ISBLANK(B2)),C2,"")</f>
        <v>3.8776969909667969</v>
      </c>
      <c r="E2" s="2">
        <f>IF(NOT(ISBLANK(B2)),(B2-C2)/B2,"")</f>
        <v>0.61933024857116969</v>
      </c>
      <c r="G2" s="7" t="s">
        <v>82</v>
      </c>
      <c r="H2" s="6">
        <f>COUNT(B2:B70)</f>
        <v>51</v>
      </c>
      <c r="I2" s="10">
        <f>SUM(B2:B70)/H2</f>
        <v>229.98785247046658</v>
      </c>
      <c r="J2" s="10">
        <f>SUM(D2:D70)/H2</f>
        <v>210.15228671067482</v>
      </c>
      <c r="K2" s="9">
        <f>IF(NOT(ISBLANK(I2)),(I2-J2)/I2,"")</f>
        <v>8.6246145379956132E-2</v>
      </c>
      <c r="Q2">
        <f>B2+10</f>
        <v>20.186512</v>
      </c>
      <c r="S2">
        <f>D2+10</f>
        <v>13.877696990966797</v>
      </c>
      <c r="AC2" t="s">
        <v>3</v>
      </c>
      <c r="AD2">
        <v>84.573353052139282</v>
      </c>
    </row>
    <row r="3" spans="1:30" hidden="1" x14ac:dyDescent="0.45">
      <c r="A3" t="s">
        <v>41</v>
      </c>
      <c r="C3">
        <v>315.55682015419006</v>
      </c>
      <c r="D3" t="str">
        <f t="shared" ref="D3:D49" si="0">IF(NOT(ISBLANK(B3)),C3,"")</f>
        <v/>
      </c>
      <c r="E3" s="2" t="str">
        <f>IF(NOT(ISBLANK(B3)),(B3-C3)/B3,"")</f>
        <v/>
      </c>
      <c r="AC3" t="s">
        <v>4</v>
      </c>
      <c r="AD3">
        <v>147.07166004180908</v>
      </c>
    </row>
    <row r="4" spans="1:30" x14ac:dyDescent="0.45">
      <c r="A4" t="s">
        <v>4</v>
      </c>
      <c r="B4">
        <v>84.819699</v>
      </c>
      <c r="C4">
        <v>79.921985864639282</v>
      </c>
      <c r="D4">
        <f t="shared" si="0"/>
        <v>79.921985864639282</v>
      </c>
      <c r="E4" s="2">
        <f>IF(NOT(ISBLANK(B4)),(B4-C4)/B4,"")</f>
        <v>5.7742637537073996E-2</v>
      </c>
      <c r="G4" s="7" t="s">
        <v>84</v>
      </c>
      <c r="H4" s="6">
        <f>COUNTIF(B2:B70,"&lt;600")</f>
        <v>35</v>
      </c>
      <c r="I4" s="10">
        <f>SUMIF(B2:B70,"&lt;600")/H4</f>
        <v>60.773464642634785</v>
      </c>
      <c r="J4" s="10">
        <f>SUMIF(D2:D70,"&lt;600")/H4</f>
        <v>31.870418460028514</v>
      </c>
      <c r="K4" s="9">
        <f>IF(NOT(ISBLANK(I4)),(I4-J4)/I4,"")</f>
        <v>0.47558661255474544</v>
      </c>
      <c r="Q4">
        <f t="shared" ref="Q4:Q7" si="1">B4+10</f>
        <v>94.819699</v>
      </c>
      <c r="S4">
        <f t="shared" ref="S4:S7" si="2">D4+10</f>
        <v>89.921985864639282</v>
      </c>
      <c r="AC4" t="s">
        <v>5</v>
      </c>
      <c r="AD4">
        <v>2964.1851608753204</v>
      </c>
    </row>
    <row r="5" spans="1:30" x14ac:dyDescent="0.45">
      <c r="A5" t="s">
        <v>5</v>
      </c>
      <c r="B5">
        <v>600.42051601409912</v>
      </c>
      <c r="C5">
        <v>600.43456000000003</v>
      </c>
      <c r="D5">
        <f t="shared" si="0"/>
        <v>600.43456000000003</v>
      </c>
      <c r="E5" s="2">
        <f>IF(NOT(ISBLANK(B5)),(B5-C5)/B5,"")</f>
        <v>-2.339024987710824E-5</v>
      </c>
      <c r="Q5">
        <f t="shared" si="1"/>
        <v>610.42051601409912</v>
      </c>
      <c r="S5">
        <f t="shared" si="2"/>
        <v>610.43456000000003</v>
      </c>
      <c r="AC5" t="s">
        <v>6</v>
      </c>
      <c r="AD5">
        <v>83.346524000167847</v>
      </c>
    </row>
    <row r="6" spans="1:30" x14ac:dyDescent="0.45">
      <c r="A6" t="s">
        <v>6</v>
      </c>
      <c r="B6">
        <v>58.968991994857703</v>
      </c>
      <c r="C6">
        <v>76.651834011077881</v>
      </c>
      <c r="D6">
        <f t="shared" si="0"/>
        <v>76.651834011077881</v>
      </c>
      <c r="E6" s="2">
        <f>IF(NOT(ISBLANK(B6)),(B6-C6)/B6,"")</f>
        <v>-0.2998667845257077</v>
      </c>
      <c r="G6" s="3" t="s">
        <v>85</v>
      </c>
      <c r="M6" t="s">
        <v>86</v>
      </c>
      <c r="Q6">
        <f t="shared" si="1"/>
        <v>68.968991994857703</v>
      </c>
      <c r="S6">
        <f t="shared" si="2"/>
        <v>86.651834011077881</v>
      </c>
      <c r="AC6" t="s">
        <v>7</v>
      </c>
      <c r="AD6">
        <v>15.515030860900879</v>
      </c>
    </row>
    <row r="7" spans="1:30" x14ac:dyDescent="0.45">
      <c r="A7" t="s">
        <v>7</v>
      </c>
      <c r="B7">
        <v>22.659383999999999</v>
      </c>
      <c r="C7">
        <v>5.5652740001678467</v>
      </c>
      <c r="D7">
        <f t="shared" si="0"/>
        <v>5.5652740001678467</v>
      </c>
      <c r="E7" s="2">
        <f>IF(NOT(ISBLANK(B7)),(B7-C7)/B7,"")</f>
        <v>0.75439429420641591</v>
      </c>
      <c r="M7" t="s">
        <v>88</v>
      </c>
      <c r="Q7">
        <f t="shared" si="1"/>
        <v>32.659384000000003</v>
      </c>
      <c r="S7">
        <f t="shared" si="2"/>
        <v>15.565274000167847</v>
      </c>
      <c r="AC7" t="s">
        <v>8</v>
      </c>
      <c r="AD7">
        <v>807.87272191047668</v>
      </c>
    </row>
    <row r="8" spans="1:30" hidden="1" x14ac:dyDescent="0.45">
      <c r="A8" t="s">
        <v>42</v>
      </c>
      <c r="C8">
        <v>2.4669651985168457</v>
      </c>
      <c r="D8" t="str">
        <f t="shared" si="0"/>
        <v/>
      </c>
      <c r="E8" s="2" t="str">
        <f>IF(NOT(ISBLANK(B8)),(B8-C8)/B8,"")</f>
        <v/>
      </c>
      <c r="AC8" t="s">
        <v>9</v>
      </c>
      <c r="AD8">
        <v>0.26418709754943848</v>
      </c>
    </row>
    <row r="9" spans="1:30" x14ac:dyDescent="0.45">
      <c r="A9" t="s">
        <v>8</v>
      </c>
      <c r="B9">
        <v>600.02532540000004</v>
      </c>
      <c r="C9">
        <v>600.00404405593872</v>
      </c>
      <c r="D9">
        <f t="shared" si="0"/>
        <v>600.00404405593872</v>
      </c>
      <c r="E9" s="2">
        <f>IF(NOT(ISBLANK(B9)),(B9-C9)/B9,"")</f>
        <v>3.5467409724972515E-5</v>
      </c>
      <c r="Q9">
        <f t="shared" ref="Q9:Q13" si="3">B9+10</f>
        <v>610.02532540000004</v>
      </c>
      <c r="S9">
        <f t="shared" ref="S9:S13" si="4">D9+10</f>
        <v>610.00404405593872</v>
      </c>
      <c r="AC9" t="s">
        <v>10</v>
      </c>
      <c r="AD9">
        <v>3600.5911991596222</v>
      </c>
    </row>
    <row r="10" spans="1:30" x14ac:dyDescent="0.45">
      <c r="A10" t="s">
        <v>10</v>
      </c>
      <c r="B10">
        <v>600.0027961730957</v>
      </c>
      <c r="C10">
        <v>600.0027961730957</v>
      </c>
      <c r="D10">
        <f t="shared" si="0"/>
        <v>600.0027961730957</v>
      </c>
      <c r="E10" s="2">
        <f>IF(NOT(ISBLANK(B10)),(B10-C10)/B10,"")</f>
        <v>0</v>
      </c>
      <c r="G10" s="3" t="s">
        <v>87</v>
      </c>
      <c r="Q10">
        <f t="shared" si="3"/>
        <v>610.0027961730957</v>
      </c>
      <c r="S10">
        <f t="shared" si="4"/>
        <v>610.0027961730957</v>
      </c>
      <c r="AC10" t="s">
        <v>11</v>
      </c>
      <c r="AD10">
        <v>3551.5991640090942</v>
      </c>
    </row>
    <row r="11" spans="1:30" x14ac:dyDescent="0.45">
      <c r="A11" t="s">
        <v>11</v>
      </c>
      <c r="B11">
        <v>600.00004386901855</v>
      </c>
      <c r="C11">
        <v>600.00004386901855</v>
      </c>
      <c r="D11">
        <f t="shared" si="0"/>
        <v>600.00004386901855</v>
      </c>
      <c r="E11" s="2">
        <f>IF(NOT(ISBLANK(B11)),(B11-C11)/B11,"")</f>
        <v>0</v>
      </c>
      <c r="Q11">
        <f t="shared" si="3"/>
        <v>610.00004386901855</v>
      </c>
      <c r="S11">
        <f t="shared" si="4"/>
        <v>610.00004386901855</v>
      </c>
      <c r="AC11" t="s">
        <v>12</v>
      </c>
      <c r="AD11">
        <v>14.630398988723755</v>
      </c>
    </row>
    <row r="12" spans="1:30" x14ac:dyDescent="0.45">
      <c r="A12" t="s">
        <v>12</v>
      </c>
      <c r="B12">
        <v>0.81147400000000003</v>
      </c>
      <c r="C12">
        <v>0.98936796188354492</v>
      </c>
      <c r="D12">
        <f t="shared" si="0"/>
        <v>0.98936796188354492</v>
      </c>
      <c r="E12" s="2">
        <f>IF(NOT(ISBLANK(B12)),(B12-C12)/B12,"")</f>
        <v>-0.21922324299182092</v>
      </c>
      <c r="Q12">
        <f t="shared" si="3"/>
        <v>10.811474</v>
      </c>
      <c r="S12">
        <f t="shared" si="4"/>
        <v>10.989367961883545</v>
      </c>
      <c r="AC12" t="s">
        <v>13</v>
      </c>
      <c r="AD12">
        <v>7.1873388290405273</v>
      </c>
    </row>
    <row r="13" spans="1:30" x14ac:dyDescent="0.45">
      <c r="A13" t="s">
        <v>13</v>
      </c>
      <c r="B13">
        <v>7.18733882904053</v>
      </c>
      <c r="C13">
        <v>2.9280750751495361</v>
      </c>
      <c r="D13">
        <f t="shared" si="0"/>
        <v>2.9280750751495361</v>
      </c>
      <c r="E13" s="2">
        <f>IF(NOT(ISBLANK(B13)),(B13-C13)/B13,"")</f>
        <v>0.59260650641394375</v>
      </c>
      <c r="Q13">
        <f t="shared" si="3"/>
        <v>17.187338829040531</v>
      </c>
      <c r="S13">
        <f t="shared" si="4"/>
        <v>12.928075075149536</v>
      </c>
      <c r="AC13" t="s">
        <v>14</v>
      </c>
      <c r="AD13">
        <v>8.7300820350646973</v>
      </c>
    </row>
    <row r="14" spans="1:30" hidden="1" x14ac:dyDescent="0.45">
      <c r="A14" t="s">
        <v>43</v>
      </c>
      <c r="C14">
        <v>1.9765801429748535</v>
      </c>
      <c r="D14" t="str">
        <f t="shared" si="0"/>
        <v/>
      </c>
      <c r="E14" s="2" t="str">
        <f>IF(NOT(ISBLANK(B14)),(B14-C14)/B14,"")</f>
        <v/>
      </c>
      <c r="AC14" t="s">
        <v>15</v>
      </c>
      <c r="AD14">
        <v>3614.2420191764832</v>
      </c>
    </row>
    <row r="15" spans="1:30" x14ac:dyDescent="0.45">
      <c r="A15" t="s">
        <v>14</v>
      </c>
      <c r="B15">
        <v>8.7300820350646973</v>
      </c>
      <c r="C15">
        <v>1.9278450012207031</v>
      </c>
      <c r="D15">
        <f t="shared" si="0"/>
        <v>1.9278450012207031</v>
      </c>
      <c r="E15" s="2">
        <f>IF(NOT(ISBLANK(B15)),(B15-C15)/B15,"")</f>
        <v>0.7791721780531452</v>
      </c>
      <c r="Q15">
        <f t="shared" ref="Q15:Q16" si="5">B15+10</f>
        <v>18.730082035064697</v>
      </c>
      <c r="S15">
        <f t="shared" ref="S15:S16" si="6">D15+10</f>
        <v>11.927845001220703</v>
      </c>
      <c r="AC15" t="s">
        <v>16</v>
      </c>
      <c r="AD15">
        <v>3.9392178058624268</v>
      </c>
    </row>
    <row r="16" spans="1:30" x14ac:dyDescent="0.45">
      <c r="A16" t="s">
        <v>15</v>
      </c>
      <c r="B16">
        <v>600.00223398208618</v>
      </c>
      <c r="C16">
        <v>600.00223398208618</v>
      </c>
      <c r="D16">
        <f t="shared" si="0"/>
        <v>600.00223398208618</v>
      </c>
      <c r="E16" s="2">
        <f>IF(NOT(ISBLANK(B16)),(B16-C16)/B16,"")</f>
        <v>0</v>
      </c>
      <c r="Q16">
        <f t="shared" si="5"/>
        <v>610.00223398208618</v>
      </c>
      <c r="S16">
        <f t="shared" si="6"/>
        <v>610.00223398208618</v>
      </c>
      <c r="AC16" t="s">
        <v>17</v>
      </c>
      <c r="AD16">
        <v>111.84218215942383</v>
      </c>
    </row>
    <row r="17" spans="1:30" hidden="1" x14ac:dyDescent="0.45">
      <c r="A17" t="s">
        <v>44</v>
      </c>
      <c r="C17">
        <v>1.9736270904541016</v>
      </c>
      <c r="D17" t="str">
        <f t="shared" si="0"/>
        <v/>
      </c>
      <c r="E17" s="2" t="str">
        <f>IF(NOT(ISBLANK(B17)),(B17-C17)/B17,"")</f>
        <v/>
      </c>
      <c r="AC17" t="s">
        <v>18</v>
      </c>
      <c r="AD17">
        <v>16.122470855712891</v>
      </c>
    </row>
    <row r="18" spans="1:30" x14ac:dyDescent="0.45">
      <c r="A18" t="s">
        <v>16</v>
      </c>
      <c r="B18">
        <v>3.9392178058624268</v>
      </c>
      <c r="C18">
        <v>2.7327661514282227</v>
      </c>
      <c r="D18">
        <f t="shared" si="0"/>
        <v>2.7327661514282227</v>
      </c>
      <c r="E18" s="2">
        <f>IF(NOT(ISBLANK(B18)),(B18-C18)/B18,"")</f>
        <v>0.30626680571933274</v>
      </c>
      <c r="Q18">
        <f t="shared" ref="Q18:Q20" si="7">B18+10</f>
        <v>13.939217805862427</v>
      </c>
      <c r="S18">
        <f t="shared" ref="S18:S20" si="8">D18+10</f>
        <v>12.732766151428223</v>
      </c>
      <c r="AC18" t="s">
        <v>19</v>
      </c>
      <c r="AD18">
        <v>9.8933811187744141</v>
      </c>
    </row>
    <row r="19" spans="1:30" x14ac:dyDescent="0.45">
      <c r="A19" t="s">
        <v>17</v>
      </c>
      <c r="B19">
        <v>111.699479103088</v>
      </c>
      <c r="C19">
        <v>51.478736877441406</v>
      </c>
      <c r="D19">
        <f t="shared" si="0"/>
        <v>51.478736877441406</v>
      </c>
      <c r="E19" s="2">
        <f>IF(NOT(ISBLANK(B19)),(B19-C19)/B19,"")</f>
        <v>0.53913180893232793</v>
      </c>
      <c r="Q19">
        <f t="shared" si="7"/>
        <v>121.699479103088</v>
      </c>
      <c r="S19">
        <f t="shared" si="8"/>
        <v>61.478736877441406</v>
      </c>
      <c r="AC19" t="s">
        <v>20</v>
      </c>
      <c r="AD19">
        <v>35.72164511680603</v>
      </c>
    </row>
    <row r="20" spans="1:30" x14ac:dyDescent="0.45">
      <c r="A20" t="s">
        <v>18</v>
      </c>
      <c r="B20">
        <v>16.122470855712891</v>
      </c>
      <c r="C20">
        <v>8.212893009185791</v>
      </c>
      <c r="D20">
        <f t="shared" si="0"/>
        <v>8.212893009185791</v>
      </c>
      <c r="E20" s="2">
        <f>IF(NOT(ISBLANK(B20)),(B20-C20)/B20,"")</f>
        <v>0.49059340328870205</v>
      </c>
      <c r="Q20">
        <f t="shared" si="7"/>
        <v>26.122470855712891</v>
      </c>
      <c r="S20">
        <f t="shared" si="8"/>
        <v>18.212893009185791</v>
      </c>
      <c r="AC20" t="s">
        <v>21</v>
      </c>
      <c r="AD20">
        <v>2.2156429290771484</v>
      </c>
    </row>
    <row r="21" spans="1:30" hidden="1" x14ac:dyDescent="0.45">
      <c r="A21" t="s">
        <v>45</v>
      </c>
      <c r="C21">
        <v>2.2122769355773926</v>
      </c>
      <c r="D21" t="str">
        <f t="shared" si="0"/>
        <v/>
      </c>
      <c r="E21" s="2" t="str">
        <f>IF(NOT(ISBLANK(B21)),(B21-C21)/B21,"")</f>
        <v/>
      </c>
      <c r="AC21" t="s">
        <v>22</v>
      </c>
      <c r="AD21">
        <v>87.032570123672485</v>
      </c>
    </row>
    <row r="22" spans="1:30" x14ac:dyDescent="0.45">
      <c r="A22" t="s">
        <v>19</v>
      </c>
      <c r="B22">
        <v>9.8933811187744141</v>
      </c>
      <c r="C22">
        <v>2.6100800037384033</v>
      </c>
      <c r="D22">
        <f t="shared" si="0"/>
        <v>2.6100800037384033</v>
      </c>
      <c r="E22" s="2">
        <f>IF(NOT(ISBLANK(B22)),(B22-C22)/B22,"")</f>
        <v>0.7361791714679502</v>
      </c>
      <c r="Q22">
        <f>B22+10</f>
        <v>19.893381118774414</v>
      </c>
      <c r="S22">
        <f>D22+10</f>
        <v>12.610080003738403</v>
      </c>
      <c r="AC22" t="s">
        <v>23</v>
      </c>
      <c r="AD22">
        <v>149.65889406204224</v>
      </c>
    </row>
    <row r="23" spans="1:30" hidden="1" x14ac:dyDescent="0.45">
      <c r="A23" t="s">
        <v>46</v>
      </c>
      <c r="C23">
        <v>75.589739084243774</v>
      </c>
      <c r="D23" t="str">
        <f t="shared" si="0"/>
        <v/>
      </c>
      <c r="E23" s="2" t="str">
        <f>IF(NOT(ISBLANK(B23)),(B23-C23)/B23,"")</f>
        <v/>
      </c>
      <c r="AC23" t="s">
        <v>24</v>
      </c>
      <c r="AD23">
        <v>16.750565052032471</v>
      </c>
    </row>
    <row r="24" spans="1:30" hidden="1" x14ac:dyDescent="0.45">
      <c r="A24" t="s">
        <v>47</v>
      </c>
      <c r="C24">
        <v>6.3640449047088623</v>
      </c>
      <c r="D24" t="str">
        <f t="shared" si="0"/>
        <v/>
      </c>
      <c r="E24" s="2" t="str">
        <f>IF(NOT(ISBLANK(B24)),(B24-C24)/B24,"")</f>
        <v/>
      </c>
      <c r="AC24" t="s">
        <v>25</v>
      </c>
      <c r="AD24">
        <v>215.44465208053589</v>
      </c>
    </row>
    <row r="25" spans="1:30" x14ac:dyDescent="0.45">
      <c r="A25" t="s">
        <v>20</v>
      </c>
      <c r="B25">
        <v>35.72164511680603</v>
      </c>
      <c r="C25">
        <v>26.062375068664551</v>
      </c>
      <c r="D25">
        <f t="shared" si="0"/>
        <v>26.062375068664551</v>
      </c>
      <c r="E25" s="2">
        <f>IF(NOT(ISBLANK(B25)),(B25-C25)/B25,"")</f>
        <v>0.27040384104810067</v>
      </c>
      <c r="Q25">
        <f t="shared" ref="Q25:Q26" si="9">B25+10</f>
        <v>45.72164511680603</v>
      </c>
      <c r="S25">
        <f t="shared" ref="S25:S26" si="10">D25+10</f>
        <v>36.062375068664551</v>
      </c>
      <c r="AC25" t="s">
        <v>26</v>
      </c>
      <c r="AD25">
        <v>52.063153982162476</v>
      </c>
    </row>
    <row r="26" spans="1:30" x14ac:dyDescent="0.45">
      <c r="A26" t="s">
        <v>21</v>
      </c>
      <c r="B26">
        <v>2.2156429290771484</v>
      </c>
      <c r="C26">
        <v>0.82529282569885254</v>
      </c>
      <c r="D26">
        <f t="shared" si="0"/>
        <v>0.82529282569885254</v>
      </c>
      <c r="E26" s="2">
        <f>IF(NOT(ISBLANK(B26)),(B26-C26)/B26,"")</f>
        <v>0.62751542007601357</v>
      </c>
      <c r="Q26">
        <f t="shared" si="9"/>
        <v>12.215642929077148</v>
      </c>
      <c r="S26">
        <f t="shared" si="10"/>
        <v>10.825292825698853</v>
      </c>
      <c r="AC26" t="s">
        <v>27</v>
      </c>
      <c r="AD26">
        <v>138.17852783203125</v>
      </c>
    </row>
    <row r="27" spans="1:30" hidden="1" x14ac:dyDescent="0.45">
      <c r="A27" t="s">
        <v>48</v>
      </c>
      <c r="C27">
        <v>37.116581916809082</v>
      </c>
      <c r="D27" t="str">
        <f t="shared" si="0"/>
        <v/>
      </c>
      <c r="E27" s="2" t="str">
        <f>IF(NOT(ISBLANK(B27)),(B27-C27)/B27,"")</f>
        <v/>
      </c>
      <c r="AC27" t="s">
        <v>28</v>
      </c>
      <c r="AD27">
        <v>2686.3342909812927</v>
      </c>
    </row>
    <row r="28" spans="1:30" hidden="1" x14ac:dyDescent="0.45">
      <c r="A28" t="s">
        <v>49</v>
      </c>
      <c r="C28">
        <v>37.176963090896606</v>
      </c>
      <c r="D28" t="str">
        <f t="shared" si="0"/>
        <v/>
      </c>
      <c r="E28" s="2" t="str">
        <f>IF(NOT(ISBLANK(B28)),(B28-C28)/B28,"")</f>
        <v/>
      </c>
      <c r="AC28" t="s">
        <v>29</v>
      </c>
      <c r="AD28">
        <v>66.81596302986145</v>
      </c>
    </row>
    <row r="29" spans="1:30" x14ac:dyDescent="0.45">
      <c r="A29" t="s">
        <v>22</v>
      </c>
      <c r="B29">
        <v>87.032570123672485</v>
      </c>
      <c r="C29">
        <v>24.265021085739136</v>
      </c>
      <c r="D29">
        <f t="shared" si="0"/>
        <v>24.265021085739136</v>
      </c>
      <c r="E29" s="2">
        <f>IF(NOT(ISBLANK(B29)),(B29-C29)/B29,"")</f>
        <v>0.72119608726642492</v>
      </c>
      <c r="Q29">
        <f t="shared" ref="Q29:Q31" si="11">B29+10</f>
        <v>97.032570123672485</v>
      </c>
      <c r="S29">
        <f t="shared" ref="S29:S31" si="12">D29+10</f>
        <v>34.265021085739136</v>
      </c>
      <c r="AC29" t="s">
        <v>30</v>
      </c>
      <c r="AD29">
        <v>21.574312925338745</v>
      </c>
    </row>
    <row r="30" spans="1:30" x14ac:dyDescent="0.45">
      <c r="A30" t="s">
        <v>23</v>
      </c>
      <c r="B30">
        <v>149.65889406204224</v>
      </c>
      <c r="C30">
        <v>48.441052913665771</v>
      </c>
      <c r="D30">
        <f t="shared" si="0"/>
        <v>48.441052913665771</v>
      </c>
      <c r="E30" s="2">
        <f>IF(NOT(ISBLANK(B30)),(B30-C30)/B30,"")</f>
        <v>0.67632359428244759</v>
      </c>
      <c r="Q30">
        <f t="shared" si="11"/>
        <v>159.65889406204224</v>
      </c>
      <c r="S30">
        <f t="shared" si="12"/>
        <v>58.441052913665771</v>
      </c>
      <c r="AC30" t="s">
        <v>31</v>
      </c>
      <c r="AD30">
        <v>146.71848678588867</v>
      </c>
    </row>
    <row r="31" spans="1:30" x14ac:dyDescent="0.45">
      <c r="A31" t="s">
        <v>24</v>
      </c>
      <c r="B31">
        <v>16.750565052032471</v>
      </c>
      <c r="C31">
        <v>7.9841301441192627</v>
      </c>
      <c r="D31">
        <f t="shared" si="0"/>
        <v>7.9841301441192627</v>
      </c>
      <c r="E31" s="2">
        <f>IF(NOT(ISBLANK(B31)),(B31-C31)/B31,"")</f>
        <v>0.52335159325562641</v>
      </c>
      <c r="Q31">
        <f t="shared" si="11"/>
        <v>26.750565052032471</v>
      </c>
      <c r="S31">
        <f t="shared" si="12"/>
        <v>17.984130144119263</v>
      </c>
      <c r="AC31" t="s">
        <v>32</v>
      </c>
      <c r="AD31">
        <v>3602.6901309490204</v>
      </c>
    </row>
    <row r="32" spans="1:30" hidden="1" x14ac:dyDescent="0.45">
      <c r="A32" t="s">
        <v>50</v>
      </c>
      <c r="C32">
        <v>393.69795298576355</v>
      </c>
      <c r="D32" t="str">
        <f t="shared" si="0"/>
        <v/>
      </c>
      <c r="E32" s="2" t="str">
        <f>IF(NOT(ISBLANK(B32)),(B32-C32)/B32,"")</f>
        <v/>
      </c>
      <c r="AC32" t="s">
        <v>33</v>
      </c>
      <c r="AD32">
        <v>5.0334079265594482</v>
      </c>
    </row>
    <row r="33" spans="1:30" x14ac:dyDescent="0.45">
      <c r="A33" t="s">
        <v>25</v>
      </c>
      <c r="B33">
        <v>215.44465208053589</v>
      </c>
      <c r="C33">
        <v>26.147140026092529</v>
      </c>
      <c r="D33">
        <f t="shared" si="0"/>
        <v>26.147140026092529</v>
      </c>
      <c r="E33" s="2">
        <f>IF(NOT(ISBLANK(B33)),(B33-C33)/B33,"")</f>
        <v>0.87863639327506537</v>
      </c>
      <c r="Q33">
        <f>B33+10</f>
        <v>225.44465208053589</v>
      </c>
      <c r="S33">
        <f>D33+10</f>
        <v>36.147140026092529</v>
      </c>
      <c r="AC33" t="s">
        <v>34</v>
      </c>
      <c r="AD33">
        <v>28.196878910064697</v>
      </c>
    </row>
    <row r="34" spans="1:30" hidden="1" x14ac:dyDescent="0.45">
      <c r="A34" t="s">
        <v>51</v>
      </c>
      <c r="C34">
        <v>394.9459400177002</v>
      </c>
      <c r="D34" t="str">
        <f t="shared" si="0"/>
        <v/>
      </c>
      <c r="E34" s="2" t="str">
        <f>IF(NOT(ISBLANK(B34)),(B34-C34)/B34,"")</f>
        <v/>
      </c>
      <c r="AC34" t="s">
        <v>35</v>
      </c>
      <c r="AD34">
        <v>6.4711949825286865</v>
      </c>
    </row>
    <row r="35" spans="1:30" x14ac:dyDescent="0.45">
      <c r="A35" t="s">
        <v>26</v>
      </c>
      <c r="B35">
        <v>52.063153982162476</v>
      </c>
      <c r="C35">
        <v>32.606716156005859</v>
      </c>
      <c r="D35">
        <f t="shared" si="0"/>
        <v>32.606716156005859</v>
      </c>
      <c r="E35" s="2">
        <f>IF(NOT(ISBLANK(B35)),(B35-C35)/B35,"")</f>
        <v>0.37370839716746029</v>
      </c>
      <c r="Q35">
        <f t="shared" ref="Q35:Q43" si="13">B35+10</f>
        <v>62.063153982162476</v>
      </c>
      <c r="S35">
        <f t="shared" ref="S35:S43" si="14">D35+10</f>
        <v>42.606716156005859</v>
      </c>
      <c r="AC35" t="s">
        <v>36</v>
      </c>
      <c r="AD35">
        <v>63.343992948532104</v>
      </c>
    </row>
    <row r="36" spans="1:30" x14ac:dyDescent="0.45">
      <c r="A36" t="s">
        <v>27</v>
      </c>
      <c r="B36">
        <v>138.17852783203125</v>
      </c>
      <c r="C36">
        <v>82.563839912414551</v>
      </c>
      <c r="D36">
        <f t="shared" si="0"/>
        <v>82.563839912414551</v>
      </c>
      <c r="E36" s="2">
        <f>IF(NOT(ISBLANK(B36)),(B36-C36)/B36,"")</f>
        <v>0.40248429905999206</v>
      </c>
      <c r="Q36">
        <f t="shared" si="13"/>
        <v>148.17852783203125</v>
      </c>
      <c r="S36">
        <f t="shared" si="14"/>
        <v>92.563839912414551</v>
      </c>
      <c r="AC36" t="s">
        <v>37</v>
      </c>
      <c r="AD36">
        <v>30.26609992980957</v>
      </c>
    </row>
    <row r="37" spans="1:30" x14ac:dyDescent="0.45">
      <c r="A37" t="s">
        <v>28</v>
      </c>
      <c r="B37">
        <v>600.00057601928711</v>
      </c>
      <c r="C37">
        <v>600.00057601928711</v>
      </c>
      <c r="D37">
        <f t="shared" si="0"/>
        <v>600.00057601928711</v>
      </c>
      <c r="E37" s="2">
        <f>IF(NOT(ISBLANK(B37)),(B37-C37)/B37,"")</f>
        <v>0</v>
      </c>
      <c r="Q37">
        <f t="shared" si="13"/>
        <v>610.00057601928711</v>
      </c>
      <c r="S37">
        <f t="shared" si="14"/>
        <v>610.00057601928711</v>
      </c>
      <c r="AC37" t="s">
        <v>38</v>
      </c>
      <c r="AD37">
        <v>249.05425810813904</v>
      </c>
    </row>
    <row r="38" spans="1:30" x14ac:dyDescent="0.45">
      <c r="A38" t="s">
        <v>29</v>
      </c>
      <c r="B38">
        <v>66.81596302986145</v>
      </c>
      <c r="C38">
        <v>71.353535890579224</v>
      </c>
      <c r="D38">
        <f t="shared" si="0"/>
        <v>71.353535890579224</v>
      </c>
      <c r="E38" s="2">
        <f>IF(NOT(ISBLANK(B38)),(B38-C38)/B38,"")</f>
        <v>-6.7911508791541883E-2</v>
      </c>
      <c r="Q38">
        <f t="shared" si="13"/>
        <v>76.81596302986145</v>
      </c>
      <c r="S38">
        <f t="shared" si="14"/>
        <v>81.353535890579224</v>
      </c>
      <c r="AC38" t="s">
        <v>39</v>
      </c>
      <c r="AD38">
        <v>519.98336100578308</v>
      </c>
    </row>
    <row r="39" spans="1:30" x14ac:dyDescent="0.45">
      <c r="A39" t="s">
        <v>30</v>
      </c>
      <c r="B39">
        <v>21.574312925338745</v>
      </c>
      <c r="C39">
        <v>6.8977210521697998</v>
      </c>
      <c r="D39">
        <f t="shared" si="0"/>
        <v>6.8977210521697998</v>
      </c>
      <c r="E39" s="2">
        <f>IF(NOT(ISBLANK(B39)),(B39-C39)/B39,"")</f>
        <v>0.68028084713332782</v>
      </c>
      <c r="Q39">
        <f t="shared" si="13"/>
        <v>31.574312925338745</v>
      </c>
      <c r="S39">
        <f t="shared" si="14"/>
        <v>16.8977210521698</v>
      </c>
    </row>
    <row r="40" spans="1:30" x14ac:dyDescent="0.45">
      <c r="A40" t="s">
        <v>31</v>
      </c>
      <c r="B40">
        <v>146.71848678588867</v>
      </c>
      <c r="C40">
        <v>222.54629492759705</v>
      </c>
      <c r="D40">
        <f t="shared" si="0"/>
        <v>222.54629492759705</v>
      </c>
      <c r="E40" s="2">
        <f>IF(NOT(ISBLANK(B40)),(B40-C40)/B40,"")</f>
        <v>-0.51682517863182775</v>
      </c>
      <c r="Q40">
        <f t="shared" si="13"/>
        <v>156.71848678588867</v>
      </c>
      <c r="S40">
        <f t="shared" si="14"/>
        <v>232.54629492759705</v>
      </c>
    </row>
    <row r="41" spans="1:30" x14ac:dyDescent="0.45">
      <c r="A41" t="s">
        <v>32</v>
      </c>
      <c r="B41">
        <v>600.00302386283875</v>
      </c>
      <c r="C41">
        <v>600.00302386283875</v>
      </c>
      <c r="D41">
        <f t="shared" si="0"/>
        <v>600.00302386283875</v>
      </c>
      <c r="E41" s="2">
        <f>IF(NOT(ISBLANK(B41)),(B41-C41)/B41,"")</f>
        <v>0</v>
      </c>
      <c r="Q41">
        <f t="shared" si="13"/>
        <v>610.00302386283875</v>
      </c>
      <c r="S41">
        <f t="shared" si="14"/>
        <v>610.00302386283875</v>
      </c>
    </row>
    <row r="42" spans="1:30" x14ac:dyDescent="0.45">
      <c r="A42" t="s">
        <v>33</v>
      </c>
      <c r="B42">
        <v>5.0334079265594482</v>
      </c>
      <c r="C42">
        <v>1.2990767955780029</v>
      </c>
      <c r="D42">
        <f t="shared" si="0"/>
        <v>1.2990767955780029</v>
      </c>
      <c r="E42" s="2">
        <f>IF(NOT(ISBLANK(B42)),(B42-C42)/B42,"")</f>
        <v>0.74190909726921772</v>
      </c>
      <c r="Q42">
        <f t="shared" si="13"/>
        <v>15.033407926559448</v>
      </c>
      <c r="S42">
        <f t="shared" si="14"/>
        <v>11.299076795578003</v>
      </c>
    </row>
    <row r="43" spans="1:30" x14ac:dyDescent="0.45">
      <c r="A43" t="s">
        <v>34</v>
      </c>
      <c r="B43">
        <v>28.196878910064697</v>
      </c>
      <c r="C43">
        <v>9.9708471298217773</v>
      </c>
      <c r="D43">
        <f t="shared" si="0"/>
        <v>9.9708471298217773</v>
      </c>
      <c r="E43" s="2">
        <f>IF(NOT(ISBLANK(B43)),(B43-C43)/B43,"")</f>
        <v>0.64638472358503674</v>
      </c>
      <c r="Q43">
        <f t="shared" si="13"/>
        <v>38.196878910064697</v>
      </c>
      <c r="S43">
        <f t="shared" si="14"/>
        <v>19.970847129821777</v>
      </c>
    </row>
    <row r="44" spans="1:30" hidden="1" x14ac:dyDescent="0.45">
      <c r="A44" t="s">
        <v>52</v>
      </c>
      <c r="C44">
        <v>31.81354808807373</v>
      </c>
      <c r="D44" t="str">
        <f t="shared" si="0"/>
        <v/>
      </c>
      <c r="E44" s="2" t="str">
        <f>IF(NOT(ISBLANK(B44)),(B44-C44)/B44,"")</f>
        <v/>
      </c>
    </row>
    <row r="45" spans="1:30" x14ac:dyDescent="0.45">
      <c r="A45" t="s">
        <v>35</v>
      </c>
      <c r="B45">
        <v>6.4711949825286865</v>
      </c>
      <c r="C45">
        <v>1.8443100452423096</v>
      </c>
      <c r="D45">
        <f t="shared" si="0"/>
        <v>1.8443100452423096</v>
      </c>
      <c r="E45" s="2">
        <f>IF(NOT(ISBLANK(B45)),(B45-C45)/B45,"")</f>
        <v>0.71499699047522347</v>
      </c>
      <c r="Q45">
        <f t="shared" ref="Q45:Q50" si="15">B45+10</f>
        <v>16.471194982528687</v>
      </c>
      <c r="S45">
        <f t="shared" ref="S45:S50" si="16">D45+10</f>
        <v>11.84431004524231</v>
      </c>
    </row>
    <row r="46" spans="1:30" x14ac:dyDescent="0.45">
      <c r="A46" t="s">
        <v>36</v>
      </c>
      <c r="B46">
        <v>23.755665</v>
      </c>
      <c r="C46">
        <v>54.337419033050537</v>
      </c>
      <c r="D46">
        <f t="shared" si="0"/>
        <v>54.337419033050537</v>
      </c>
      <c r="E46" s="2">
        <f>IF(NOT(ISBLANK(B46)),(B46-C46)/B46,"")</f>
        <v>-1.2873457355561519</v>
      </c>
      <c r="Q46">
        <f t="shared" si="15"/>
        <v>33.755665</v>
      </c>
      <c r="S46">
        <f t="shared" si="16"/>
        <v>64.337419033050537</v>
      </c>
    </row>
    <row r="47" spans="1:30" x14ac:dyDescent="0.45">
      <c r="A47" t="s">
        <v>37</v>
      </c>
      <c r="B47">
        <v>41.228957000000001</v>
      </c>
      <c r="C47">
        <v>30.506999969482422</v>
      </c>
      <c r="D47">
        <f t="shared" si="0"/>
        <v>30.506999969482422</v>
      </c>
      <c r="E47" s="2">
        <f>IF(NOT(ISBLANK(B47)),(B47-C47)/B47,"")</f>
        <v>0.26005889575420449</v>
      </c>
      <c r="Q47">
        <f t="shared" si="15"/>
        <v>51.228957000000001</v>
      </c>
      <c r="S47">
        <f t="shared" si="16"/>
        <v>40.506999969482422</v>
      </c>
    </row>
    <row r="48" spans="1:30" x14ac:dyDescent="0.45">
      <c r="A48" t="s">
        <v>38</v>
      </c>
      <c r="B48">
        <v>76.718604999999997</v>
      </c>
      <c r="C48">
        <v>71.655341863632202</v>
      </c>
      <c r="D48">
        <f t="shared" si="0"/>
        <v>71.655341863632202</v>
      </c>
      <c r="E48" s="2">
        <f>IF(NOT(ISBLANK(B48)),(B48-C48)/B48,"")</f>
        <v>6.5997851973035676E-2</v>
      </c>
      <c r="Q48">
        <f t="shared" si="15"/>
        <v>86.718604999999997</v>
      </c>
      <c r="S48">
        <f t="shared" si="16"/>
        <v>81.655341863632202</v>
      </c>
    </row>
    <row r="49" spans="1:19" x14ac:dyDescent="0.45">
      <c r="A49" t="s">
        <v>39</v>
      </c>
      <c r="B49">
        <v>519.98336100578308</v>
      </c>
      <c r="C49">
        <v>11.722734928131104</v>
      </c>
      <c r="D49">
        <f t="shared" si="0"/>
        <v>11.722734928131104</v>
      </c>
      <c r="E49" s="2">
        <f>IF(NOT(ISBLANK(B49)),(B49-C49)/B49,"")</f>
        <v>0.97745555760581204</v>
      </c>
      <c r="Q49">
        <f t="shared" si="15"/>
        <v>529.98336100578308</v>
      </c>
      <c r="S49">
        <f t="shared" si="16"/>
        <v>21.722734928131104</v>
      </c>
    </row>
    <row r="50" spans="1:19" x14ac:dyDescent="0.45">
      <c r="A50" s="4" t="s">
        <v>59</v>
      </c>
      <c r="B50" s="4">
        <v>600.00620698928833</v>
      </c>
      <c r="C50" s="4">
        <v>600.00620698928833</v>
      </c>
      <c r="D50" s="4">
        <f t="shared" ref="D50:D70" si="17">IF(NOT(ISBLANK(B50)),C50,"")</f>
        <v>600.00620698928833</v>
      </c>
      <c r="E50" s="5">
        <f>IF(NOT(ISBLANK(B50)),(B50-C50)/B50,"")</f>
        <v>0</v>
      </c>
      <c r="F50" s="4"/>
      <c r="G50" s="4"/>
      <c r="H50" s="4"/>
      <c r="I50" s="4"/>
      <c r="Q50">
        <f t="shared" si="15"/>
        <v>610.00620698928833</v>
      </c>
      <c r="S50">
        <f t="shared" si="16"/>
        <v>610.00620698928833</v>
      </c>
    </row>
    <row r="51" spans="1:19" hidden="1" x14ac:dyDescent="0.45">
      <c r="A51" t="s">
        <v>60</v>
      </c>
      <c r="C51">
        <v>1.2151591777801514</v>
      </c>
      <c r="D51" t="str">
        <f t="shared" si="17"/>
        <v/>
      </c>
      <c r="E51" s="2" t="str">
        <f t="shared" ref="E51:E70" si="18">IF(NOT(ISBLANK(B51)),(B51-C51)/B51,"")</f>
        <v/>
      </c>
    </row>
    <row r="52" spans="1:19" hidden="1" x14ac:dyDescent="0.45">
      <c r="A52" t="s">
        <v>61</v>
      </c>
      <c r="C52">
        <v>187.01710987091064</v>
      </c>
      <c r="D52" t="str">
        <f t="shared" si="17"/>
        <v/>
      </c>
      <c r="E52" s="2" t="str">
        <f t="shared" si="18"/>
        <v/>
      </c>
    </row>
    <row r="53" spans="1:19" x14ac:dyDescent="0.45">
      <c r="A53" t="s">
        <v>62</v>
      </c>
      <c r="B53">
        <v>600.18435096740723</v>
      </c>
      <c r="C53">
        <v>600.18435096740723</v>
      </c>
      <c r="D53">
        <f t="shared" si="17"/>
        <v>600.18435096740723</v>
      </c>
      <c r="E53" s="2">
        <f t="shared" si="18"/>
        <v>0</v>
      </c>
      <c r="Q53">
        <f>B53+10</f>
        <v>610.18435096740723</v>
      </c>
      <c r="S53">
        <f>D53+10</f>
        <v>610.18435096740723</v>
      </c>
    </row>
    <row r="54" spans="1:19" hidden="1" x14ac:dyDescent="0.45">
      <c r="A54" t="s">
        <v>63</v>
      </c>
      <c r="C54">
        <v>1.5901908874511719</v>
      </c>
      <c r="D54" t="str">
        <f t="shared" si="17"/>
        <v/>
      </c>
      <c r="E54" s="2" t="str">
        <f t="shared" si="18"/>
        <v/>
      </c>
    </row>
    <row r="55" spans="1:19" hidden="1" x14ac:dyDescent="0.45">
      <c r="A55" t="s">
        <v>64</v>
      </c>
      <c r="C55">
        <v>30.986600875854492</v>
      </c>
      <c r="D55" t="str">
        <f t="shared" si="17"/>
        <v/>
      </c>
      <c r="E55" s="2" t="str">
        <f t="shared" si="18"/>
        <v/>
      </c>
    </row>
    <row r="56" spans="1:19" x14ac:dyDescent="0.45">
      <c r="A56" t="s">
        <v>65</v>
      </c>
      <c r="B56">
        <v>41.67596077919</v>
      </c>
      <c r="C56">
        <v>2.9718430042266846</v>
      </c>
      <c r="D56">
        <f t="shared" si="17"/>
        <v>2.9718430042266846</v>
      </c>
      <c r="E56" s="2">
        <f t="shared" si="18"/>
        <v>0.92869167384113172</v>
      </c>
      <c r="Q56">
        <f>B56+10</f>
        <v>51.67596077919</v>
      </c>
      <c r="S56">
        <f>D56+10</f>
        <v>12.971843004226685</v>
      </c>
    </row>
    <row r="57" spans="1:19" hidden="1" x14ac:dyDescent="0.45">
      <c r="A57" t="s">
        <v>66</v>
      </c>
      <c r="C57">
        <v>284.13460993766785</v>
      </c>
      <c r="D57" t="str">
        <f t="shared" si="17"/>
        <v/>
      </c>
      <c r="E57" s="2" t="str">
        <f t="shared" si="18"/>
        <v/>
      </c>
    </row>
    <row r="58" spans="1:19" x14ac:dyDescent="0.45">
      <c r="A58" t="s">
        <v>67</v>
      </c>
      <c r="B58">
        <v>600.60646986961365</v>
      </c>
      <c r="C58">
        <v>600.60646986961365</v>
      </c>
      <c r="D58">
        <f t="shared" si="17"/>
        <v>600.60646986961365</v>
      </c>
      <c r="E58" s="2">
        <f t="shared" si="18"/>
        <v>0</v>
      </c>
      <c r="Q58">
        <f t="shared" ref="Q58:Q61" si="19">B58+10</f>
        <v>610.60646986961365</v>
      </c>
      <c r="S58">
        <f t="shared" ref="S58:S61" si="20">D58+10</f>
        <v>610.60646986961365</v>
      </c>
    </row>
    <row r="59" spans="1:19" x14ac:dyDescent="0.45">
      <c r="A59" t="s">
        <v>68</v>
      </c>
      <c r="B59">
        <v>14.1524031162261</v>
      </c>
      <c r="C59">
        <v>12.044156074523926</v>
      </c>
      <c r="D59">
        <f t="shared" si="17"/>
        <v>12.044156074523926</v>
      </c>
      <c r="E59" s="2">
        <f t="shared" si="18"/>
        <v>0.14896742442878935</v>
      </c>
      <c r="Q59">
        <f t="shared" si="19"/>
        <v>24.1524031162261</v>
      </c>
      <c r="S59">
        <f t="shared" si="20"/>
        <v>22.044156074523926</v>
      </c>
    </row>
    <row r="60" spans="1:19" x14ac:dyDescent="0.45">
      <c r="A60" t="s">
        <v>69</v>
      </c>
      <c r="B60">
        <v>6.8038749694824201</v>
      </c>
      <c r="C60">
        <v>10.632827997207642</v>
      </c>
      <c r="D60">
        <f t="shared" si="17"/>
        <v>10.632827997207642</v>
      </c>
      <c r="E60" s="2">
        <f t="shared" si="18"/>
        <v>-0.56276063932675335</v>
      </c>
      <c r="Q60">
        <f t="shared" si="19"/>
        <v>16.803874969482422</v>
      </c>
      <c r="S60">
        <f t="shared" si="20"/>
        <v>20.632827997207642</v>
      </c>
    </row>
    <row r="61" spans="1:19" x14ac:dyDescent="0.45">
      <c r="A61" t="s">
        <v>70</v>
      </c>
      <c r="B61">
        <v>45.615432977676299</v>
      </c>
      <c r="C61">
        <v>38.917715072631836</v>
      </c>
      <c r="D61">
        <f t="shared" si="17"/>
        <v>38.917715072631836</v>
      </c>
      <c r="E61" s="2">
        <f t="shared" si="18"/>
        <v>0.14683008507936895</v>
      </c>
      <c r="Q61">
        <f t="shared" si="19"/>
        <v>55.615432977676299</v>
      </c>
      <c r="S61">
        <f t="shared" si="20"/>
        <v>48.917715072631836</v>
      </c>
    </row>
    <row r="62" spans="1:19" hidden="1" x14ac:dyDescent="0.45">
      <c r="A62" t="s">
        <v>71</v>
      </c>
      <c r="C62">
        <v>1.6059439182281494</v>
      </c>
      <c r="D62" t="str">
        <f t="shared" si="17"/>
        <v/>
      </c>
      <c r="E62" s="2" t="str">
        <f t="shared" si="18"/>
        <v/>
      </c>
    </row>
    <row r="63" spans="1:19" x14ac:dyDescent="0.45">
      <c r="A63" t="s">
        <v>72</v>
      </c>
      <c r="B63">
        <v>7.8960821628570503</v>
      </c>
      <c r="C63">
        <v>3.823505163192749</v>
      </c>
      <c r="D63">
        <f t="shared" si="17"/>
        <v>3.823505163192749</v>
      </c>
      <c r="E63" s="2">
        <f>IF(NOT(ISBLANK(B63)),(B63-C63)/B63,"")</f>
        <v>0.51577186200285374</v>
      </c>
      <c r="Q63">
        <f t="shared" ref="Q63:Q70" si="21">B63+10</f>
        <v>17.896082162857049</v>
      </c>
      <c r="S63">
        <f t="shared" ref="S63:S70" si="22">D63+10</f>
        <v>13.823505163192749</v>
      </c>
    </row>
    <row r="64" spans="1:19" x14ac:dyDescent="0.45">
      <c r="A64" t="s">
        <v>73</v>
      </c>
      <c r="B64">
        <v>600.00007390975952</v>
      </c>
      <c r="C64">
        <v>600.00007390975952</v>
      </c>
      <c r="D64">
        <f t="shared" si="17"/>
        <v>600.00007390975952</v>
      </c>
      <c r="E64" s="2">
        <f t="shared" si="18"/>
        <v>0</v>
      </c>
      <c r="Q64">
        <f t="shared" si="21"/>
        <v>610.00007390975952</v>
      </c>
      <c r="S64">
        <f t="shared" si="22"/>
        <v>610.00007390975952</v>
      </c>
    </row>
    <row r="65" spans="1:19" x14ac:dyDescent="0.45">
      <c r="A65" t="s">
        <v>74</v>
      </c>
      <c r="B65">
        <v>600.50056982040405</v>
      </c>
      <c r="C65">
        <v>600.50056982040405</v>
      </c>
      <c r="D65">
        <f t="shared" si="17"/>
        <v>600.50056982040405</v>
      </c>
      <c r="E65" s="2">
        <f t="shared" si="18"/>
        <v>0</v>
      </c>
      <c r="Q65">
        <f t="shared" si="21"/>
        <v>610.50056982040405</v>
      </c>
      <c r="S65">
        <f t="shared" si="22"/>
        <v>610.50056982040405</v>
      </c>
    </row>
    <row r="66" spans="1:19" x14ac:dyDescent="0.45">
      <c r="A66" t="s">
        <v>75</v>
      </c>
      <c r="B66">
        <v>600.00154590606689</v>
      </c>
      <c r="C66">
        <v>600.00154590606689</v>
      </c>
      <c r="D66">
        <f t="shared" si="17"/>
        <v>600.00154590606689</v>
      </c>
      <c r="E66" s="2">
        <f t="shared" si="18"/>
        <v>0</v>
      </c>
      <c r="Q66">
        <f t="shared" si="21"/>
        <v>610.00154590606689</v>
      </c>
      <c r="S66">
        <f t="shared" si="22"/>
        <v>610.00154590606689</v>
      </c>
    </row>
    <row r="67" spans="1:19" x14ac:dyDescent="0.45">
      <c r="A67" t="s">
        <v>76</v>
      </c>
      <c r="B67">
        <v>600.41037201881409</v>
      </c>
      <c r="C67">
        <v>600.41037201881409</v>
      </c>
      <c r="D67">
        <f t="shared" si="17"/>
        <v>600.41037201881409</v>
      </c>
      <c r="E67" s="2">
        <f t="shared" si="18"/>
        <v>0</v>
      </c>
      <c r="Q67">
        <f t="shared" si="21"/>
        <v>610.41037201881409</v>
      </c>
      <c r="S67">
        <f t="shared" si="22"/>
        <v>610.41037201881409</v>
      </c>
    </row>
    <row r="68" spans="1:19" x14ac:dyDescent="0.45">
      <c r="A68" t="s">
        <v>77</v>
      </c>
      <c r="B68">
        <v>600.14456582069397</v>
      </c>
      <c r="C68">
        <v>600.14456582069397</v>
      </c>
      <c r="D68">
        <f t="shared" si="17"/>
        <v>600.14456582069397</v>
      </c>
      <c r="E68" s="2">
        <f t="shared" si="18"/>
        <v>0</v>
      </c>
      <c r="Q68">
        <f t="shared" si="21"/>
        <v>610.14456582069397</v>
      </c>
      <c r="S68">
        <f t="shared" si="22"/>
        <v>610.14456582069397</v>
      </c>
    </row>
    <row r="69" spans="1:19" x14ac:dyDescent="0.45">
      <c r="A69" t="s">
        <v>78</v>
      </c>
      <c r="B69">
        <v>600.00054287910461</v>
      </c>
      <c r="C69">
        <v>600.00054287910461</v>
      </c>
      <c r="D69">
        <f t="shared" si="17"/>
        <v>600.00054287910461</v>
      </c>
      <c r="E69" s="2">
        <f t="shared" si="18"/>
        <v>0</v>
      </c>
      <c r="Q69">
        <f t="shared" si="21"/>
        <v>610.00054287910461</v>
      </c>
      <c r="S69">
        <f t="shared" si="22"/>
        <v>610.00054287910461</v>
      </c>
    </row>
    <row r="70" spans="1:19" x14ac:dyDescent="0.45">
      <c r="A70" t="s">
        <v>79</v>
      </c>
      <c r="B70">
        <v>42.346994000000002</v>
      </c>
      <c r="C70">
        <v>79.148194074630737</v>
      </c>
      <c r="D70">
        <f t="shared" si="17"/>
        <v>79.148194074630737</v>
      </c>
      <c r="E70" s="2">
        <f t="shared" si="18"/>
        <v>-0.86903925399358295</v>
      </c>
      <c r="Q70">
        <f t="shared" si="21"/>
        <v>52.346994000000002</v>
      </c>
      <c r="S70">
        <f t="shared" si="22"/>
        <v>89.148194074630737</v>
      </c>
    </row>
    <row r="74" spans="1:19" x14ac:dyDescent="0.45">
      <c r="P74" s="3" t="s">
        <v>89</v>
      </c>
      <c r="Q74">
        <f>PRODUCT(Q2:Q70)^(1/COUNT(Q2:Q70))-10</f>
        <v>89.387960599016196</v>
      </c>
      <c r="S74">
        <f>PRODUCT(S2:S70)^(1/COUNT(S2:S70))-10</f>
        <v>65.333512866174573</v>
      </c>
    </row>
  </sheetData>
  <autoFilter ref="A1:E70" xr:uid="{4FEDCFD4-06E9-4D82-8B10-0202031D1317}">
    <filterColumn colId="1">
      <customFilters>
        <customFilter operator="notEqual" val=" "/>
      </customFilters>
    </filterColumn>
  </autoFilter>
  <conditionalFormatting sqref="E2:E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0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N 3 N 7 W r N 1 c n q k A A A A 9 g A A A B I A H A B D b 2 5 m a W c v U G F j a 2 F n Z S 5 4 b W w g o h g A K K A U A A A A A A A A A A A A A A A A A A A A A A A A A A A A h Y 8 x D o I w G I W v Q r r T l o q J I T 9 l Y I X E x M S 4 N q V C I x R D i + V u D h 7 J K 4 h R 1 M 3 x f e 8 b 3 r t f b 5 B N X R t c 1 G B 1 b 1 I U Y Y o C Z W R f a V O n a H T H c I M y D l s h T 6 J W w S w b m 0 y 2 S l H j 3 D k h x H u P / Q r 3 Q 0 0 Y p R E 5 l M V O N q o T 6 C P r / 3 K o j X X C S I U 4 7 F 9 j O M N R T H F M 1 5 g C W S C U 2 n w F N u 9 9 t j 8 Q 8 r F 1 4 6 C 4 s m F e A F k i k P c H / g B Q S w M E F A A C A A g A N 3 N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z e 1 q W A y q 2 d w E A A F Y J A A A T A B w A R m 9 y b X V s Y X M v U 2 V j d G l v b j E u b S C i G A A o o B Q A A A A A A A A A A A A A A A A A A A A A A A A A A A D t V E 1 P A j E Q v Z P w H 5 p y W Z K 6 C Y t 6 k O z B L H 6 Q q M G A J 9 a Q 0 h 2 h p t u S f h A J 4 b 9 b X A i i x I M f c J C 9 d P v e 5 M 1 M X 2 Y M M M u V R J 3 i r D X K p X L J j K i G D H F p L J U M T F + J D M V I g C 2 X k P 8 6 y m k G H k n M J G w q 5 n K Q N r j k A s J E S e s v J s D J W f p g Q J t U c s o g X Y W Z 9 I r b k R u k t 6 1 u y l y 7 e d M O n 0 W 6 k S t k Z o K r p N c E w X N u Q c e 4 g Q l K l H C 5 N H G d o A v J V M b l M K 5 F J x F B 9 0 5 Z 6 N i p g H j 9 G 9 4 p C Y 9 V U t R c w W 2 t c s 9 l 6 B p o 5 g v D v o E u H f j A J b P E g 6 I 9 g n p L / F y I D q O C a h N b 7 d 5 L J i M q h 1 6 x O x 3 D W q 6 r q T R P S u d F w Q v S B F v y k 9 k M t 5 Z 9 + / a s j 0 M W X u y c o B k u n m Y F S 5 c P Q L 8 R C x j R I y 4 z G J M P / L x a L n G 5 t b r t x g 7 H b m f G + l w H Y 7 8 w 9 o e m V v D m v A Z R F e 9 5 a M m / 9 b Y l 7 e l x u B D 5 N L P h J v 1 d d + t 7 d / c w u X + 1 k v v R L p d y P z q Y + 8 t r + R V Q S w E C L Q A U A A I A C A A 3 c 3 t a s 3 V y e q Q A A A D 2 A A A A E g A A A A A A A A A A A A A A A A A A A A A A Q 2 9 u Z m l n L 1 B h Y 2 t h Z 2 U u e G 1 s U E s B A i 0 A F A A C A A g A N 3 N 7 W g / K 6 a u k A A A A 6 Q A A A B M A A A A A A A A A A A A A A A A A 8 A A A A F t D b 2 5 0 Z W 5 0 X 1 R 5 c G V z X S 5 4 b W x Q S w E C L Q A U A A I A C A A 3 c 3 t a l g M q t n c B A A B W C Q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L Q A A A A A A A P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n N 0 Y W 5 j Z X N f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3 N T V m Z T A t N j Y y N i 0 0 M 2 U 0 L T g 4 O T M t M T F i O G I 4 O W Y 3 M z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3 R h b m N l c 1 9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c 6 M D Y 6 M j Q u N D I 1 N T E 0 M l o i I C 8 + P E V u d H J 5 I F R 5 c G U 9 I k Z p b G x D b 2 x 1 b W 5 U e X B l c y I g V m F s d W U 9 I n N C Z 1 V G I i A v P j x F b n R y e S B U e X B l P S J G a W x s Q 2 9 s d W 1 u T m F t Z X M i I F Z h b H V l P S J z W y Z x d W 9 0 O 0 l u c 3 R h b m N l J n F 1 b 3 Q 7 L C Z x d W 9 0 O 2 N 1 U E R M U C Z x d W 9 0 O y w m c X V v d D t Q R E x Q I G E t a W 5 k Z X A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G F u Y 2 V z X 2 9 s Z C 9 B d X R v U m V t b 3 Z l Z E N v b H V t b n M x L n t J b n N 0 Y W 5 j Z S w w f S Z x d W 9 0 O y w m c X V v d D t T Z W N 0 a W 9 u M S 9 p b n N 0 Y W 5 j Z X N f b 2 x k L 0 F 1 d G 9 S Z W 1 v d m V k Q 2 9 s d W 1 u c z E u e 2 N 1 U E R M U C w x f S Z x d W 9 0 O y w m c X V v d D t T Z W N 0 a W 9 u M S 9 p b n N 0 Y W 5 j Z X N f b 2 x k L 0 F 1 d G 9 S Z W 1 v d m V k Q 2 9 s d W 1 u c z E u e 1 B E T F A g Y S 1 p b m R l c C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d G F u Y 2 V z X 2 9 s Z C 9 B d X R v U m V t b 3 Z l Z E N v b H V t b n M x L n t J b n N 0 Y W 5 j Z S w w f S Z x d W 9 0 O y w m c X V v d D t T Z W N 0 a W 9 u M S 9 p b n N 0 Y W 5 j Z X N f b 2 x k L 0 F 1 d G 9 S Z W 1 v d m V k Q 2 9 s d W 1 u c z E u e 2 N 1 U E R M U C w x f S Z x d W 9 0 O y w m c X V v d D t T Z W N 0 a W 9 u M S 9 p b n N 0 Y W 5 j Z X N f b 2 x k L 0 F 1 d G 9 S Z W 1 v d m V k Q 2 9 s d W 1 u c z E u e 1 B E T F A g Y S 1 p b m R l c C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R h b m N l c 1 9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G F u Y 2 V z X 2 9 s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Y W 5 j Z X N f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G F u Y 2 V z X 2 d w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T U 4 N j Z i L T V j O T Y t N G I 5 Y S 0 5 N j Z i L T g 5 Y T Q x Z j d h O W Y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0 Y W 5 j Z X N f Z 3 B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3 V D E 3 O j A 3 O j A 0 L j Q z N z g 3 M z R a I i A v P j x F b n R y e S B U e X B l P S J G a W x s Q 2 9 s d W 1 u V H l w Z X M i I F Z h b H V l P S J z Q m d V R i I g L z 4 8 R W 5 0 c n k g V H l w Z T 0 i R m l s b E N v b H V t b k 5 h b W V z I i B W Y W x 1 Z T 0 i c 1 s m c X V v d D t J b n N 0 Y W 5 j Z S Z x d W 9 0 O y w m c X V v d D t j d V B E T F A m c X V v d D s s J n F 1 b 3 Q 7 I G E t a W 5 k Z X A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G F u Y 2 V z X 2 d w d S 9 B d X R v U m V t b 3 Z l Z E N v b H V t b n M x L n t J b n N 0 Y W 5 j Z S w w f S Z x d W 9 0 O y w m c X V v d D t T Z W N 0 a W 9 u M S 9 p b n N 0 Y W 5 j Z X N f Z 3 B 1 L 0 F 1 d G 9 S Z W 1 v d m V k Q 2 9 s d W 1 u c z E u e 2 N 1 U E R M U C w x f S Z x d W 9 0 O y w m c X V v d D t T Z W N 0 a W 9 u M S 9 p b n N 0 Y W 5 j Z X N f Z 3 B 1 L 0 F 1 d G 9 S Z W 1 v d m V k Q 2 9 s d W 1 u c z E u e y B h L W l u Z G V w L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N 0 Y W 5 j Z X N f Z 3 B 1 L 0 F 1 d G 9 S Z W 1 v d m V k Q 2 9 s d W 1 u c z E u e 0 l u c 3 R h b m N l L D B 9 J n F 1 b 3 Q 7 L C Z x d W 9 0 O 1 N l Y 3 R p b 2 4 x L 2 l u c 3 R h b m N l c 1 9 n c H U v Q X V 0 b 1 J l b W 9 2 Z W R D b 2 x 1 b W 5 z M S 5 7 Y 3 V Q R E x Q L D F 9 J n F 1 b 3 Q 7 L C Z x d W 9 0 O 1 N l Y 3 R p b 2 4 x L 2 l u c 3 R h b m N l c 1 9 n c H U v Q X V 0 b 1 J l b W 9 2 Z W R D b 2 x 1 b W 5 z M S 5 7 I G E t a W 5 k Z X A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0 Y W 5 j Z X N f Z 3 B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c 1 9 n c H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G F u Y 2 V z X 2 d w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c 1 9 v b G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F i Y T Q z N C 1 k Y z Y 1 L T R i M D Y t Y j Q x M C 1 h O D U z N D g 2 M z Q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d G F u Y 2 V z X 2 9 s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N z o x M T o z O S 4 3 O D U w N D I x W i I g L z 4 8 R W 5 0 c n k g V H l w Z T 0 i R m l s b E N v b H V t b l R 5 c G V z I i B W Y W x 1 Z T 0 i c 0 J n T U Q i I C 8 + P E V u d H J 5 I F R 5 c G U 9 I k Z p b G x D b 2 x 1 b W 5 O Y W 1 l c y I g V m F s d W U 9 I n N b J n F 1 b 3 Q 7 S W 5 z d G F u Y 2 U m c X V v d D s s J n F 1 b 3 Q 7 Y 3 V Q R E x Q J n F 1 b 3 Q 7 L C Z x d W 9 0 O 1 B E T F A g Y S 1 p b m R l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0 Y W 5 j Z X N f b 2 x k I C g y K S 9 B d X R v U m V t b 3 Z l Z E N v b H V t b n M x L n t J b n N 0 Y W 5 j Z S w w f S Z x d W 9 0 O y w m c X V v d D t T Z W N 0 a W 9 u M S 9 p b n N 0 Y W 5 j Z X N f b 2 x k I C g y K S 9 B d X R v U m V t b 3 Z l Z E N v b H V t b n M x L n t j d V B E T F A s M X 0 m c X V v d D s s J n F 1 b 3 Q 7 U 2 V j d G l v b j E v a W 5 z d G F u Y 2 V z X 2 9 s Z C A o M i k v Q X V 0 b 1 J l b W 9 2 Z W R D b 2 x 1 b W 5 z M S 5 7 U E R M U C B h L W l u Z G V w L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N 0 Y W 5 j Z X N f b 2 x k I C g y K S 9 B d X R v U m V t b 3 Z l Z E N v b H V t b n M x L n t J b n N 0 Y W 5 j Z S w w f S Z x d W 9 0 O y w m c X V v d D t T Z W N 0 a W 9 u M S 9 p b n N 0 Y W 5 j Z X N f b 2 x k I C g y K S 9 B d X R v U m V t b 3 Z l Z E N v b H V t b n M x L n t j d V B E T F A s M X 0 m c X V v d D s s J n F 1 b 3 Q 7 U 2 V j d G l v b j E v a W 5 z d G F u Y 2 V z X 2 9 s Z C A o M i k v Q X V 0 b 1 J l b W 9 2 Z W R D b 2 x 1 b W 5 z M S 5 7 U E R M U C B h L W l u Z G V w L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G F u Y 2 V z X 2 9 s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Y W 5 j Z X N f b 2 x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c 1 9 v b G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Y W 5 j Z X N f b 2 x k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F k Y 2 J l Z m M t Y W N h N C 0 0 O W R j L T k 4 M G Y t Z G I w Z m U 4 Z T l i Y z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3 R h b m N l c 1 9 v b G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d U M T c 6 M j E 6 M z k u M D Q 3 N T I 3 M l o i I C 8 + P E V u d H J 5 I F R 5 c G U 9 I k Z p b G x D b 2 x 1 b W 5 U e X B l c y I g V m F s d W U 9 I n N C Z 1 V G I i A v P j x F b n R y e S B U e X B l P S J G a W x s Q 2 9 s d W 1 u T m F t Z X M i I F Z h b H V l P S J z W y Z x d W 9 0 O 0 l u c 3 R h b m N l J n F 1 b 3 Q 7 L C Z x d W 9 0 O 2 N 1 U E R M U C Z x d W 9 0 O y w m c X V v d D t Q R E x Q I G E t a W 5 k Z X A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d G F u Y 2 V z X 2 9 s Z C A o M y k v Q X V 0 b 1 J l b W 9 2 Z W R D b 2 x 1 b W 5 z M S 5 7 S W 5 z d G F u Y 2 U s M H 0 m c X V v d D s s J n F 1 b 3 Q 7 U 2 V j d G l v b j E v a W 5 z d G F u Y 2 V z X 2 9 s Z C A o M y k v Q X V 0 b 1 J l b W 9 2 Z W R D b 2 x 1 b W 5 z M S 5 7 Y 3 V Q R E x Q L D F 9 J n F 1 b 3 Q 7 L C Z x d W 9 0 O 1 N l Y 3 R p b 2 4 x L 2 l u c 3 R h b m N l c 1 9 v b G Q g K D M p L 0 F 1 d G 9 S Z W 1 v d m V k Q 2 9 s d W 1 u c z E u e 1 B E T F A g Y S 1 p b m R l c C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d G F u Y 2 V z X 2 9 s Z C A o M y k v Q X V 0 b 1 J l b W 9 2 Z W R D b 2 x 1 b W 5 z M S 5 7 S W 5 z d G F u Y 2 U s M H 0 m c X V v d D s s J n F 1 b 3 Q 7 U 2 V j d G l v b j E v a W 5 z d G F u Y 2 V z X 2 9 s Z C A o M y k v Q X V 0 b 1 J l b W 9 2 Z W R D b 2 x 1 b W 5 z M S 5 7 Y 3 V Q R E x Q L D F 9 J n F 1 b 3 Q 7 L C Z x d W 9 0 O 1 N l Y 3 R p b 2 4 x L 2 l u c 3 R h b m N l c 1 9 v b G Q g K D M p L 0 F 1 d G 9 S Z W 1 v d m V k Q 2 9 s d W 1 u c z E u e 1 B E T F A g Y S 1 p b m R l c C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R h b m N l c 1 9 v b G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G F u Y 2 V z X 2 9 s Z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Y W 5 j Z X N f b 2 x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G F u Y 2 V z X 2 d w d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h m M T U 1 M m U t M j d m N i 0 0 M j Q w L T g 2 Y z Q t O T Q 5 N z Z m M m E 5 Y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3 R h b m N l c 1 9 n c H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O D o y N T o 0 N y 4 0 M j M y O D g 4 W i I g L z 4 8 R W 5 0 c n k g V H l w Z T 0 i R m l s b E N v b H V t b l R 5 c G V z I i B W Y W x 1 Z T 0 i c 0 J n V U Y i I C 8 + P E V u d H J 5 I F R 5 c G U 9 I k Z p b G x D b 2 x 1 b W 5 O Y W 1 l c y I g V m F s d W U 9 I n N b J n F 1 b 3 Q 7 S W 5 z d G F u Y 2 U m c X V v d D s s J n F 1 b 3 Q 7 Y 3 V Q R E x Q J n F 1 b 3 Q 7 L C Z x d W 9 0 O y B h L W l u Z G V w L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R h b m N l c 1 9 n c H V f M i 9 B d X R v U m V t b 3 Z l Z E N v b H V t b n M x L n t J b n N 0 Y W 5 j Z S w w f S Z x d W 9 0 O y w m c X V v d D t T Z W N 0 a W 9 u M S 9 p b n N 0 Y W 5 j Z X N f Z 3 B 1 X z I v Q X V 0 b 1 J l b W 9 2 Z W R D b 2 x 1 b W 5 z M S 5 7 Y 3 V Q R E x Q L D F 9 J n F 1 b 3 Q 7 L C Z x d W 9 0 O 1 N l Y 3 R p b 2 4 x L 2 l u c 3 R h b m N l c 1 9 n c H V f M i 9 B d X R v U m V t b 3 Z l Z E N v b H V t b n M x L n s g Y S 1 p b m R l c C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z d G F u Y 2 V z X 2 d w d V 8 y L 0 F 1 d G 9 S Z W 1 v d m V k Q 2 9 s d W 1 u c z E u e 0 l u c 3 R h b m N l L D B 9 J n F 1 b 3 Q 7 L C Z x d W 9 0 O 1 N l Y 3 R p b 2 4 x L 2 l u c 3 R h b m N l c 1 9 n c H V f M i 9 B d X R v U m V t b 3 Z l Z E N v b H V t b n M x L n t j d V B E T F A s M X 0 m c X V v d D s s J n F 1 b 3 Q 7 U 2 V j d G l v b j E v a W 5 z d G F u Y 2 V z X 2 d w d V 8 y L 0 F 1 d G 9 S Z W 1 v d m V k Q 2 9 s d W 1 u c z E u e y B h L W l u Z G V w L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G F u Y 2 V z X 2 d w d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R h b m N l c 1 9 n c H V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0 Y W 5 j Z X N f Z 3 B 1 X z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0 h 5 x k c f Q k u z W v 7 C Q + K 8 S g A A A A A C A A A A A A A Q Z g A A A A E A A C A A A A A D G + P o w O h 7 y 1 a t Q g G A w H h t M Z k x y j 2 i H c 5 X / k c 9 c O T y T g A A A A A O g A A A A A I A A C A A A A D l s z O Q y a T d F V M l o o F t g f J Y a c 8 c G d a z p d z N N Z T X e e i H X V A A A A C 3 e M C x f m n X t T v X X K m U K E b i 3 7 H n n p i G j L b n Z g M 8 2 s f b k A 3 B D u x N t p G b t G o z d Y i 0 i K Q m A p T 1 a 0 m 5 U m 4 / t L D j G A p L G E A Z S k + i P Y n 5 J B f s n s I z 4 U A A A A C D c k Y + + Y 8 r Z y U l K 8 q 7 n X K t B q T O 1 2 Z G h f U F X s P k + 9 i Q P T Q 9 3 X 0 S H B 3 N / 2 R A 4 G p j X Z p a 8 C 7 b p K A Y t s / l h z N L R 8 E h < / D a t a M a s h u p > 
</file>

<file path=customXml/itemProps1.xml><?xml version="1.0" encoding="utf-8"?>
<ds:datastoreItem xmlns:ds="http://schemas.openxmlformats.org/officeDocument/2006/customXml" ds:itemID="{BF788436-96DF-41C9-BE1D-64D7E5214E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instances_old (3)</vt:lpstr>
      <vt:lpstr>instances_old (2)</vt:lpstr>
      <vt:lpstr>instances_old</vt:lpstr>
      <vt:lpstr>instances_gpu</vt:lpstr>
      <vt:lpstr>instances_gpu_2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Acevedo Villena (nicacevedo)</dc:creator>
  <cp:lastModifiedBy>Nicolas Acevedo Villena (nicacevedo)</cp:lastModifiedBy>
  <dcterms:created xsi:type="dcterms:W3CDTF">2025-03-27T17:04:30Z</dcterms:created>
  <dcterms:modified xsi:type="dcterms:W3CDTF">2025-03-28T18:00:56Z</dcterms:modified>
</cp:coreProperties>
</file>