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ce\Documents\Github\MIT\cuPDLP.jl\"/>
    </mc:Choice>
  </mc:AlternateContent>
  <xr:revisionPtr revIDLastSave="0" documentId="13_ncr:1_{0645CD8B-148A-4270-8956-CA7E8AC8D4D7}" xr6:coauthVersionLast="47" xr6:coauthVersionMax="47" xr10:uidLastSave="{00000000-0000-0000-0000-000000000000}"/>
  <bookViews>
    <workbookView xWindow="-98" yWindow="-98" windowWidth="19396" windowHeight="10996" firstSheet="5" activeTab="14" xr2:uid="{17410F67-B618-4268-9741-E08DC0713F2E}"/>
  </bookViews>
  <sheets>
    <sheet name="instances_cuPDLP_old" sheetId="2" state="hidden" r:id="rId1"/>
    <sheet name="instances_cuPDLP_new" sheetId="3" state="hidden" r:id="rId2"/>
    <sheet name="instances_gpu" sheetId="4" state="hidden" r:id="rId3"/>
    <sheet name="instances_gpu_matrix" sheetId="6" state="hidden" r:id="rId4"/>
    <sheet name="instances_gpu_1000" sheetId="10" state="hidden" r:id="rId5"/>
    <sheet name="Sheet1" sheetId="1" r:id="rId6"/>
    <sheet name="iterations_gpu_1000 (2)" sheetId="17" state="hidden" r:id="rId7"/>
    <sheet name="iterations_gpu_matrix" sheetId="13" state="hidden" r:id="rId8"/>
    <sheet name="iterations_gpu" sheetId="12" state="hidden" r:id="rId9"/>
    <sheet name="iterations_cuPDLP_new" sheetId="11" state="hidden" r:id="rId10"/>
    <sheet name="iterations_gpu_1000" sheetId="14" state="hidden" r:id="rId11"/>
    <sheet name="iterations_gpu_matrix_1000" sheetId="19" state="hidden" r:id="rId12"/>
    <sheet name="iterations_gpu_1000_rerun" sheetId="18" state="hidden" r:id="rId13"/>
    <sheet name="Sheet2" sheetId="8" r:id="rId14"/>
    <sheet name="filtered_instances" sheetId="15" r:id="rId15"/>
  </sheets>
  <definedNames>
    <definedName name="_xlnm._FilterDatabase" localSheetId="14" hidden="1">filtered_instances!$A$2:$D$2</definedName>
    <definedName name="_xlnm._FilterDatabase" localSheetId="5" hidden="1">Sheet1!$I$2:$W$334</definedName>
    <definedName name="_xlnm._FilterDatabase" localSheetId="13" hidden="1">Sheet2!$A$1:$D$1</definedName>
    <definedName name="ExternalData_1" localSheetId="1" hidden="1">instances_cuPDLP_new!$A$1:$C$380</definedName>
    <definedName name="ExternalData_1" localSheetId="0" hidden="1">instances_cuPDLP_old!$A$1:$C$380</definedName>
    <definedName name="ExternalData_1" localSheetId="2" hidden="1">instances_gpu!$A$1:$C$332</definedName>
    <definedName name="ExternalData_1" localSheetId="4" hidden="1">instances_gpu_1000!$A$1:$C$202</definedName>
    <definedName name="ExternalData_1" localSheetId="3" hidden="1">instances_gpu_matrix!$A$1:$C$319</definedName>
    <definedName name="ExternalData_1" localSheetId="9" hidden="1">iterations_cuPDLP_new!$A$1:$B$380</definedName>
    <definedName name="ExternalData_1" localSheetId="10" hidden="1">iterations_gpu_1000!$A$1:$B$258</definedName>
    <definedName name="ExternalData_1" localSheetId="6" hidden="1">'iterations_gpu_1000 (2)'!$A$1:$B$258</definedName>
    <definedName name="ExternalData_1" localSheetId="12" hidden="1">iterations_gpu_1000_rerun!$A$1:$B$172</definedName>
    <definedName name="ExternalData_2" localSheetId="8" hidden="1">iterations_gpu!$A$1:$B$332</definedName>
    <definedName name="ExternalData_2" localSheetId="11" hidden="1">iterations_gpu_matrix_1000!$A$1:$B$172</definedName>
    <definedName name="ExternalData_3" localSheetId="7" hidden="1">iterations_gpu_matrix!$A$1:$B$319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5" l="1" a="1"/>
  <c r="R7" i="15" s="1"/>
  <c r="S7" i="15" a="1"/>
  <c r="S7" i="15" s="1"/>
  <c r="Q7" i="15" a="1"/>
  <c r="Q7" i="15" s="1"/>
  <c r="L3" i="15" a="1"/>
  <c r="L3" i="15" s="1"/>
  <c r="T7" i="15" s="1" a="1"/>
  <c r="T7" i="15" s="1"/>
  <c r="R3" i="15" a="1"/>
  <c r="R3" i="15" s="1"/>
  <c r="S3" i="15" a="1"/>
  <c r="S3" i="15" s="1"/>
  <c r="Q3" i="15" a="1"/>
  <c r="Q3" i="15" s="1"/>
  <c r="M3" i="15" a="1"/>
  <c r="M3" i="15" s="1"/>
  <c r="U7" i="15" s="1" a="1"/>
  <c r="U7" i="15" s="1"/>
  <c r="I3" i="15" a="1"/>
  <c r="I3" i="15" s="1"/>
  <c r="H3" i="15" a="1"/>
  <c r="H3" i="15" s="1"/>
  <c r="G3" i="15" a="1"/>
  <c r="G3" i="15" s="1"/>
  <c r="R3" i="1"/>
  <c r="U332" i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2" i="8"/>
  <c r="H210" i="8"/>
  <c r="H234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2" i="8"/>
  <c r="U3" i="1"/>
  <c r="U4" i="1"/>
  <c r="U9" i="1"/>
  <c r="U10" i="1"/>
  <c r="U12" i="1"/>
  <c r="U13" i="1"/>
  <c r="U15" i="1"/>
  <c r="U22" i="1"/>
  <c r="U23" i="1"/>
  <c r="U24" i="1"/>
  <c r="U25" i="1"/>
  <c r="U26" i="1"/>
  <c r="U30" i="1"/>
  <c r="U32" i="1"/>
  <c r="U35" i="1"/>
  <c r="U37" i="1"/>
  <c r="U38" i="1"/>
  <c r="U39" i="1"/>
  <c r="U40" i="1"/>
  <c r="U41" i="1"/>
  <c r="U44" i="1"/>
  <c r="U46" i="1"/>
  <c r="U48" i="1"/>
  <c r="U49" i="1"/>
  <c r="U51" i="1"/>
  <c r="U52" i="1"/>
  <c r="U53" i="1"/>
  <c r="U54" i="1"/>
  <c r="U56" i="1"/>
  <c r="U59" i="1"/>
  <c r="U61" i="1"/>
  <c r="U62" i="1"/>
  <c r="U63" i="1"/>
  <c r="U64" i="1"/>
  <c r="U65" i="1"/>
  <c r="U66" i="1"/>
  <c r="U67" i="1"/>
  <c r="U68" i="1"/>
  <c r="U73" i="1"/>
  <c r="U75" i="1"/>
  <c r="U77" i="1"/>
  <c r="U80" i="1"/>
  <c r="U81" i="1"/>
  <c r="U82" i="1"/>
  <c r="U83" i="1"/>
  <c r="U84" i="1"/>
  <c r="U88" i="1"/>
  <c r="U90" i="1"/>
  <c r="U91" i="1"/>
  <c r="U96" i="1"/>
  <c r="U100" i="1"/>
  <c r="U102" i="1"/>
  <c r="U103" i="1"/>
  <c r="U105" i="1"/>
  <c r="U107" i="1"/>
  <c r="U108" i="1"/>
  <c r="U109" i="1"/>
  <c r="U115" i="1"/>
  <c r="U116" i="1"/>
  <c r="U119" i="1"/>
  <c r="U122" i="1"/>
  <c r="U123" i="1"/>
  <c r="U126" i="1"/>
  <c r="U128" i="1"/>
  <c r="U130" i="1"/>
  <c r="U131" i="1"/>
  <c r="U139" i="1"/>
  <c r="U140" i="1"/>
  <c r="U141" i="1"/>
  <c r="U142" i="1"/>
  <c r="U148" i="1"/>
  <c r="U149" i="1"/>
  <c r="U150" i="1"/>
  <c r="U154" i="1"/>
  <c r="U163" i="1"/>
  <c r="U166" i="1"/>
  <c r="U167" i="1"/>
  <c r="U168" i="1"/>
  <c r="U169" i="1"/>
  <c r="U170" i="1"/>
  <c r="U171" i="1"/>
  <c r="U174" i="1"/>
  <c r="U189" i="1"/>
  <c r="U190" i="1"/>
  <c r="U191" i="1"/>
  <c r="U192" i="1"/>
  <c r="U193" i="1"/>
  <c r="U194" i="1"/>
  <c r="U197" i="1"/>
  <c r="U199" i="1"/>
  <c r="U200" i="1"/>
  <c r="U205" i="1"/>
  <c r="U206" i="1"/>
  <c r="U207" i="1"/>
  <c r="U210" i="1"/>
  <c r="U212" i="1"/>
  <c r="U213" i="1"/>
  <c r="U214" i="1"/>
  <c r="U216" i="1"/>
  <c r="U217" i="1"/>
  <c r="U230" i="1"/>
  <c r="U232" i="1"/>
  <c r="U233" i="1"/>
  <c r="U234" i="1"/>
  <c r="U235" i="1"/>
  <c r="U236" i="1"/>
  <c r="U238" i="1"/>
  <c r="U239" i="1"/>
  <c r="U240" i="1"/>
  <c r="U241" i="1"/>
  <c r="U249" i="1"/>
  <c r="U253" i="1"/>
  <c r="U260" i="1"/>
  <c r="U265" i="1"/>
  <c r="U266" i="1"/>
  <c r="U272" i="1"/>
  <c r="U273" i="1"/>
  <c r="U274" i="1"/>
  <c r="U275" i="1"/>
  <c r="U276" i="1"/>
  <c r="U277" i="1"/>
  <c r="U278" i="1"/>
  <c r="U279" i="1"/>
  <c r="U281" i="1"/>
  <c r="U282" i="1"/>
  <c r="U283" i="1"/>
  <c r="U284" i="1"/>
  <c r="U287" i="1"/>
  <c r="U291" i="1"/>
  <c r="U292" i="1"/>
  <c r="U293" i="1"/>
  <c r="U297" i="1"/>
  <c r="U298" i="1"/>
  <c r="U300" i="1"/>
  <c r="U304" i="1"/>
  <c r="U305" i="1"/>
  <c r="U306" i="1"/>
  <c r="U307" i="1"/>
  <c r="U310" i="1"/>
  <c r="U314" i="1"/>
  <c r="U315" i="1"/>
  <c r="U316" i="1"/>
  <c r="U317" i="1"/>
  <c r="U318" i="1"/>
  <c r="U319" i="1"/>
  <c r="U324" i="1"/>
  <c r="P3" i="1"/>
  <c r="R333" i="1"/>
  <c r="R334" i="1"/>
  <c r="T333" i="1"/>
  <c r="T334" i="1"/>
  <c r="S333" i="1"/>
  <c r="Q75" i="1"/>
  <c r="Q77" i="1"/>
  <c r="Q105" i="1"/>
  <c r="Q122" i="1"/>
  <c r="Q123" i="1"/>
  <c r="Q130" i="1"/>
  <c r="AB3" i="1"/>
  <c r="AA3" i="1"/>
  <c r="Z3" i="1"/>
  <c r="L3" i="1" a="1"/>
  <c r="L3" i="1" s="1"/>
  <c r="L5" i="1" a="1"/>
  <c r="L5" i="1" s="1"/>
  <c r="K3" i="1" a="1"/>
  <c r="P100" i="1" s="1"/>
  <c r="I3" i="1" a="1"/>
  <c r="R17" i="1" s="1"/>
  <c r="W17" i="1" s="1"/>
  <c r="E33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" i="1"/>
  <c r="K14" i="15" l="1"/>
  <c r="J3" i="15"/>
  <c r="K3" i="15"/>
  <c r="J176" i="15"/>
  <c r="K176" i="15"/>
  <c r="N3" i="15"/>
  <c r="O3" i="15"/>
  <c r="N176" i="15"/>
  <c r="O176" i="15"/>
  <c r="O18" i="15"/>
  <c r="J91" i="15"/>
  <c r="J44" i="15"/>
  <c r="J13" i="15"/>
  <c r="K167" i="15"/>
  <c r="K151" i="15"/>
  <c r="K135" i="15"/>
  <c r="K103" i="15"/>
  <c r="K72" i="15"/>
  <c r="K25" i="15"/>
  <c r="K9" i="15"/>
  <c r="N150" i="15"/>
  <c r="N134" i="15"/>
  <c r="N118" i="15"/>
  <c r="N102" i="15"/>
  <c r="N86" i="15"/>
  <c r="N71" i="15"/>
  <c r="N55" i="15"/>
  <c r="N39" i="15"/>
  <c r="N24" i="15"/>
  <c r="N8" i="15"/>
  <c r="O160" i="15"/>
  <c r="O144" i="15"/>
  <c r="O128" i="15"/>
  <c r="O112" i="15"/>
  <c r="O96" i="15"/>
  <c r="O65" i="15"/>
  <c r="O34" i="15"/>
  <c r="J170" i="15"/>
  <c r="J122" i="15"/>
  <c r="J43" i="15"/>
  <c r="K166" i="15"/>
  <c r="K134" i="15"/>
  <c r="K102" i="15"/>
  <c r="K71" i="15"/>
  <c r="K55" i="15"/>
  <c r="K39" i="15"/>
  <c r="K24" i="15"/>
  <c r="K8" i="15"/>
  <c r="N165" i="15"/>
  <c r="N149" i="15"/>
  <c r="N133" i="15"/>
  <c r="N117" i="15"/>
  <c r="N101" i="15"/>
  <c r="N85" i="15"/>
  <c r="N70" i="15"/>
  <c r="N54" i="15"/>
  <c r="N38" i="15"/>
  <c r="N23" i="15"/>
  <c r="N7" i="15"/>
  <c r="O159" i="15"/>
  <c r="O143" i="15"/>
  <c r="O95" i="15"/>
  <c r="O79" i="15"/>
  <c r="O64" i="15"/>
  <c r="O48" i="15"/>
  <c r="O33" i="15"/>
  <c r="O17" i="15"/>
  <c r="O49" i="15"/>
  <c r="J138" i="15"/>
  <c r="J106" i="15"/>
  <c r="J74" i="15"/>
  <c r="J28" i="15"/>
  <c r="K150" i="15"/>
  <c r="K86" i="15"/>
  <c r="O111" i="15"/>
  <c r="J169" i="15"/>
  <c r="J153" i="15"/>
  <c r="J137" i="15"/>
  <c r="J121" i="15"/>
  <c r="J105" i="15"/>
  <c r="J89" i="15"/>
  <c r="J73" i="15"/>
  <c r="J58" i="15"/>
  <c r="J42" i="15"/>
  <c r="J27" i="15"/>
  <c r="J11" i="15"/>
  <c r="K165" i="15"/>
  <c r="K149" i="15"/>
  <c r="K133" i="15"/>
  <c r="K117" i="15"/>
  <c r="K101" i="15"/>
  <c r="K85" i="15"/>
  <c r="K70" i="15"/>
  <c r="K54" i="15"/>
  <c r="K38" i="15"/>
  <c r="K23" i="15"/>
  <c r="K7" i="15"/>
  <c r="N164" i="15"/>
  <c r="N148" i="15"/>
  <c r="N132" i="15"/>
  <c r="N116" i="15"/>
  <c r="N100" i="15"/>
  <c r="N84" i="15"/>
  <c r="N69" i="15"/>
  <c r="N53" i="15"/>
  <c r="N37" i="15"/>
  <c r="N22" i="15"/>
  <c r="N6" i="15"/>
  <c r="O158" i="15"/>
  <c r="O142" i="15"/>
  <c r="O126" i="15"/>
  <c r="O110" i="15"/>
  <c r="O94" i="15"/>
  <c r="O78" i="15"/>
  <c r="O63" i="15"/>
  <c r="O47" i="15"/>
  <c r="O32" i="15"/>
  <c r="O16" i="15"/>
  <c r="O80" i="15"/>
  <c r="J154" i="15"/>
  <c r="J90" i="15"/>
  <c r="J59" i="15"/>
  <c r="J12" i="15"/>
  <c r="K118" i="15"/>
  <c r="O127" i="15"/>
  <c r="J168" i="15"/>
  <c r="J152" i="15"/>
  <c r="J136" i="15"/>
  <c r="J120" i="15"/>
  <c r="J104" i="15"/>
  <c r="J88" i="15"/>
  <c r="J177" i="15"/>
  <c r="J57" i="15"/>
  <c r="J41" i="15"/>
  <c r="J26" i="15"/>
  <c r="J10" i="15"/>
  <c r="K164" i="15"/>
  <c r="K148" i="15"/>
  <c r="K132" i="15"/>
  <c r="K116" i="15"/>
  <c r="K100" i="15"/>
  <c r="K84" i="15"/>
  <c r="K69" i="15"/>
  <c r="K53" i="15"/>
  <c r="K37" i="15"/>
  <c r="K22" i="15"/>
  <c r="K6" i="15"/>
  <c r="N163" i="15"/>
  <c r="N147" i="15"/>
  <c r="N131" i="15"/>
  <c r="N115" i="15"/>
  <c r="N99" i="15"/>
  <c r="N83" i="15"/>
  <c r="N68" i="15"/>
  <c r="N52" i="15"/>
  <c r="N36" i="15"/>
  <c r="N21" i="15"/>
  <c r="N5" i="15"/>
  <c r="O157" i="15"/>
  <c r="O141" i="15"/>
  <c r="O125" i="15"/>
  <c r="O109" i="15"/>
  <c r="O93" i="15"/>
  <c r="O77" i="15"/>
  <c r="O62" i="15"/>
  <c r="O46" i="15"/>
  <c r="O31" i="15"/>
  <c r="O15" i="15"/>
  <c r="O14" i="15"/>
  <c r="J119" i="15"/>
  <c r="K163" i="15"/>
  <c r="K147" i="15"/>
  <c r="K131" i="15"/>
  <c r="K99" i="15"/>
  <c r="K36" i="15"/>
  <c r="K5" i="15"/>
  <c r="N162" i="15"/>
  <c r="N146" i="15"/>
  <c r="N130" i="15"/>
  <c r="N114" i="15"/>
  <c r="N98" i="15"/>
  <c r="N82" i="15"/>
  <c r="N67" i="15"/>
  <c r="N51" i="15"/>
  <c r="N35" i="15"/>
  <c r="N20" i="15"/>
  <c r="O172" i="15"/>
  <c r="O156" i="15"/>
  <c r="O140" i="15"/>
  <c r="O124" i="15"/>
  <c r="O108" i="15"/>
  <c r="O92" i="15"/>
  <c r="O76" i="15"/>
  <c r="O61" i="15"/>
  <c r="O45" i="15"/>
  <c r="O30" i="15"/>
  <c r="J166" i="15"/>
  <c r="J150" i="15"/>
  <c r="J134" i="15"/>
  <c r="J118" i="15"/>
  <c r="J102" i="15"/>
  <c r="J86" i="15"/>
  <c r="J71" i="15"/>
  <c r="J55" i="15"/>
  <c r="J39" i="15"/>
  <c r="J24" i="15"/>
  <c r="J8" i="15"/>
  <c r="K162" i="15"/>
  <c r="K146" i="15"/>
  <c r="K130" i="15"/>
  <c r="K114" i="15"/>
  <c r="K98" i="15"/>
  <c r="K82" i="15"/>
  <c r="K67" i="15"/>
  <c r="K51" i="15"/>
  <c r="K35" i="15"/>
  <c r="K20" i="15"/>
  <c r="K4" i="15"/>
  <c r="N161" i="15"/>
  <c r="N145" i="15"/>
  <c r="N129" i="15"/>
  <c r="N113" i="15"/>
  <c r="N97" i="15"/>
  <c r="N81" i="15"/>
  <c r="N66" i="15"/>
  <c r="N50" i="15"/>
  <c r="N19" i="15"/>
  <c r="O171" i="15"/>
  <c r="O155" i="15"/>
  <c r="O139" i="15"/>
  <c r="O123" i="15"/>
  <c r="O107" i="15"/>
  <c r="O91" i="15"/>
  <c r="O75" i="15"/>
  <c r="O60" i="15"/>
  <c r="O44" i="15"/>
  <c r="O29" i="15"/>
  <c r="O13" i="15"/>
  <c r="N160" i="15"/>
  <c r="N144" i="15"/>
  <c r="N128" i="15"/>
  <c r="N112" i="15"/>
  <c r="N96" i="15"/>
  <c r="N80" i="15"/>
  <c r="N65" i="15"/>
  <c r="N49" i="15"/>
  <c r="N34" i="15"/>
  <c r="N18" i="15"/>
  <c r="O170" i="15"/>
  <c r="O154" i="15"/>
  <c r="O138" i="15"/>
  <c r="O122" i="15"/>
  <c r="O106" i="15"/>
  <c r="O90" i="15"/>
  <c r="O74" i="15"/>
  <c r="O59" i="15"/>
  <c r="O43" i="15"/>
  <c r="O28" i="15"/>
  <c r="O12" i="15"/>
  <c r="N159" i="15"/>
  <c r="N143" i="15"/>
  <c r="N127" i="15"/>
  <c r="N111" i="15"/>
  <c r="N95" i="15"/>
  <c r="N79" i="15"/>
  <c r="N64" i="15"/>
  <c r="N48" i="15"/>
  <c r="N33" i="15"/>
  <c r="N17" i="15"/>
  <c r="O169" i="15"/>
  <c r="O153" i="15"/>
  <c r="O137" i="15"/>
  <c r="O121" i="15"/>
  <c r="O105" i="15"/>
  <c r="O89" i="15"/>
  <c r="O73" i="15"/>
  <c r="O58" i="15"/>
  <c r="O42" i="15"/>
  <c r="O27" i="15"/>
  <c r="O11" i="15"/>
  <c r="J107" i="15"/>
  <c r="J60" i="15"/>
  <c r="K40" i="15"/>
  <c r="J151" i="15"/>
  <c r="J72" i="15"/>
  <c r="J40" i="15"/>
  <c r="J9" i="15"/>
  <c r="K21" i="15"/>
  <c r="J149" i="15"/>
  <c r="J117" i="15"/>
  <c r="J85" i="15"/>
  <c r="J54" i="15"/>
  <c r="K161" i="15"/>
  <c r="K129" i="15"/>
  <c r="K97" i="15"/>
  <c r="K66" i="15"/>
  <c r="K19" i="15"/>
  <c r="J116" i="15"/>
  <c r="J53" i="15"/>
  <c r="J6" i="15"/>
  <c r="K128" i="15"/>
  <c r="K18" i="15"/>
  <c r="J163" i="15"/>
  <c r="J147" i="15"/>
  <c r="J131" i="15"/>
  <c r="J115" i="15"/>
  <c r="J99" i="15"/>
  <c r="J83" i="15"/>
  <c r="J68" i="15"/>
  <c r="J52" i="15"/>
  <c r="J36" i="15"/>
  <c r="J21" i="15"/>
  <c r="J5" i="15"/>
  <c r="K159" i="15"/>
  <c r="K143" i="15"/>
  <c r="K127" i="15"/>
  <c r="K111" i="15"/>
  <c r="K95" i="15"/>
  <c r="K79" i="15"/>
  <c r="K64" i="15"/>
  <c r="K48" i="15"/>
  <c r="K33" i="15"/>
  <c r="K17" i="15"/>
  <c r="N158" i="15"/>
  <c r="N142" i="15"/>
  <c r="N126" i="15"/>
  <c r="N110" i="15"/>
  <c r="N94" i="15"/>
  <c r="N78" i="15"/>
  <c r="N63" i="15"/>
  <c r="N47" i="15"/>
  <c r="N32" i="15"/>
  <c r="N16" i="15"/>
  <c r="O168" i="15"/>
  <c r="O152" i="15"/>
  <c r="O136" i="15"/>
  <c r="O120" i="15"/>
  <c r="O104" i="15"/>
  <c r="O88" i="15"/>
  <c r="O177" i="15"/>
  <c r="O57" i="15"/>
  <c r="O41" i="15"/>
  <c r="O26" i="15"/>
  <c r="O10" i="15"/>
  <c r="J155" i="15"/>
  <c r="J75" i="15"/>
  <c r="J29" i="15"/>
  <c r="N166" i="15"/>
  <c r="J87" i="15"/>
  <c r="J25" i="15"/>
  <c r="K68" i="15"/>
  <c r="J164" i="15"/>
  <c r="J132" i="15"/>
  <c r="J84" i="15"/>
  <c r="J37" i="15"/>
  <c r="K160" i="15"/>
  <c r="K112" i="15"/>
  <c r="K80" i="15"/>
  <c r="K34" i="15"/>
  <c r="J162" i="15"/>
  <c r="J146" i="15"/>
  <c r="J130" i="15"/>
  <c r="J114" i="15"/>
  <c r="J98" i="15"/>
  <c r="J82" i="15"/>
  <c r="J67" i="15"/>
  <c r="J51" i="15"/>
  <c r="J35" i="15"/>
  <c r="J20" i="15"/>
  <c r="J4" i="15"/>
  <c r="K158" i="15"/>
  <c r="K142" i="15"/>
  <c r="K126" i="15"/>
  <c r="K110" i="15"/>
  <c r="K94" i="15"/>
  <c r="K78" i="15"/>
  <c r="K63" i="15"/>
  <c r="K47" i="15"/>
  <c r="K32" i="15"/>
  <c r="K16" i="15"/>
  <c r="N157" i="15"/>
  <c r="N141" i="15"/>
  <c r="N125" i="15"/>
  <c r="N109" i="15"/>
  <c r="N93" i="15"/>
  <c r="N77" i="15"/>
  <c r="N62" i="15"/>
  <c r="N46" i="15"/>
  <c r="N31" i="15"/>
  <c r="N15" i="15"/>
  <c r="O167" i="15"/>
  <c r="O151" i="15"/>
  <c r="O135" i="15"/>
  <c r="O119" i="15"/>
  <c r="O103" i="15"/>
  <c r="O87" i="15"/>
  <c r="O72" i="15"/>
  <c r="O56" i="15"/>
  <c r="O40" i="15"/>
  <c r="O25" i="15"/>
  <c r="O9" i="15"/>
  <c r="J171" i="15"/>
  <c r="K119" i="15"/>
  <c r="J167" i="15"/>
  <c r="J56" i="15"/>
  <c r="K52" i="15"/>
  <c r="J165" i="15"/>
  <c r="J133" i="15"/>
  <c r="J101" i="15"/>
  <c r="J70" i="15"/>
  <c r="J23" i="15"/>
  <c r="K145" i="15"/>
  <c r="K113" i="15"/>
  <c r="K81" i="15"/>
  <c r="K50" i="15"/>
  <c r="J148" i="15"/>
  <c r="J100" i="15"/>
  <c r="J69" i="15"/>
  <c r="J22" i="15"/>
  <c r="K144" i="15"/>
  <c r="K96" i="15"/>
  <c r="K65" i="15"/>
  <c r="K49" i="15"/>
  <c r="J161" i="15"/>
  <c r="J145" i="15"/>
  <c r="J129" i="15"/>
  <c r="J113" i="15"/>
  <c r="J97" i="15"/>
  <c r="J81" i="15"/>
  <c r="J66" i="15"/>
  <c r="J50" i="15"/>
  <c r="J19" i="15"/>
  <c r="K157" i="15"/>
  <c r="K141" i="15"/>
  <c r="K125" i="15"/>
  <c r="K109" i="15"/>
  <c r="K93" i="15"/>
  <c r="K77" i="15"/>
  <c r="K62" i="15"/>
  <c r="K46" i="15"/>
  <c r="K31" i="15"/>
  <c r="K15" i="15"/>
  <c r="N172" i="15"/>
  <c r="N156" i="15"/>
  <c r="N140" i="15"/>
  <c r="N124" i="15"/>
  <c r="N108" i="15"/>
  <c r="N92" i="15"/>
  <c r="N76" i="15"/>
  <c r="N61" i="15"/>
  <c r="N45" i="15"/>
  <c r="N30" i="15"/>
  <c r="N14" i="15"/>
  <c r="O166" i="15"/>
  <c r="O150" i="15"/>
  <c r="O134" i="15"/>
  <c r="O118" i="15"/>
  <c r="O102" i="15"/>
  <c r="O86" i="15"/>
  <c r="O71" i="15"/>
  <c r="O55" i="15"/>
  <c r="O39" i="15"/>
  <c r="O24" i="15"/>
  <c r="O8" i="15"/>
  <c r="J160" i="15"/>
  <c r="J144" i="15"/>
  <c r="J128" i="15"/>
  <c r="J112" i="15"/>
  <c r="J96" i="15"/>
  <c r="J80" i="15"/>
  <c r="J65" i="15"/>
  <c r="J49" i="15"/>
  <c r="J34" i="15"/>
  <c r="J18" i="15"/>
  <c r="K172" i="15"/>
  <c r="K156" i="15"/>
  <c r="K140" i="15"/>
  <c r="K124" i="15"/>
  <c r="K108" i="15"/>
  <c r="K92" i="15"/>
  <c r="K76" i="15"/>
  <c r="K61" i="15"/>
  <c r="K45" i="15"/>
  <c r="K30" i="15"/>
  <c r="N171" i="15"/>
  <c r="N155" i="15"/>
  <c r="N139" i="15"/>
  <c r="N123" i="15"/>
  <c r="N107" i="15"/>
  <c r="N91" i="15"/>
  <c r="N75" i="15"/>
  <c r="N60" i="15"/>
  <c r="N44" i="15"/>
  <c r="N29" i="15"/>
  <c r="N13" i="15"/>
  <c r="O165" i="15"/>
  <c r="O149" i="15"/>
  <c r="O133" i="15"/>
  <c r="O117" i="15"/>
  <c r="O101" i="15"/>
  <c r="O85" i="15"/>
  <c r="O70" i="15"/>
  <c r="O54" i="15"/>
  <c r="O38" i="15"/>
  <c r="O23" i="15"/>
  <c r="O7" i="15"/>
  <c r="J159" i="15"/>
  <c r="J143" i="15"/>
  <c r="J127" i="15"/>
  <c r="J111" i="15"/>
  <c r="J95" i="15"/>
  <c r="J79" i="15"/>
  <c r="J64" i="15"/>
  <c r="J48" i="15"/>
  <c r="J33" i="15"/>
  <c r="J17" i="15"/>
  <c r="K171" i="15"/>
  <c r="K155" i="15"/>
  <c r="K139" i="15"/>
  <c r="K123" i="15"/>
  <c r="K107" i="15"/>
  <c r="K91" i="15"/>
  <c r="K75" i="15"/>
  <c r="K60" i="15"/>
  <c r="K44" i="15"/>
  <c r="K29" i="15"/>
  <c r="K13" i="15"/>
  <c r="N170" i="15"/>
  <c r="N154" i="15"/>
  <c r="N138" i="15"/>
  <c r="N122" i="15"/>
  <c r="N106" i="15"/>
  <c r="N90" i="15"/>
  <c r="N74" i="15"/>
  <c r="N59" i="15"/>
  <c r="N43" i="15"/>
  <c r="N28" i="15"/>
  <c r="N12" i="15"/>
  <c r="O164" i="15"/>
  <c r="O148" i="15"/>
  <c r="O132" i="15"/>
  <c r="O116" i="15"/>
  <c r="O100" i="15"/>
  <c r="O84" i="15"/>
  <c r="O69" i="15"/>
  <c r="O53" i="15"/>
  <c r="O37" i="15"/>
  <c r="O22" i="15"/>
  <c r="O6" i="15"/>
  <c r="J158" i="15"/>
  <c r="J142" i="15"/>
  <c r="J126" i="15"/>
  <c r="J110" i="15"/>
  <c r="J94" i="15"/>
  <c r="J78" i="15"/>
  <c r="J63" i="15"/>
  <c r="J47" i="15"/>
  <c r="J32" i="15"/>
  <c r="J16" i="15"/>
  <c r="K170" i="15"/>
  <c r="K154" i="15"/>
  <c r="K138" i="15"/>
  <c r="K122" i="15"/>
  <c r="K106" i="15"/>
  <c r="K90" i="15"/>
  <c r="K74" i="15"/>
  <c r="K59" i="15"/>
  <c r="K43" i="15"/>
  <c r="K28" i="15"/>
  <c r="K12" i="15"/>
  <c r="N169" i="15"/>
  <c r="N153" i="15"/>
  <c r="N137" i="15"/>
  <c r="N121" i="15"/>
  <c r="N105" i="15"/>
  <c r="N89" i="15"/>
  <c r="N73" i="15"/>
  <c r="N58" i="15"/>
  <c r="N42" i="15"/>
  <c r="N27" i="15"/>
  <c r="N11" i="15"/>
  <c r="O163" i="15"/>
  <c r="O147" i="15"/>
  <c r="O131" i="15"/>
  <c r="O115" i="15"/>
  <c r="O99" i="15"/>
  <c r="O83" i="15"/>
  <c r="O68" i="15"/>
  <c r="O52" i="15"/>
  <c r="O36" i="15"/>
  <c r="O21" i="15"/>
  <c r="O5" i="15"/>
  <c r="J139" i="15"/>
  <c r="K87" i="15"/>
  <c r="J135" i="15"/>
  <c r="K115" i="15"/>
  <c r="J7" i="15"/>
  <c r="J157" i="15"/>
  <c r="J141" i="15"/>
  <c r="J125" i="15"/>
  <c r="J109" i="15"/>
  <c r="J93" i="15"/>
  <c r="J77" i="15"/>
  <c r="J62" i="15"/>
  <c r="J46" i="15"/>
  <c r="J31" i="15"/>
  <c r="J15" i="15"/>
  <c r="K169" i="15"/>
  <c r="K153" i="15"/>
  <c r="K137" i="15"/>
  <c r="K121" i="15"/>
  <c r="K105" i="15"/>
  <c r="K89" i="15"/>
  <c r="K73" i="15"/>
  <c r="K58" i="15"/>
  <c r="K42" i="15"/>
  <c r="K27" i="15"/>
  <c r="K11" i="15"/>
  <c r="N168" i="15"/>
  <c r="N152" i="15"/>
  <c r="N136" i="15"/>
  <c r="N120" i="15"/>
  <c r="N104" i="15"/>
  <c r="N88" i="15"/>
  <c r="N177" i="15"/>
  <c r="N57" i="15"/>
  <c r="N41" i="15"/>
  <c r="N26" i="15"/>
  <c r="N10" i="15"/>
  <c r="O162" i="15"/>
  <c r="O146" i="15"/>
  <c r="O130" i="15"/>
  <c r="O114" i="15"/>
  <c r="O98" i="15"/>
  <c r="O82" i="15"/>
  <c r="O67" i="15"/>
  <c r="O51" i="15"/>
  <c r="O35" i="15"/>
  <c r="O20" i="15"/>
  <c r="O4" i="15"/>
  <c r="J123" i="15"/>
  <c r="K56" i="15"/>
  <c r="J103" i="15"/>
  <c r="K83" i="15"/>
  <c r="J38" i="15"/>
  <c r="J172" i="15"/>
  <c r="J156" i="15"/>
  <c r="J140" i="15"/>
  <c r="J124" i="15"/>
  <c r="J108" i="15"/>
  <c r="J92" i="15"/>
  <c r="J76" i="15"/>
  <c r="J61" i="15"/>
  <c r="J45" i="15"/>
  <c r="J30" i="15"/>
  <c r="J14" i="15"/>
  <c r="K168" i="15"/>
  <c r="K152" i="15"/>
  <c r="K136" i="15"/>
  <c r="K120" i="15"/>
  <c r="K104" i="15"/>
  <c r="K88" i="15"/>
  <c r="K177" i="15"/>
  <c r="K57" i="15"/>
  <c r="K41" i="15"/>
  <c r="K26" i="15"/>
  <c r="K10" i="15"/>
  <c r="N167" i="15"/>
  <c r="N151" i="15"/>
  <c r="N135" i="15"/>
  <c r="N119" i="15"/>
  <c r="N103" i="15"/>
  <c r="N87" i="15"/>
  <c r="N72" i="15"/>
  <c r="N56" i="15"/>
  <c r="N40" i="15"/>
  <c r="N25" i="15"/>
  <c r="N9" i="15"/>
  <c r="O161" i="15"/>
  <c r="O145" i="15"/>
  <c r="O129" i="15"/>
  <c r="O113" i="15"/>
  <c r="O97" i="15"/>
  <c r="O81" i="15"/>
  <c r="O66" i="15"/>
  <c r="O50" i="15"/>
  <c r="O19" i="15"/>
  <c r="N4" i="15"/>
  <c r="S258" i="1"/>
  <c r="S118" i="1"/>
  <c r="T147" i="1"/>
  <c r="R46" i="1"/>
  <c r="W46" i="1" s="1"/>
  <c r="S291" i="1"/>
  <c r="S255" i="1"/>
  <c r="S219" i="1"/>
  <c r="S149" i="1"/>
  <c r="S43" i="1"/>
  <c r="T261" i="1"/>
  <c r="T182" i="1"/>
  <c r="T143" i="1"/>
  <c r="T103" i="1"/>
  <c r="T64" i="1"/>
  <c r="T24" i="1"/>
  <c r="R317" i="1"/>
  <c r="W317" i="1" s="1"/>
  <c r="R277" i="1"/>
  <c r="W277" i="1" s="1"/>
  <c r="R238" i="1"/>
  <c r="W238" i="1" s="1"/>
  <c r="R198" i="1"/>
  <c r="R159" i="1"/>
  <c r="R119" i="1"/>
  <c r="W119" i="1" s="1"/>
  <c r="R81" i="1"/>
  <c r="W81" i="1" s="1"/>
  <c r="R39" i="1"/>
  <c r="W39" i="1" s="1"/>
  <c r="S319" i="1"/>
  <c r="S286" i="1"/>
  <c r="S252" i="1"/>
  <c r="S218" i="1"/>
  <c r="S181" i="1"/>
  <c r="S143" i="1"/>
  <c r="S114" i="1"/>
  <c r="S78" i="1"/>
  <c r="S42" i="1"/>
  <c r="S5" i="1"/>
  <c r="T298" i="1"/>
  <c r="T259" i="1"/>
  <c r="T219" i="1"/>
  <c r="T181" i="1"/>
  <c r="T142" i="1"/>
  <c r="T102" i="1"/>
  <c r="T63" i="1"/>
  <c r="T23" i="1"/>
  <c r="R316" i="1"/>
  <c r="W316" i="1" s="1"/>
  <c r="R276" i="1"/>
  <c r="W276" i="1" s="1"/>
  <c r="R237" i="1"/>
  <c r="R197" i="1"/>
  <c r="W197" i="1" s="1"/>
  <c r="R158" i="1"/>
  <c r="R118" i="1"/>
  <c r="R79" i="1"/>
  <c r="R38" i="1"/>
  <c r="W38" i="1" s="1"/>
  <c r="S318" i="1"/>
  <c r="S282" i="1"/>
  <c r="S251" i="1"/>
  <c r="S217" i="1"/>
  <c r="S180" i="1"/>
  <c r="S142" i="1"/>
  <c r="S109" i="1"/>
  <c r="S75" i="1"/>
  <c r="S41" i="1"/>
  <c r="S4" i="1"/>
  <c r="T297" i="1"/>
  <c r="T258" i="1"/>
  <c r="T218" i="1"/>
  <c r="T179" i="1"/>
  <c r="T139" i="1"/>
  <c r="T101" i="1"/>
  <c r="T62" i="1"/>
  <c r="T22" i="1"/>
  <c r="R315" i="1"/>
  <c r="W315" i="1" s="1"/>
  <c r="R275" i="1"/>
  <c r="W275" i="1" s="1"/>
  <c r="R236" i="1"/>
  <c r="W236" i="1" s="1"/>
  <c r="R196" i="1"/>
  <c r="R157" i="1"/>
  <c r="R117" i="1"/>
  <c r="R78" i="1"/>
  <c r="R37" i="1"/>
  <c r="W37" i="1" s="1"/>
  <c r="S183" i="1"/>
  <c r="T265" i="1"/>
  <c r="T69" i="1"/>
  <c r="R204" i="1"/>
  <c r="S79" i="1"/>
  <c r="S281" i="1"/>
  <c r="S105" i="1"/>
  <c r="T257" i="1"/>
  <c r="T21" i="1"/>
  <c r="R156" i="1"/>
  <c r="S279" i="1"/>
  <c r="S103" i="1"/>
  <c r="T295" i="1"/>
  <c r="T98" i="1"/>
  <c r="R234" i="1"/>
  <c r="W234" i="1" s="1"/>
  <c r="S139" i="1"/>
  <c r="T215" i="1"/>
  <c r="R193" i="1"/>
  <c r="W193" i="1" s="1"/>
  <c r="S277" i="1"/>
  <c r="S172" i="1"/>
  <c r="S63" i="1"/>
  <c r="T329" i="1"/>
  <c r="T211" i="1"/>
  <c r="T133" i="1"/>
  <c r="T94" i="1"/>
  <c r="T15" i="1"/>
  <c r="R268" i="1"/>
  <c r="R189" i="1"/>
  <c r="W189" i="1" s="1"/>
  <c r="R30" i="1"/>
  <c r="W30" i="1" s="1"/>
  <c r="S310" i="1"/>
  <c r="S276" i="1"/>
  <c r="S238" i="1"/>
  <c r="S202" i="1"/>
  <c r="S169" i="1"/>
  <c r="S134" i="1"/>
  <c r="S100" i="1"/>
  <c r="S62" i="1"/>
  <c r="S26" i="1"/>
  <c r="T325" i="1"/>
  <c r="T286" i="1"/>
  <c r="T246" i="1"/>
  <c r="T207" i="1"/>
  <c r="T167" i="1"/>
  <c r="T128" i="1"/>
  <c r="T88" i="1"/>
  <c r="T49" i="1"/>
  <c r="T9" i="1"/>
  <c r="R302" i="1"/>
  <c r="R262" i="1"/>
  <c r="R223" i="1"/>
  <c r="R183" i="1"/>
  <c r="R145" i="1"/>
  <c r="R106" i="1"/>
  <c r="R66" i="1"/>
  <c r="W66" i="1" s="1"/>
  <c r="R23" i="1"/>
  <c r="W23" i="1" s="1"/>
  <c r="S11" i="1"/>
  <c r="R283" i="1"/>
  <c r="W283" i="1" s="1"/>
  <c r="S115" i="1"/>
  <c r="S74" i="1"/>
  <c r="T138" i="1"/>
  <c r="R36" i="1"/>
  <c r="T216" i="1"/>
  <c r="R194" i="1"/>
  <c r="W194" i="1" s="1"/>
  <c r="S278" i="1"/>
  <c r="S35" i="1"/>
  <c r="T176" i="1"/>
  <c r="T57" i="1"/>
  <c r="T18" i="1"/>
  <c r="R271" i="1"/>
  <c r="S203" i="1"/>
  <c r="T290" i="1"/>
  <c r="R110" i="1"/>
  <c r="S307" i="1"/>
  <c r="S237" i="1"/>
  <c r="S201" i="1"/>
  <c r="S164" i="1"/>
  <c r="S133" i="1"/>
  <c r="S99" i="1"/>
  <c r="S61" i="1"/>
  <c r="S25" i="1"/>
  <c r="T320" i="1"/>
  <c r="T280" i="1"/>
  <c r="T241" i="1"/>
  <c r="T201" i="1"/>
  <c r="T162" i="1"/>
  <c r="T122" i="1"/>
  <c r="T83" i="1"/>
  <c r="T43" i="1"/>
  <c r="T5" i="1"/>
  <c r="R298" i="1"/>
  <c r="W298" i="1" s="1"/>
  <c r="R258" i="1"/>
  <c r="R219" i="1"/>
  <c r="R179" i="1"/>
  <c r="R140" i="1"/>
  <c r="W140" i="1" s="1"/>
  <c r="R100" i="1"/>
  <c r="W100" i="1" s="1"/>
  <c r="R61" i="1"/>
  <c r="W61" i="1" s="1"/>
  <c r="R19" i="1"/>
  <c r="S153" i="1"/>
  <c r="T226" i="1"/>
  <c r="T30" i="1"/>
  <c r="R85" i="1"/>
  <c r="S6" i="1"/>
  <c r="S317" i="1"/>
  <c r="S179" i="1"/>
  <c r="T296" i="1"/>
  <c r="T59" i="1"/>
  <c r="R195" i="1"/>
  <c r="S316" i="1"/>
  <c r="S140" i="1"/>
  <c r="T256" i="1"/>
  <c r="T19" i="1"/>
  <c r="R76" i="1"/>
  <c r="S102" i="1"/>
  <c r="T136" i="1"/>
  <c r="R231" i="1"/>
  <c r="S311" i="1"/>
  <c r="S239" i="1"/>
  <c r="S138" i="1"/>
  <c r="S101" i="1"/>
  <c r="S30" i="1"/>
  <c r="T250" i="1"/>
  <c r="T171" i="1"/>
  <c r="T54" i="1"/>
  <c r="R307" i="1"/>
  <c r="W307" i="1" s="1"/>
  <c r="R228" i="1"/>
  <c r="R149" i="1"/>
  <c r="W149" i="1" s="1"/>
  <c r="R70" i="1"/>
  <c r="S271" i="1"/>
  <c r="S301" i="1"/>
  <c r="S270" i="1"/>
  <c r="S236" i="1"/>
  <c r="S199" i="1"/>
  <c r="S163" i="1"/>
  <c r="S130" i="1"/>
  <c r="S94" i="1"/>
  <c r="S60" i="1"/>
  <c r="S23" i="1"/>
  <c r="T319" i="1"/>
  <c r="T279" i="1"/>
  <c r="T240" i="1"/>
  <c r="T200" i="1"/>
  <c r="T161" i="1"/>
  <c r="T121" i="1"/>
  <c r="T82" i="1"/>
  <c r="T42" i="1"/>
  <c r="R295" i="1"/>
  <c r="R257" i="1"/>
  <c r="R218" i="1"/>
  <c r="R178" i="1"/>
  <c r="R139" i="1"/>
  <c r="W139" i="1" s="1"/>
  <c r="R99" i="1"/>
  <c r="R60" i="1"/>
  <c r="R18" i="1"/>
  <c r="S292" i="1"/>
  <c r="S82" i="1"/>
  <c r="T107" i="1"/>
  <c r="R164" i="1"/>
  <c r="T222" i="1"/>
  <c r="S213" i="1"/>
  <c r="S39" i="1"/>
  <c r="T178" i="1"/>
  <c r="R314" i="1"/>
  <c r="W314" i="1" s="1"/>
  <c r="R116" i="1"/>
  <c r="W116" i="1" s="1"/>
  <c r="S212" i="1"/>
  <c r="S36" i="1"/>
  <c r="T137" i="1"/>
  <c r="R311" i="1"/>
  <c r="R115" i="1"/>
  <c r="W115" i="1" s="1"/>
  <c r="S207" i="1"/>
  <c r="R75" i="1"/>
  <c r="S300" i="1"/>
  <c r="S267" i="1"/>
  <c r="S233" i="1"/>
  <c r="S198" i="1"/>
  <c r="S162" i="1"/>
  <c r="S124" i="1"/>
  <c r="S93" i="1"/>
  <c r="S59" i="1"/>
  <c r="S22" i="1"/>
  <c r="T318" i="1"/>
  <c r="T278" i="1"/>
  <c r="T239" i="1"/>
  <c r="T199" i="1"/>
  <c r="T160" i="1"/>
  <c r="T120" i="1"/>
  <c r="T81" i="1"/>
  <c r="T41" i="1"/>
  <c r="R294" i="1"/>
  <c r="R255" i="1"/>
  <c r="R215" i="1"/>
  <c r="R177" i="1"/>
  <c r="R138" i="1"/>
  <c r="R98" i="1"/>
  <c r="R59" i="1"/>
  <c r="W59" i="1" s="1"/>
  <c r="O41" i="1"/>
  <c r="R8" i="1"/>
  <c r="R24" i="1"/>
  <c r="W24" i="1" s="1"/>
  <c r="R40" i="1"/>
  <c r="W40" i="1" s="1"/>
  <c r="R56" i="1"/>
  <c r="W56" i="1" s="1"/>
  <c r="R72" i="1"/>
  <c r="R88" i="1"/>
  <c r="W88" i="1" s="1"/>
  <c r="R104" i="1"/>
  <c r="R120" i="1"/>
  <c r="R136" i="1"/>
  <c r="R152" i="1"/>
  <c r="R168" i="1"/>
  <c r="W168" i="1" s="1"/>
  <c r="R184" i="1"/>
  <c r="R200" i="1"/>
  <c r="W200" i="1" s="1"/>
  <c r="R216" i="1"/>
  <c r="W216" i="1" s="1"/>
  <c r="R232" i="1"/>
  <c r="W232" i="1" s="1"/>
  <c r="R248" i="1"/>
  <c r="R264" i="1"/>
  <c r="R280" i="1"/>
  <c r="R296" i="1"/>
  <c r="R312" i="1"/>
  <c r="R328" i="1"/>
  <c r="T12" i="1"/>
  <c r="T28" i="1"/>
  <c r="T44" i="1"/>
  <c r="T60" i="1"/>
  <c r="T76" i="1"/>
  <c r="T92" i="1"/>
  <c r="T108" i="1"/>
  <c r="T124" i="1"/>
  <c r="T140" i="1"/>
  <c r="T156" i="1"/>
  <c r="T172" i="1"/>
  <c r="T188" i="1"/>
  <c r="T204" i="1"/>
  <c r="T220" i="1"/>
  <c r="T236" i="1"/>
  <c r="T252" i="1"/>
  <c r="T268" i="1"/>
  <c r="T284" i="1"/>
  <c r="T300" i="1"/>
  <c r="T316" i="1"/>
  <c r="T332" i="1"/>
  <c r="S16" i="1"/>
  <c r="S32" i="1"/>
  <c r="S48" i="1"/>
  <c r="S64" i="1"/>
  <c r="S80" i="1"/>
  <c r="S96" i="1"/>
  <c r="S112" i="1"/>
  <c r="S128" i="1"/>
  <c r="S144" i="1"/>
  <c r="S160" i="1"/>
  <c r="S176" i="1"/>
  <c r="S192" i="1"/>
  <c r="S208" i="1"/>
  <c r="S224" i="1"/>
  <c r="S240" i="1"/>
  <c r="S256" i="1"/>
  <c r="S272" i="1"/>
  <c r="S288" i="1"/>
  <c r="S304" i="1"/>
  <c r="S320" i="1"/>
  <c r="S17" i="1"/>
  <c r="U17" i="1" s="1"/>
  <c r="S33" i="1"/>
  <c r="S49" i="1"/>
  <c r="S65" i="1"/>
  <c r="S81" i="1"/>
  <c r="S97" i="1"/>
  <c r="S113" i="1"/>
  <c r="S129" i="1"/>
  <c r="S145" i="1"/>
  <c r="S161" i="1"/>
  <c r="S177" i="1"/>
  <c r="S193" i="1"/>
  <c r="S209" i="1"/>
  <c r="S225" i="1"/>
  <c r="S241" i="1"/>
  <c r="S257" i="1"/>
  <c r="S273" i="1"/>
  <c r="S289" i="1"/>
  <c r="S305" i="1"/>
  <c r="S321" i="1"/>
  <c r="R10" i="1"/>
  <c r="W10" i="1" s="1"/>
  <c r="R26" i="1"/>
  <c r="W26" i="1" s="1"/>
  <c r="R42" i="1"/>
  <c r="R9" i="1"/>
  <c r="W9" i="1" s="1"/>
  <c r="R25" i="1"/>
  <c r="W25" i="1" s="1"/>
  <c r="R41" i="1"/>
  <c r="W41" i="1" s="1"/>
  <c r="R57" i="1"/>
  <c r="R73" i="1"/>
  <c r="W73" i="1" s="1"/>
  <c r="R89" i="1"/>
  <c r="R105" i="1"/>
  <c r="R121" i="1"/>
  <c r="R137" i="1"/>
  <c r="R153" i="1"/>
  <c r="R169" i="1"/>
  <c r="W169" i="1" s="1"/>
  <c r="R185" i="1"/>
  <c r="R201" i="1"/>
  <c r="R217" i="1"/>
  <c r="W217" i="1" s="1"/>
  <c r="R233" i="1"/>
  <c r="W233" i="1" s="1"/>
  <c r="R249" i="1"/>
  <c r="W249" i="1" s="1"/>
  <c r="R265" i="1"/>
  <c r="W265" i="1" s="1"/>
  <c r="R281" i="1"/>
  <c r="W281" i="1" s="1"/>
  <c r="R297" i="1"/>
  <c r="W297" i="1" s="1"/>
  <c r="R313" i="1"/>
  <c r="R329" i="1"/>
  <c r="T13" i="1"/>
  <c r="T29" i="1"/>
  <c r="T45" i="1"/>
  <c r="T61" i="1"/>
  <c r="T77" i="1"/>
  <c r="T93" i="1"/>
  <c r="T109" i="1"/>
  <c r="T125" i="1"/>
  <c r="T141" i="1"/>
  <c r="T157" i="1"/>
  <c r="T173" i="1"/>
  <c r="T189" i="1"/>
  <c r="T205" i="1"/>
  <c r="T221" i="1"/>
  <c r="T237" i="1"/>
  <c r="T253" i="1"/>
  <c r="T269" i="1"/>
  <c r="T285" i="1"/>
  <c r="T301" i="1"/>
  <c r="T317" i="1"/>
  <c r="R16" i="1"/>
  <c r="R32" i="1"/>
  <c r="W32" i="1" s="1"/>
  <c r="R48" i="1"/>
  <c r="W48" i="1" s="1"/>
  <c r="R64" i="1"/>
  <c r="W64" i="1" s="1"/>
  <c r="R80" i="1"/>
  <c r="W80" i="1" s="1"/>
  <c r="R96" i="1"/>
  <c r="W96" i="1" s="1"/>
  <c r="R112" i="1"/>
  <c r="R128" i="1"/>
  <c r="W128" i="1" s="1"/>
  <c r="R144" i="1"/>
  <c r="R160" i="1"/>
  <c r="R176" i="1"/>
  <c r="R192" i="1"/>
  <c r="W192" i="1" s="1"/>
  <c r="R208" i="1"/>
  <c r="R224" i="1"/>
  <c r="R240" i="1"/>
  <c r="W240" i="1" s="1"/>
  <c r="R256" i="1"/>
  <c r="R272" i="1"/>
  <c r="W272" i="1" s="1"/>
  <c r="R288" i="1"/>
  <c r="R304" i="1"/>
  <c r="W304" i="1" s="1"/>
  <c r="R320" i="1"/>
  <c r="T4" i="1"/>
  <c r="T20" i="1"/>
  <c r="T36" i="1"/>
  <c r="T52" i="1"/>
  <c r="T68" i="1"/>
  <c r="T84" i="1"/>
  <c r="T100" i="1"/>
  <c r="T116" i="1"/>
  <c r="T132" i="1"/>
  <c r="T148" i="1"/>
  <c r="T164" i="1"/>
  <c r="T180" i="1"/>
  <c r="T196" i="1"/>
  <c r="T212" i="1"/>
  <c r="T228" i="1"/>
  <c r="T244" i="1"/>
  <c r="T260" i="1"/>
  <c r="T276" i="1"/>
  <c r="T292" i="1"/>
  <c r="T308" i="1"/>
  <c r="T324" i="1"/>
  <c r="S8" i="1"/>
  <c r="S24" i="1"/>
  <c r="S40" i="1"/>
  <c r="S56" i="1"/>
  <c r="S72" i="1"/>
  <c r="S88" i="1"/>
  <c r="S104" i="1"/>
  <c r="S120" i="1"/>
  <c r="S136" i="1"/>
  <c r="S152" i="1"/>
  <c r="S168" i="1"/>
  <c r="S184" i="1"/>
  <c r="S200" i="1"/>
  <c r="S216" i="1"/>
  <c r="S232" i="1"/>
  <c r="S248" i="1"/>
  <c r="S264" i="1"/>
  <c r="S280" i="1"/>
  <c r="S296" i="1"/>
  <c r="S312" i="1"/>
  <c r="S328" i="1"/>
  <c r="R4" i="1"/>
  <c r="W4" i="1" s="1"/>
  <c r="R27" i="1"/>
  <c r="R47" i="1"/>
  <c r="R67" i="1"/>
  <c r="W67" i="1" s="1"/>
  <c r="R86" i="1"/>
  <c r="R107" i="1"/>
  <c r="W107" i="1" s="1"/>
  <c r="R126" i="1"/>
  <c r="W126" i="1" s="1"/>
  <c r="R146" i="1"/>
  <c r="R165" i="1"/>
  <c r="R186" i="1"/>
  <c r="R205" i="1"/>
  <c r="W205" i="1" s="1"/>
  <c r="R225" i="1"/>
  <c r="R244" i="1"/>
  <c r="R263" i="1"/>
  <c r="R284" i="1"/>
  <c r="W284" i="1" s="1"/>
  <c r="R303" i="1"/>
  <c r="R323" i="1"/>
  <c r="T10" i="1"/>
  <c r="T31" i="1"/>
  <c r="T50" i="1"/>
  <c r="T70" i="1"/>
  <c r="T89" i="1"/>
  <c r="T110" i="1"/>
  <c r="T129" i="1"/>
  <c r="T149" i="1"/>
  <c r="T168" i="1"/>
  <c r="T187" i="1"/>
  <c r="T208" i="1"/>
  <c r="T227" i="1"/>
  <c r="T247" i="1"/>
  <c r="T266" i="1"/>
  <c r="T287" i="1"/>
  <c r="T306" i="1"/>
  <c r="T326" i="1"/>
  <c r="S12" i="1"/>
  <c r="S31" i="1"/>
  <c r="S52" i="1"/>
  <c r="S71" i="1"/>
  <c r="S91" i="1"/>
  <c r="S110" i="1"/>
  <c r="S131" i="1"/>
  <c r="S150" i="1"/>
  <c r="S170" i="1"/>
  <c r="S189" i="1"/>
  <c r="S210" i="1"/>
  <c r="S229" i="1"/>
  <c r="S249" i="1"/>
  <c r="S268" i="1"/>
  <c r="S287" i="1"/>
  <c r="S308" i="1"/>
  <c r="S327" i="1"/>
  <c r="R6" i="1"/>
  <c r="R29" i="1"/>
  <c r="R50" i="1"/>
  <c r="R69" i="1"/>
  <c r="R90" i="1"/>
  <c r="W90" i="1" s="1"/>
  <c r="R109" i="1"/>
  <c r="W109" i="1" s="1"/>
  <c r="R129" i="1"/>
  <c r="R148" i="1"/>
  <c r="W148" i="1" s="1"/>
  <c r="R167" i="1"/>
  <c r="W167" i="1" s="1"/>
  <c r="R188" i="1"/>
  <c r="R207" i="1"/>
  <c r="W207" i="1" s="1"/>
  <c r="R227" i="1"/>
  <c r="R246" i="1"/>
  <c r="R267" i="1"/>
  <c r="R286" i="1"/>
  <c r="R306" i="1"/>
  <c r="W306" i="1" s="1"/>
  <c r="R325" i="1"/>
  <c r="T14" i="1"/>
  <c r="T33" i="1"/>
  <c r="T53" i="1"/>
  <c r="T72" i="1"/>
  <c r="T91" i="1"/>
  <c r="T112" i="1"/>
  <c r="T131" i="1"/>
  <c r="T151" i="1"/>
  <c r="T170" i="1"/>
  <c r="T191" i="1"/>
  <c r="T210" i="1"/>
  <c r="T230" i="1"/>
  <c r="T249" i="1"/>
  <c r="T270" i="1"/>
  <c r="T289" i="1"/>
  <c r="T309" i="1"/>
  <c r="T328" i="1"/>
  <c r="R5" i="1"/>
  <c r="R28" i="1"/>
  <c r="R49" i="1"/>
  <c r="W49" i="1" s="1"/>
  <c r="R68" i="1"/>
  <c r="W68" i="1" s="1"/>
  <c r="R87" i="1"/>
  <c r="R108" i="1"/>
  <c r="W108" i="1" s="1"/>
  <c r="R127" i="1"/>
  <c r="R147" i="1"/>
  <c r="R166" i="1"/>
  <c r="W166" i="1" s="1"/>
  <c r="R187" i="1"/>
  <c r="R206" i="1"/>
  <c r="W206" i="1" s="1"/>
  <c r="R226" i="1"/>
  <c r="R245" i="1"/>
  <c r="R266" i="1"/>
  <c r="W266" i="1" s="1"/>
  <c r="R285" i="1"/>
  <c r="R305" i="1"/>
  <c r="W305" i="1" s="1"/>
  <c r="R324" i="1"/>
  <c r="W324" i="1" s="1"/>
  <c r="T11" i="1"/>
  <c r="T32" i="1"/>
  <c r="T51" i="1"/>
  <c r="T71" i="1"/>
  <c r="T90" i="1"/>
  <c r="T111" i="1"/>
  <c r="T130" i="1"/>
  <c r="T150" i="1"/>
  <c r="T169" i="1"/>
  <c r="T190" i="1"/>
  <c r="T209" i="1"/>
  <c r="T229" i="1"/>
  <c r="T248" i="1"/>
  <c r="T267" i="1"/>
  <c r="T288" i="1"/>
  <c r="T307" i="1"/>
  <c r="T327" i="1"/>
  <c r="S13" i="1"/>
  <c r="S34" i="1"/>
  <c r="S53" i="1"/>
  <c r="S73" i="1"/>
  <c r="S92" i="1"/>
  <c r="S111" i="1"/>
  <c r="S132" i="1"/>
  <c r="S151" i="1"/>
  <c r="S171" i="1"/>
  <c r="S190" i="1"/>
  <c r="S211" i="1"/>
  <c r="S230" i="1"/>
  <c r="S250" i="1"/>
  <c r="S269" i="1"/>
  <c r="S290" i="1"/>
  <c r="S309" i="1"/>
  <c r="S329" i="1"/>
  <c r="R11" i="1"/>
  <c r="R31" i="1"/>
  <c r="R52" i="1"/>
  <c r="W52" i="1" s="1"/>
  <c r="R71" i="1"/>
  <c r="R92" i="1"/>
  <c r="R111" i="1"/>
  <c r="R131" i="1"/>
  <c r="W131" i="1" s="1"/>
  <c r="R150" i="1"/>
  <c r="W150" i="1" s="1"/>
  <c r="R171" i="1"/>
  <c r="W171" i="1" s="1"/>
  <c r="R190" i="1"/>
  <c r="W190" i="1" s="1"/>
  <c r="R210" i="1"/>
  <c r="W210" i="1" s="1"/>
  <c r="R229" i="1"/>
  <c r="R250" i="1"/>
  <c r="R269" i="1"/>
  <c r="R289" i="1"/>
  <c r="R308" i="1"/>
  <c r="R327" i="1"/>
  <c r="T16" i="1"/>
  <c r="T35" i="1"/>
  <c r="T55" i="1"/>
  <c r="T74" i="1"/>
  <c r="T95" i="1"/>
  <c r="T114" i="1"/>
  <c r="T134" i="1"/>
  <c r="T153" i="1"/>
  <c r="T174" i="1"/>
  <c r="T193" i="1"/>
  <c r="T213" i="1"/>
  <c r="T232" i="1"/>
  <c r="T251" i="1"/>
  <c r="T272" i="1"/>
  <c r="T291" i="1"/>
  <c r="T311" i="1"/>
  <c r="T330" i="1"/>
  <c r="S18" i="1"/>
  <c r="S37" i="1"/>
  <c r="S57" i="1"/>
  <c r="S76" i="1"/>
  <c r="S95" i="1"/>
  <c r="S116" i="1"/>
  <c r="S135" i="1"/>
  <c r="S155" i="1"/>
  <c r="S174" i="1"/>
  <c r="S195" i="1"/>
  <c r="S214" i="1"/>
  <c r="S234" i="1"/>
  <c r="S253" i="1"/>
  <c r="S274" i="1"/>
  <c r="S293" i="1"/>
  <c r="S313" i="1"/>
  <c r="S332" i="1"/>
  <c r="R12" i="1"/>
  <c r="W12" i="1" s="1"/>
  <c r="R33" i="1"/>
  <c r="R53" i="1"/>
  <c r="W53" i="1" s="1"/>
  <c r="R74" i="1"/>
  <c r="R93" i="1"/>
  <c r="R113" i="1"/>
  <c r="R132" i="1"/>
  <c r="R151" i="1"/>
  <c r="R172" i="1"/>
  <c r="R191" i="1"/>
  <c r="W191" i="1" s="1"/>
  <c r="R211" i="1"/>
  <c r="R230" i="1"/>
  <c r="W230" i="1" s="1"/>
  <c r="R251" i="1"/>
  <c r="R270" i="1"/>
  <c r="R290" i="1"/>
  <c r="R309" i="1"/>
  <c r="R330" i="1"/>
  <c r="T17" i="1"/>
  <c r="T37" i="1"/>
  <c r="T56" i="1"/>
  <c r="T75" i="1"/>
  <c r="T96" i="1"/>
  <c r="T115" i="1"/>
  <c r="T135" i="1"/>
  <c r="T154" i="1"/>
  <c r="T175" i="1"/>
  <c r="T194" i="1"/>
  <c r="T214" i="1"/>
  <c r="T233" i="1"/>
  <c r="T254" i="1"/>
  <c r="T273" i="1"/>
  <c r="T293" i="1"/>
  <c r="T312" i="1"/>
  <c r="T331" i="1"/>
  <c r="S19" i="1"/>
  <c r="S38" i="1"/>
  <c r="S58" i="1"/>
  <c r="S77" i="1"/>
  <c r="S98" i="1"/>
  <c r="S117" i="1"/>
  <c r="S137" i="1"/>
  <c r="S156" i="1"/>
  <c r="S175" i="1"/>
  <c r="S196" i="1"/>
  <c r="S215" i="1"/>
  <c r="S235" i="1"/>
  <c r="S254" i="1"/>
  <c r="S275" i="1"/>
  <c r="S294" i="1"/>
  <c r="S314" i="1"/>
  <c r="R20" i="1"/>
  <c r="R43" i="1"/>
  <c r="R62" i="1"/>
  <c r="W62" i="1" s="1"/>
  <c r="R82" i="1"/>
  <c r="W82" i="1" s="1"/>
  <c r="R101" i="1"/>
  <c r="R122" i="1"/>
  <c r="R141" i="1"/>
  <c r="W141" i="1" s="1"/>
  <c r="R161" i="1"/>
  <c r="R180" i="1"/>
  <c r="R199" i="1"/>
  <c r="W199" i="1" s="1"/>
  <c r="R220" i="1"/>
  <c r="R239" i="1"/>
  <c r="W239" i="1" s="1"/>
  <c r="R259" i="1"/>
  <c r="R278" i="1"/>
  <c r="W278" i="1" s="1"/>
  <c r="R299" i="1"/>
  <c r="R318" i="1"/>
  <c r="W318" i="1" s="1"/>
  <c r="T6" i="1"/>
  <c r="T25" i="1"/>
  <c r="T46" i="1"/>
  <c r="T65" i="1"/>
  <c r="T85" i="1"/>
  <c r="T104" i="1"/>
  <c r="T123" i="1"/>
  <c r="T144" i="1"/>
  <c r="T163" i="1"/>
  <c r="T183" i="1"/>
  <c r="T202" i="1"/>
  <c r="T223" i="1"/>
  <c r="T242" i="1"/>
  <c r="T262" i="1"/>
  <c r="T281" i="1"/>
  <c r="T302" i="1"/>
  <c r="T321" i="1"/>
  <c r="S7" i="1"/>
  <c r="S27" i="1"/>
  <c r="S46" i="1"/>
  <c r="S67" i="1"/>
  <c r="S86" i="1"/>
  <c r="S106" i="1"/>
  <c r="S125" i="1"/>
  <c r="S146" i="1"/>
  <c r="S165" i="1"/>
  <c r="S185" i="1"/>
  <c r="S204" i="1"/>
  <c r="S223" i="1"/>
  <c r="S244" i="1"/>
  <c r="S263" i="1"/>
  <c r="S283" i="1"/>
  <c r="S302" i="1"/>
  <c r="S323" i="1"/>
  <c r="R45" i="1"/>
  <c r="R65" i="1"/>
  <c r="W65" i="1" s="1"/>
  <c r="R103" i="1"/>
  <c r="W103" i="1" s="1"/>
  <c r="R143" i="1"/>
  <c r="R203" i="1"/>
  <c r="R242" i="1"/>
  <c r="R261" i="1"/>
  <c r="R321" i="1"/>
  <c r="T27" i="1"/>
  <c r="T67" i="1"/>
  <c r="T87" i="1"/>
  <c r="T127" i="1"/>
  <c r="T166" i="1"/>
  <c r="T206" i="1"/>
  <c r="T225" i="1"/>
  <c r="T264" i="1"/>
  <c r="T304" i="1"/>
  <c r="S29" i="1"/>
  <c r="S69" i="1"/>
  <c r="S108" i="1"/>
  <c r="S148" i="1"/>
  <c r="S187" i="1"/>
  <c r="S206" i="1"/>
  <c r="S246" i="1"/>
  <c r="S285" i="1"/>
  <c r="S306" i="1"/>
  <c r="R21" i="1"/>
  <c r="R44" i="1"/>
  <c r="W44" i="1" s="1"/>
  <c r="R63" i="1"/>
  <c r="W63" i="1" s="1"/>
  <c r="R83" i="1"/>
  <c r="W83" i="1" s="1"/>
  <c r="R102" i="1"/>
  <c r="W102" i="1" s="1"/>
  <c r="R123" i="1"/>
  <c r="R142" i="1"/>
  <c r="W142" i="1" s="1"/>
  <c r="R162" i="1"/>
  <c r="R181" i="1"/>
  <c r="R202" i="1"/>
  <c r="R221" i="1"/>
  <c r="R241" i="1"/>
  <c r="W241" i="1" s="1"/>
  <c r="R260" i="1"/>
  <c r="W260" i="1" s="1"/>
  <c r="R279" i="1"/>
  <c r="W279" i="1" s="1"/>
  <c r="R300" i="1"/>
  <c r="W300" i="1" s="1"/>
  <c r="R319" i="1"/>
  <c r="W319" i="1" s="1"/>
  <c r="T7" i="1"/>
  <c r="T26" i="1"/>
  <c r="T47" i="1"/>
  <c r="T66" i="1"/>
  <c r="T86" i="1"/>
  <c r="T105" i="1"/>
  <c r="T126" i="1"/>
  <c r="T145" i="1"/>
  <c r="T165" i="1"/>
  <c r="T184" i="1"/>
  <c r="T203" i="1"/>
  <c r="T224" i="1"/>
  <c r="T243" i="1"/>
  <c r="T263" i="1"/>
  <c r="T282" i="1"/>
  <c r="T303" i="1"/>
  <c r="T322" i="1"/>
  <c r="S9" i="1"/>
  <c r="S28" i="1"/>
  <c r="S47" i="1"/>
  <c r="S68" i="1"/>
  <c r="S87" i="1"/>
  <c r="S107" i="1"/>
  <c r="S126" i="1"/>
  <c r="S147" i="1"/>
  <c r="S166" i="1"/>
  <c r="S186" i="1"/>
  <c r="S205" i="1"/>
  <c r="S226" i="1"/>
  <c r="S245" i="1"/>
  <c r="S265" i="1"/>
  <c r="S284" i="1"/>
  <c r="S303" i="1"/>
  <c r="S324" i="1"/>
  <c r="R22" i="1"/>
  <c r="W22" i="1" s="1"/>
  <c r="R84" i="1"/>
  <c r="W84" i="1" s="1"/>
  <c r="R124" i="1"/>
  <c r="R163" i="1"/>
  <c r="W163" i="1" s="1"/>
  <c r="R182" i="1"/>
  <c r="R222" i="1"/>
  <c r="R282" i="1"/>
  <c r="W282" i="1" s="1"/>
  <c r="R301" i="1"/>
  <c r="T8" i="1"/>
  <c r="T48" i="1"/>
  <c r="T106" i="1"/>
  <c r="T146" i="1"/>
  <c r="T185" i="1"/>
  <c r="T245" i="1"/>
  <c r="T283" i="1"/>
  <c r="T323" i="1"/>
  <c r="S10" i="1"/>
  <c r="S50" i="1"/>
  <c r="S89" i="1"/>
  <c r="S127" i="1"/>
  <c r="S167" i="1"/>
  <c r="S227" i="1"/>
  <c r="S266" i="1"/>
  <c r="S325" i="1"/>
  <c r="S299" i="1"/>
  <c r="S262" i="1"/>
  <c r="S231" i="1"/>
  <c r="S197" i="1"/>
  <c r="S159" i="1"/>
  <c r="S123" i="1"/>
  <c r="S90" i="1"/>
  <c r="S55" i="1"/>
  <c r="S21" i="1"/>
  <c r="T315" i="1"/>
  <c r="T277" i="1"/>
  <c r="T238" i="1"/>
  <c r="T198" i="1"/>
  <c r="T159" i="1"/>
  <c r="T119" i="1"/>
  <c r="T80" i="1"/>
  <c r="T40" i="1"/>
  <c r="R293" i="1"/>
  <c r="W293" i="1" s="1"/>
  <c r="R254" i="1"/>
  <c r="R214" i="1"/>
  <c r="W214" i="1" s="1"/>
  <c r="R175" i="1"/>
  <c r="R135" i="1"/>
  <c r="R97" i="1"/>
  <c r="R58" i="1"/>
  <c r="R15" i="1"/>
  <c r="W15" i="1" s="1"/>
  <c r="R273" i="1"/>
  <c r="W273" i="1" s="1"/>
  <c r="R34" i="1"/>
  <c r="S298" i="1"/>
  <c r="S261" i="1"/>
  <c r="S228" i="1"/>
  <c r="S194" i="1"/>
  <c r="S158" i="1"/>
  <c r="S122" i="1"/>
  <c r="S85" i="1"/>
  <c r="S54" i="1"/>
  <c r="S20" i="1"/>
  <c r="T314" i="1"/>
  <c r="T275" i="1"/>
  <c r="T235" i="1"/>
  <c r="T197" i="1"/>
  <c r="T158" i="1"/>
  <c r="T118" i="1"/>
  <c r="T79" i="1"/>
  <c r="T39" i="1"/>
  <c r="R332" i="1"/>
  <c r="W332" i="1" s="1"/>
  <c r="R292" i="1"/>
  <c r="W292" i="1" s="1"/>
  <c r="R253" i="1"/>
  <c r="W253" i="1" s="1"/>
  <c r="R213" i="1"/>
  <c r="W213" i="1" s="1"/>
  <c r="R174" i="1"/>
  <c r="W174" i="1" s="1"/>
  <c r="R134" i="1"/>
  <c r="R95" i="1"/>
  <c r="R55" i="1"/>
  <c r="R14" i="1"/>
  <c r="S326" i="1"/>
  <c r="T305" i="1"/>
  <c r="R243" i="1"/>
  <c r="S182" i="1"/>
  <c r="S247" i="1"/>
  <c r="T99" i="1"/>
  <c r="R235" i="1"/>
  <c r="W235" i="1" s="1"/>
  <c r="S178" i="1"/>
  <c r="T177" i="1"/>
  <c r="R155" i="1"/>
  <c r="S315" i="1"/>
  <c r="S242" i="1"/>
  <c r="S66" i="1"/>
  <c r="T294" i="1"/>
  <c r="T97" i="1"/>
  <c r="R310" i="1"/>
  <c r="W310" i="1" s="1"/>
  <c r="R114" i="1"/>
  <c r="S331" i="1"/>
  <c r="S297" i="1"/>
  <c r="S260" i="1"/>
  <c r="S222" i="1"/>
  <c r="S191" i="1"/>
  <c r="S157" i="1"/>
  <c r="S121" i="1"/>
  <c r="S84" i="1"/>
  <c r="S51" i="1"/>
  <c r="S15" i="1"/>
  <c r="T313" i="1"/>
  <c r="T274" i="1"/>
  <c r="T234" i="1"/>
  <c r="T195" i="1"/>
  <c r="T155" i="1"/>
  <c r="T117" i="1"/>
  <c r="T78" i="1"/>
  <c r="T38" i="1"/>
  <c r="R331" i="1"/>
  <c r="R291" i="1"/>
  <c r="W291" i="1" s="1"/>
  <c r="R252" i="1"/>
  <c r="R212" i="1"/>
  <c r="W212" i="1" s="1"/>
  <c r="R173" i="1"/>
  <c r="R133" i="1"/>
  <c r="R94" i="1"/>
  <c r="R54" i="1"/>
  <c r="W54" i="1" s="1"/>
  <c r="R13" i="1"/>
  <c r="W13" i="1" s="1"/>
  <c r="S220" i="1"/>
  <c r="S44" i="1"/>
  <c r="T186" i="1"/>
  <c r="R322" i="1"/>
  <c r="R125" i="1"/>
  <c r="S322" i="1"/>
  <c r="T299" i="1"/>
  <c r="S141" i="1"/>
  <c r="T217" i="1"/>
  <c r="R274" i="1"/>
  <c r="W274" i="1" s="1"/>
  <c r="R77" i="1"/>
  <c r="S243" i="1"/>
  <c r="S70" i="1"/>
  <c r="T58" i="1"/>
  <c r="R35" i="1"/>
  <c r="W35" i="1" s="1"/>
  <c r="S173" i="1"/>
  <c r="T255" i="1"/>
  <c r="R154" i="1"/>
  <c r="W154" i="1" s="1"/>
  <c r="S330" i="1"/>
  <c r="S295" i="1"/>
  <c r="S259" i="1"/>
  <c r="S221" i="1"/>
  <c r="S188" i="1"/>
  <c r="S154" i="1"/>
  <c r="S119" i="1"/>
  <c r="S83" i="1"/>
  <c r="S45" i="1"/>
  <c r="S14" i="1"/>
  <c r="T310" i="1"/>
  <c r="T271" i="1"/>
  <c r="T231" i="1"/>
  <c r="T192" i="1"/>
  <c r="T152" i="1"/>
  <c r="T113" i="1"/>
  <c r="T73" i="1"/>
  <c r="T34" i="1"/>
  <c r="R326" i="1"/>
  <c r="R287" i="1"/>
  <c r="W287" i="1" s="1"/>
  <c r="R247" i="1"/>
  <c r="R209" i="1"/>
  <c r="R170" i="1"/>
  <c r="W170" i="1" s="1"/>
  <c r="R130" i="1"/>
  <c r="R91" i="1"/>
  <c r="W91" i="1" s="1"/>
  <c r="R51" i="1"/>
  <c r="W51" i="1" s="1"/>
  <c r="R7" i="1"/>
  <c r="AB9" i="1" a="1"/>
  <c r="AB9" i="1" s="1"/>
  <c r="M205" i="1"/>
  <c r="AI123" i="1"/>
  <c r="P235" i="1"/>
  <c r="P109" i="1"/>
  <c r="M191" i="1"/>
  <c r="AI82" i="1"/>
  <c r="P226" i="1"/>
  <c r="P107" i="1"/>
  <c r="P205" i="1"/>
  <c r="M112" i="1"/>
  <c r="AI15" i="1"/>
  <c r="P317" i="1"/>
  <c r="P203" i="1"/>
  <c r="P84" i="1"/>
  <c r="P285" i="1"/>
  <c r="P59" i="1"/>
  <c r="AI293" i="1"/>
  <c r="P157" i="1"/>
  <c r="M268" i="1"/>
  <c r="M37" i="1"/>
  <c r="P155" i="1"/>
  <c r="M257" i="1"/>
  <c r="AI254" i="1"/>
  <c r="P267" i="1"/>
  <c r="P29" i="1"/>
  <c r="M239" i="1"/>
  <c r="M21" i="1"/>
  <c r="P139" i="1"/>
  <c r="AI230" i="1"/>
  <c r="M223" i="1"/>
  <c r="M5" i="1"/>
  <c r="P123" i="1"/>
  <c r="M189" i="1"/>
  <c r="AI80" i="1"/>
  <c r="P221" i="1"/>
  <c r="P93" i="1"/>
  <c r="M146" i="1"/>
  <c r="V146" i="1" s="1"/>
  <c r="AI48" i="1"/>
  <c r="P331" i="1"/>
  <c r="P87" i="1"/>
  <c r="M110" i="1"/>
  <c r="AI12" i="1"/>
  <c r="P315" i="1"/>
  <c r="P189" i="1"/>
  <c r="P77" i="1"/>
  <c r="M316" i="1"/>
  <c r="M109" i="1"/>
  <c r="M69" i="1"/>
  <c r="P301" i="1"/>
  <c r="P187" i="1"/>
  <c r="P75" i="1"/>
  <c r="M302" i="1"/>
  <c r="M78" i="1"/>
  <c r="M67" i="1"/>
  <c r="V67" i="1" s="1"/>
  <c r="P299" i="1"/>
  <c r="P173" i="1"/>
  <c r="P61" i="1"/>
  <c r="M300" i="1"/>
  <c r="M53" i="1"/>
  <c r="P171" i="1"/>
  <c r="M273" i="1"/>
  <c r="M51" i="1"/>
  <c r="V51" i="1" s="1"/>
  <c r="P283" i="1"/>
  <c r="P45" i="1"/>
  <c r="AI291" i="1"/>
  <c r="P269" i="1"/>
  <c r="P43" i="1"/>
  <c r="M35" i="1"/>
  <c r="V35" i="1" s="1"/>
  <c r="P141" i="1"/>
  <c r="AI232" i="1"/>
  <c r="P253" i="1"/>
  <c r="P27" i="1"/>
  <c r="M225" i="1"/>
  <c r="M19" i="1"/>
  <c r="P251" i="1"/>
  <c r="P125" i="1"/>
  <c r="AI156" i="1"/>
  <c r="P237" i="1"/>
  <c r="M157" i="1"/>
  <c r="AI73" i="1"/>
  <c r="P4" i="1"/>
  <c r="P219" i="1"/>
  <c r="P91" i="1"/>
  <c r="P68" i="1"/>
  <c r="P52" i="1"/>
  <c r="P36" i="1"/>
  <c r="P20" i="1"/>
  <c r="M317" i="1"/>
  <c r="M274" i="1"/>
  <c r="V274" i="1" s="1"/>
  <c r="M240" i="1"/>
  <c r="M206" i="1"/>
  <c r="M172" i="1"/>
  <c r="M128" i="1"/>
  <c r="V128" i="1" s="1"/>
  <c r="M93" i="1"/>
  <c r="AI314" i="1"/>
  <c r="AI275" i="1"/>
  <c r="AI239" i="1"/>
  <c r="AI139" i="1"/>
  <c r="AI88" i="1"/>
  <c r="AI62" i="1"/>
  <c r="AI30" i="1"/>
  <c r="M114" i="1"/>
  <c r="V114" i="1" s="1"/>
  <c r="M59" i="1"/>
  <c r="M43" i="1"/>
  <c r="M27" i="1"/>
  <c r="M11" i="1"/>
  <c r="P10" i="1"/>
  <c r="P323" i="1"/>
  <c r="P307" i="1"/>
  <c r="P291" i="1"/>
  <c r="P275" i="1"/>
  <c r="P259" i="1"/>
  <c r="P243" i="1"/>
  <c r="P227" i="1"/>
  <c r="P211" i="1"/>
  <c r="P195" i="1"/>
  <c r="P179" i="1"/>
  <c r="P163" i="1"/>
  <c r="P147" i="1"/>
  <c r="P131" i="1"/>
  <c r="P115" i="1"/>
  <c r="P99" i="1"/>
  <c r="P83" i="1"/>
  <c r="P67" i="1"/>
  <c r="P51" i="1"/>
  <c r="P35" i="1"/>
  <c r="P19" i="1"/>
  <c r="M306" i="1"/>
  <c r="V306" i="1" s="1"/>
  <c r="M272" i="1"/>
  <c r="M238" i="1"/>
  <c r="M204" i="1"/>
  <c r="M161" i="1"/>
  <c r="M126" i="1"/>
  <c r="V126" i="1" s="1"/>
  <c r="M82" i="1"/>
  <c r="V82" i="1" s="1"/>
  <c r="AI306" i="1"/>
  <c r="AI273" i="1"/>
  <c r="AI236" i="1"/>
  <c r="AI133" i="1"/>
  <c r="AI86" i="1"/>
  <c r="AI59" i="1"/>
  <c r="M73" i="1"/>
  <c r="M57" i="1"/>
  <c r="M41" i="1"/>
  <c r="M25" i="1"/>
  <c r="M9" i="1"/>
  <c r="P8" i="1"/>
  <c r="P321" i="1"/>
  <c r="P305" i="1"/>
  <c r="P289" i="1"/>
  <c r="P273" i="1"/>
  <c r="P257" i="1"/>
  <c r="P241" i="1"/>
  <c r="P225" i="1"/>
  <c r="P209" i="1"/>
  <c r="P193" i="1"/>
  <c r="P177" i="1"/>
  <c r="P161" i="1"/>
  <c r="P145" i="1"/>
  <c r="P129" i="1"/>
  <c r="P113" i="1"/>
  <c r="P97" i="1"/>
  <c r="P81" i="1"/>
  <c r="P65" i="1"/>
  <c r="P49" i="1"/>
  <c r="P33" i="1"/>
  <c r="P17" i="1"/>
  <c r="M305" i="1"/>
  <c r="M271" i="1"/>
  <c r="V271" i="1" s="1"/>
  <c r="M237" i="1"/>
  <c r="M194" i="1"/>
  <c r="V194" i="1" s="1"/>
  <c r="M160" i="1"/>
  <c r="M125" i="1"/>
  <c r="M81" i="1"/>
  <c r="AI304" i="1"/>
  <c r="AI272" i="1"/>
  <c r="AI235" i="1"/>
  <c r="AI165" i="1"/>
  <c r="AI131" i="1"/>
  <c r="AI85" i="1"/>
  <c r="AI58" i="1"/>
  <c r="M72" i="1"/>
  <c r="V72" i="1" s="1"/>
  <c r="M56" i="1"/>
  <c r="V56" i="1" s="1"/>
  <c r="M40" i="1"/>
  <c r="V40" i="1" s="1"/>
  <c r="M24" i="1"/>
  <c r="V24" i="1" s="1"/>
  <c r="M8" i="1"/>
  <c r="P7" i="1"/>
  <c r="P320" i="1"/>
  <c r="P304" i="1"/>
  <c r="P288" i="1"/>
  <c r="P272" i="1"/>
  <c r="P256" i="1"/>
  <c r="P240" i="1"/>
  <c r="P224" i="1"/>
  <c r="P208" i="1"/>
  <c r="P192" i="1"/>
  <c r="P176" i="1"/>
  <c r="P160" i="1"/>
  <c r="P144" i="1"/>
  <c r="P128" i="1"/>
  <c r="P112" i="1"/>
  <c r="P96" i="1"/>
  <c r="P80" i="1"/>
  <c r="P64" i="1"/>
  <c r="P48" i="1"/>
  <c r="P32" i="1"/>
  <c r="P16" i="1"/>
  <c r="P210" i="1"/>
  <c r="P194" i="1"/>
  <c r="P178" i="1"/>
  <c r="P162" i="1"/>
  <c r="P146" i="1"/>
  <c r="P130" i="1"/>
  <c r="P114" i="1"/>
  <c r="P98" i="1"/>
  <c r="P82" i="1"/>
  <c r="P66" i="1"/>
  <c r="P50" i="1"/>
  <c r="P34" i="1"/>
  <c r="P18" i="1"/>
  <c r="M304" i="1"/>
  <c r="M270" i="1"/>
  <c r="V270" i="1" s="1"/>
  <c r="M236" i="1"/>
  <c r="M193" i="1"/>
  <c r="V193" i="1" s="1"/>
  <c r="M159" i="1"/>
  <c r="M124" i="1"/>
  <c r="M80" i="1"/>
  <c r="AI300" i="1"/>
  <c r="AI266" i="1"/>
  <c r="AI234" i="1"/>
  <c r="AI163" i="1"/>
  <c r="AI130" i="1"/>
  <c r="AI84" i="1"/>
  <c r="M71" i="1"/>
  <c r="V71" i="1" s="1"/>
  <c r="M55" i="1"/>
  <c r="V55" i="1" s="1"/>
  <c r="M39" i="1"/>
  <c r="AI39" i="1" s="1"/>
  <c r="M23" i="1"/>
  <c r="M7" i="1"/>
  <c r="P6" i="1"/>
  <c r="P319" i="1"/>
  <c r="P303" i="1"/>
  <c r="P287" i="1"/>
  <c r="P271" i="1"/>
  <c r="P255" i="1"/>
  <c r="P239" i="1"/>
  <c r="P223" i="1"/>
  <c r="P207" i="1"/>
  <c r="P191" i="1"/>
  <c r="P175" i="1"/>
  <c r="P159" i="1"/>
  <c r="P143" i="1"/>
  <c r="P127" i="1"/>
  <c r="P111" i="1"/>
  <c r="P95" i="1"/>
  <c r="P79" i="1"/>
  <c r="P63" i="1"/>
  <c r="P47" i="1"/>
  <c r="P31" i="1"/>
  <c r="P15" i="1"/>
  <c r="M162" i="1"/>
  <c r="M127" i="1"/>
  <c r="M92" i="1"/>
  <c r="AI307" i="1"/>
  <c r="AI274" i="1"/>
  <c r="AI238" i="1"/>
  <c r="AI137" i="1"/>
  <c r="AI87" i="1"/>
  <c r="AI61" i="1"/>
  <c r="AI25" i="1"/>
  <c r="M74" i="1"/>
  <c r="M58" i="1"/>
  <c r="M42" i="1"/>
  <c r="V42" i="1" s="1"/>
  <c r="M26" i="1"/>
  <c r="M10" i="1"/>
  <c r="P9" i="1"/>
  <c r="P322" i="1"/>
  <c r="P306" i="1"/>
  <c r="P290" i="1"/>
  <c r="P274" i="1"/>
  <c r="P258" i="1"/>
  <c r="P242" i="1"/>
  <c r="M303" i="1"/>
  <c r="M269" i="1"/>
  <c r="M226" i="1"/>
  <c r="M192" i="1"/>
  <c r="M158" i="1"/>
  <c r="M113" i="1"/>
  <c r="M79" i="1"/>
  <c r="V79" i="1" s="1"/>
  <c r="AI297" i="1"/>
  <c r="AI265" i="1"/>
  <c r="AI233" i="1"/>
  <c r="AI129" i="1"/>
  <c r="AI83" i="1"/>
  <c r="M70" i="1"/>
  <c r="M54" i="1"/>
  <c r="V54" i="1" s="1"/>
  <c r="M38" i="1"/>
  <c r="M22" i="1"/>
  <c r="M6" i="1"/>
  <c r="P5" i="1"/>
  <c r="P318" i="1"/>
  <c r="P302" i="1"/>
  <c r="P286" i="1"/>
  <c r="P270" i="1"/>
  <c r="P254" i="1"/>
  <c r="P238" i="1"/>
  <c r="P222" i="1"/>
  <c r="P206" i="1"/>
  <c r="P190" i="1"/>
  <c r="P174" i="1"/>
  <c r="P158" i="1"/>
  <c r="P142" i="1"/>
  <c r="P126" i="1"/>
  <c r="P110" i="1"/>
  <c r="P94" i="1"/>
  <c r="P78" i="1"/>
  <c r="P62" i="1"/>
  <c r="P46" i="1"/>
  <c r="P30" i="1"/>
  <c r="P14" i="1"/>
  <c r="M301" i="1"/>
  <c r="V301" i="1" s="1"/>
  <c r="M258" i="1"/>
  <c r="V258" i="1" s="1"/>
  <c r="M224" i="1"/>
  <c r="M190" i="1"/>
  <c r="V190" i="1" s="1"/>
  <c r="M156" i="1"/>
  <c r="M111" i="1"/>
  <c r="M76" i="1"/>
  <c r="AI292" i="1"/>
  <c r="AI255" i="1"/>
  <c r="AI231" i="1"/>
  <c r="AI158" i="1"/>
  <c r="AI81" i="1"/>
  <c r="AI49" i="1"/>
  <c r="AI13" i="1"/>
  <c r="M68" i="1"/>
  <c r="M52" i="1"/>
  <c r="V52" i="1" s="1"/>
  <c r="M36" i="1"/>
  <c r="M20" i="1"/>
  <c r="M4" i="1"/>
  <c r="P332" i="1"/>
  <c r="P316" i="1"/>
  <c r="P300" i="1"/>
  <c r="P284" i="1"/>
  <c r="P268" i="1"/>
  <c r="P252" i="1"/>
  <c r="P236" i="1"/>
  <c r="P220" i="1"/>
  <c r="P204" i="1"/>
  <c r="P188" i="1"/>
  <c r="P172" i="1"/>
  <c r="P156" i="1"/>
  <c r="P140" i="1"/>
  <c r="P124" i="1"/>
  <c r="P108" i="1"/>
  <c r="P92" i="1"/>
  <c r="P76" i="1"/>
  <c r="P60" i="1"/>
  <c r="P44" i="1"/>
  <c r="P28" i="1"/>
  <c r="Y4" i="1"/>
  <c r="M290" i="1"/>
  <c r="V290" i="1" s="1"/>
  <c r="M256" i="1"/>
  <c r="M222" i="1"/>
  <c r="M188" i="1"/>
  <c r="M145" i="1"/>
  <c r="M322" i="1"/>
  <c r="M254" i="1"/>
  <c r="M220" i="1"/>
  <c r="V220" i="1" s="1"/>
  <c r="M177" i="1"/>
  <c r="M143" i="1"/>
  <c r="AI319" i="1"/>
  <c r="AI281" i="1"/>
  <c r="AI248" i="1"/>
  <c r="AI210" i="1"/>
  <c r="AI74" i="1"/>
  <c r="AI7" i="1"/>
  <c r="M64" i="1"/>
  <c r="V64" i="1" s="1"/>
  <c r="M48" i="1"/>
  <c r="M32" i="1"/>
  <c r="M16" i="1"/>
  <c r="V16" i="1" s="1"/>
  <c r="P328" i="1"/>
  <c r="P312" i="1"/>
  <c r="P296" i="1"/>
  <c r="P280" i="1"/>
  <c r="P264" i="1"/>
  <c r="P248" i="1"/>
  <c r="P232" i="1"/>
  <c r="P216" i="1"/>
  <c r="P200" i="1"/>
  <c r="P184" i="1"/>
  <c r="P168" i="1"/>
  <c r="P152" i="1"/>
  <c r="P136" i="1"/>
  <c r="P120" i="1"/>
  <c r="P104" i="1"/>
  <c r="P88" i="1"/>
  <c r="P72" i="1"/>
  <c r="P56" i="1"/>
  <c r="P40" i="1"/>
  <c r="P24" i="1"/>
  <c r="M332" i="1"/>
  <c r="M255" i="1"/>
  <c r="M221" i="1"/>
  <c r="M178" i="1"/>
  <c r="V178" i="1" s="1"/>
  <c r="M144" i="1"/>
  <c r="M108" i="1"/>
  <c r="AI324" i="1"/>
  <c r="AI287" i="1"/>
  <c r="AI249" i="1"/>
  <c r="AI212" i="1"/>
  <c r="AI148" i="1"/>
  <c r="AI114" i="1"/>
  <c r="AI75" i="1"/>
  <c r="M65" i="1"/>
  <c r="V65" i="1" s="1"/>
  <c r="M49" i="1"/>
  <c r="M33" i="1"/>
  <c r="V33" i="1" s="1"/>
  <c r="M17" i="1"/>
  <c r="P329" i="1"/>
  <c r="P313" i="1"/>
  <c r="P297" i="1"/>
  <c r="P281" i="1"/>
  <c r="P265" i="1"/>
  <c r="P249" i="1"/>
  <c r="P233" i="1"/>
  <c r="P217" i="1"/>
  <c r="P201" i="1"/>
  <c r="P185" i="1"/>
  <c r="P169" i="1"/>
  <c r="P153" i="1"/>
  <c r="P137" i="1"/>
  <c r="P121" i="1"/>
  <c r="P105" i="1"/>
  <c r="P89" i="1"/>
  <c r="P73" i="1"/>
  <c r="P57" i="1"/>
  <c r="P41" i="1"/>
  <c r="P25" i="1"/>
  <c r="M288" i="1"/>
  <c r="M98" i="1"/>
  <c r="M321" i="1"/>
  <c r="M287" i="1"/>
  <c r="M253" i="1"/>
  <c r="M210" i="1"/>
  <c r="V210" i="1" s="1"/>
  <c r="M176" i="1"/>
  <c r="V176" i="1" s="1"/>
  <c r="M142" i="1"/>
  <c r="M97" i="1"/>
  <c r="AI318" i="1"/>
  <c r="AI279" i="1"/>
  <c r="AI246" i="1"/>
  <c r="AI105" i="1"/>
  <c r="AI37" i="1"/>
  <c r="M63" i="1"/>
  <c r="V63" i="1" s="1"/>
  <c r="M47" i="1"/>
  <c r="M31" i="1"/>
  <c r="V31" i="1" s="1"/>
  <c r="M15" i="1"/>
  <c r="P327" i="1"/>
  <c r="P311" i="1"/>
  <c r="P295" i="1"/>
  <c r="P279" i="1"/>
  <c r="P263" i="1"/>
  <c r="P247" i="1"/>
  <c r="P231" i="1"/>
  <c r="P215" i="1"/>
  <c r="P199" i="1"/>
  <c r="P183" i="1"/>
  <c r="P167" i="1"/>
  <c r="P151" i="1"/>
  <c r="P135" i="1"/>
  <c r="P119" i="1"/>
  <c r="P103" i="1"/>
  <c r="M320" i="1"/>
  <c r="V320" i="1" s="1"/>
  <c r="M286" i="1"/>
  <c r="V286" i="1" s="1"/>
  <c r="M252" i="1"/>
  <c r="M209" i="1"/>
  <c r="M175" i="1"/>
  <c r="M141" i="1"/>
  <c r="M96" i="1"/>
  <c r="V96" i="1" s="1"/>
  <c r="AI317" i="1"/>
  <c r="AI278" i="1"/>
  <c r="AI142" i="1"/>
  <c r="M62" i="1"/>
  <c r="M46" i="1"/>
  <c r="V46" i="1" s="1"/>
  <c r="M30" i="1"/>
  <c r="M14" i="1"/>
  <c r="P13" i="1"/>
  <c r="P326" i="1"/>
  <c r="P310" i="1"/>
  <c r="P294" i="1"/>
  <c r="P278" i="1"/>
  <c r="P262" i="1"/>
  <c r="P246" i="1"/>
  <c r="P230" i="1"/>
  <c r="P214" i="1"/>
  <c r="P198" i="1"/>
  <c r="P182" i="1"/>
  <c r="P166" i="1"/>
  <c r="P150" i="1"/>
  <c r="P134" i="1"/>
  <c r="P118" i="1"/>
  <c r="P102" i="1"/>
  <c r="P86" i="1"/>
  <c r="P70" i="1"/>
  <c r="P54" i="1"/>
  <c r="P38" i="1"/>
  <c r="P22" i="1"/>
  <c r="P71" i="1"/>
  <c r="P55" i="1"/>
  <c r="P39" i="1"/>
  <c r="P23" i="1"/>
  <c r="M319" i="1"/>
  <c r="M285" i="1"/>
  <c r="M242" i="1"/>
  <c r="M208" i="1"/>
  <c r="M174" i="1"/>
  <c r="V174" i="1" s="1"/>
  <c r="M140" i="1"/>
  <c r="M95" i="1"/>
  <c r="AI316" i="1"/>
  <c r="AI277" i="1"/>
  <c r="AI241" i="1"/>
  <c r="AI183" i="1"/>
  <c r="AI141" i="1"/>
  <c r="AI91" i="1"/>
  <c r="AI35" i="1"/>
  <c r="AI4" i="1"/>
  <c r="M61" i="1"/>
  <c r="M45" i="1"/>
  <c r="M29" i="1"/>
  <c r="M13" i="1"/>
  <c r="P12" i="1"/>
  <c r="P325" i="1"/>
  <c r="P309" i="1"/>
  <c r="P293" i="1"/>
  <c r="P277" i="1"/>
  <c r="P261" i="1"/>
  <c r="P245" i="1"/>
  <c r="P229" i="1"/>
  <c r="P213" i="1"/>
  <c r="P197" i="1"/>
  <c r="P181" i="1"/>
  <c r="P165" i="1"/>
  <c r="P149" i="1"/>
  <c r="P133" i="1"/>
  <c r="P117" i="1"/>
  <c r="P101" i="1"/>
  <c r="P85" i="1"/>
  <c r="P69" i="1"/>
  <c r="P53" i="1"/>
  <c r="P37" i="1"/>
  <c r="P21" i="1"/>
  <c r="AI332" i="1"/>
  <c r="AI253" i="1"/>
  <c r="AI213" i="1"/>
  <c r="AI149" i="1"/>
  <c r="AI122" i="1"/>
  <c r="AI77" i="1"/>
  <c r="AI10" i="1"/>
  <c r="M66" i="1"/>
  <c r="M50" i="1"/>
  <c r="M34" i="1"/>
  <c r="V34" i="1" s="1"/>
  <c r="M18" i="1"/>
  <c r="P330" i="1"/>
  <c r="P314" i="1"/>
  <c r="P298" i="1"/>
  <c r="P282" i="1"/>
  <c r="P266" i="1"/>
  <c r="P250" i="1"/>
  <c r="P234" i="1"/>
  <c r="P218" i="1"/>
  <c r="P202" i="1"/>
  <c r="P186" i="1"/>
  <c r="P170" i="1"/>
  <c r="P154" i="1"/>
  <c r="P138" i="1"/>
  <c r="P122" i="1"/>
  <c r="P106" i="1"/>
  <c r="P90" i="1"/>
  <c r="P74" i="1"/>
  <c r="P58" i="1"/>
  <c r="P42" i="1"/>
  <c r="P26" i="1"/>
  <c r="M289" i="1"/>
  <c r="V289" i="1" s="1"/>
  <c r="M318" i="1"/>
  <c r="M284" i="1"/>
  <c r="V284" i="1" s="1"/>
  <c r="M241" i="1"/>
  <c r="M207" i="1"/>
  <c r="V207" i="1" s="1"/>
  <c r="M173" i="1"/>
  <c r="M129" i="1"/>
  <c r="M94" i="1"/>
  <c r="AI315" i="1"/>
  <c r="AI276" i="1"/>
  <c r="AI240" i="1"/>
  <c r="AI182" i="1"/>
  <c r="AI140" i="1"/>
  <c r="AI90" i="1"/>
  <c r="AI68" i="1"/>
  <c r="AI32" i="1"/>
  <c r="M60" i="1"/>
  <c r="M44" i="1"/>
  <c r="M28" i="1"/>
  <c r="V28" i="1" s="1"/>
  <c r="M12" i="1"/>
  <c r="P11" i="1"/>
  <c r="P324" i="1"/>
  <c r="P308" i="1"/>
  <c r="P292" i="1"/>
  <c r="P276" i="1"/>
  <c r="P260" i="1"/>
  <c r="P244" i="1"/>
  <c r="P228" i="1"/>
  <c r="P212" i="1"/>
  <c r="P196" i="1"/>
  <c r="P180" i="1"/>
  <c r="P164" i="1"/>
  <c r="P148" i="1"/>
  <c r="P132" i="1"/>
  <c r="P116" i="1"/>
  <c r="AI67" i="1"/>
  <c r="M331" i="1"/>
  <c r="M315" i="1"/>
  <c r="M299" i="1"/>
  <c r="M283" i="1"/>
  <c r="M267" i="1"/>
  <c r="M251" i="1"/>
  <c r="M235" i="1"/>
  <c r="M219" i="1"/>
  <c r="M203" i="1"/>
  <c r="M187" i="1"/>
  <c r="M171" i="1"/>
  <c r="M155" i="1"/>
  <c r="M139" i="1"/>
  <c r="M107" i="1"/>
  <c r="M91" i="1"/>
  <c r="M330" i="1"/>
  <c r="M314" i="1"/>
  <c r="M298" i="1"/>
  <c r="M282" i="1"/>
  <c r="M266" i="1"/>
  <c r="M250" i="1"/>
  <c r="M234" i="1"/>
  <c r="M218" i="1"/>
  <c r="M202" i="1"/>
  <c r="M186" i="1"/>
  <c r="M170" i="1"/>
  <c r="M154" i="1"/>
  <c r="M138" i="1"/>
  <c r="M106" i="1"/>
  <c r="M90" i="1"/>
  <c r="M329" i="1"/>
  <c r="M313" i="1"/>
  <c r="M297" i="1"/>
  <c r="M281" i="1"/>
  <c r="M265" i="1"/>
  <c r="M249" i="1"/>
  <c r="M233" i="1"/>
  <c r="M217" i="1"/>
  <c r="M201" i="1"/>
  <c r="M185" i="1"/>
  <c r="M169" i="1"/>
  <c r="M153" i="1"/>
  <c r="M137" i="1"/>
  <c r="M121" i="1"/>
  <c r="M89" i="1"/>
  <c r="M328" i="1"/>
  <c r="M312" i="1"/>
  <c r="M296" i="1"/>
  <c r="M280" i="1"/>
  <c r="M264" i="1"/>
  <c r="M248" i="1"/>
  <c r="M232" i="1"/>
  <c r="M216" i="1"/>
  <c r="M200" i="1"/>
  <c r="M184" i="1"/>
  <c r="M168" i="1"/>
  <c r="M152" i="1"/>
  <c r="M136" i="1"/>
  <c r="M120" i="1"/>
  <c r="M104" i="1"/>
  <c r="M88" i="1"/>
  <c r="M326" i="1"/>
  <c r="M310" i="1"/>
  <c r="M294" i="1"/>
  <c r="M278" i="1"/>
  <c r="M262" i="1"/>
  <c r="M246" i="1"/>
  <c r="M230" i="1"/>
  <c r="M214" i="1"/>
  <c r="M198" i="1"/>
  <c r="M182" i="1"/>
  <c r="M166" i="1"/>
  <c r="M150" i="1"/>
  <c r="M134" i="1"/>
  <c r="M118" i="1"/>
  <c r="M102" i="1"/>
  <c r="M86" i="1"/>
  <c r="M325" i="1"/>
  <c r="M309" i="1"/>
  <c r="M293" i="1"/>
  <c r="M277" i="1"/>
  <c r="M261" i="1"/>
  <c r="M245" i="1"/>
  <c r="M229" i="1"/>
  <c r="M213" i="1"/>
  <c r="M197" i="1"/>
  <c r="M181" i="1"/>
  <c r="M165" i="1"/>
  <c r="M149" i="1"/>
  <c r="M133" i="1"/>
  <c r="M117" i="1"/>
  <c r="M101" i="1"/>
  <c r="M85" i="1"/>
  <c r="M327" i="1"/>
  <c r="M295" i="1"/>
  <c r="M263" i="1"/>
  <c r="M231" i="1"/>
  <c r="M199" i="1"/>
  <c r="M167" i="1"/>
  <c r="M135" i="1"/>
  <c r="M87" i="1"/>
  <c r="M324" i="1"/>
  <c r="M308" i="1"/>
  <c r="M292" i="1"/>
  <c r="M276" i="1"/>
  <c r="M260" i="1"/>
  <c r="M244" i="1"/>
  <c r="M228" i="1"/>
  <c r="M212" i="1"/>
  <c r="M196" i="1"/>
  <c r="M180" i="1"/>
  <c r="M164" i="1"/>
  <c r="M148" i="1"/>
  <c r="M132" i="1"/>
  <c r="M116" i="1"/>
  <c r="M100" i="1"/>
  <c r="M84" i="1"/>
  <c r="M311" i="1"/>
  <c r="M279" i="1"/>
  <c r="M247" i="1"/>
  <c r="M215" i="1"/>
  <c r="M183" i="1"/>
  <c r="M151" i="1"/>
  <c r="M119" i="1"/>
  <c r="M103" i="1"/>
  <c r="M323" i="1"/>
  <c r="M307" i="1"/>
  <c r="V307" i="1" s="1"/>
  <c r="M291" i="1"/>
  <c r="V291" i="1" s="1"/>
  <c r="M275" i="1"/>
  <c r="V275" i="1" s="1"/>
  <c r="M259" i="1"/>
  <c r="V259" i="1" s="1"/>
  <c r="M243" i="1"/>
  <c r="M227" i="1"/>
  <c r="M211" i="1"/>
  <c r="V211" i="1" s="1"/>
  <c r="M195" i="1"/>
  <c r="V195" i="1" s="1"/>
  <c r="M179" i="1"/>
  <c r="M163" i="1"/>
  <c r="V163" i="1" s="1"/>
  <c r="M147" i="1"/>
  <c r="M131" i="1"/>
  <c r="V131" i="1" s="1"/>
  <c r="M115" i="1"/>
  <c r="M99" i="1"/>
  <c r="M83" i="1"/>
  <c r="V83" i="1" s="1"/>
  <c r="N220" i="1"/>
  <c r="N92" i="1"/>
  <c r="O293" i="1"/>
  <c r="O149" i="1"/>
  <c r="N219" i="1"/>
  <c r="N154" i="1"/>
  <c r="O291" i="1"/>
  <c r="O53" i="1"/>
  <c r="N269" i="1"/>
  <c r="N77" i="1"/>
  <c r="O133" i="1"/>
  <c r="N332" i="1"/>
  <c r="N204" i="1"/>
  <c r="O277" i="1"/>
  <c r="O38" i="1"/>
  <c r="N203" i="1"/>
  <c r="O276" i="1"/>
  <c r="O37" i="1"/>
  <c r="N202" i="1"/>
  <c r="N10" i="1"/>
  <c r="O36" i="1"/>
  <c r="N317" i="1"/>
  <c r="N253" i="1"/>
  <c r="N189" i="1"/>
  <c r="N125" i="1"/>
  <c r="N61" i="1"/>
  <c r="O326" i="1"/>
  <c r="O262" i="1"/>
  <c r="O197" i="1"/>
  <c r="O116" i="1"/>
  <c r="N314" i="1"/>
  <c r="N250" i="1"/>
  <c r="N186" i="1"/>
  <c r="N122" i="1"/>
  <c r="N58" i="1"/>
  <c r="O323" i="1"/>
  <c r="O259" i="1"/>
  <c r="O181" i="1"/>
  <c r="O100" i="1"/>
  <c r="N301" i="1"/>
  <c r="N237" i="1"/>
  <c r="N173" i="1"/>
  <c r="N109" i="1"/>
  <c r="N45" i="1"/>
  <c r="O310" i="1"/>
  <c r="O246" i="1"/>
  <c r="O180" i="1"/>
  <c r="O86" i="1"/>
  <c r="N300" i="1"/>
  <c r="N236" i="1"/>
  <c r="N172" i="1"/>
  <c r="N108" i="1"/>
  <c r="N44" i="1"/>
  <c r="O309" i="1"/>
  <c r="O245" i="1"/>
  <c r="O166" i="1"/>
  <c r="O85" i="1"/>
  <c r="N299" i="1"/>
  <c r="N235" i="1"/>
  <c r="N171" i="1"/>
  <c r="N107" i="1"/>
  <c r="N43" i="1"/>
  <c r="O308" i="1"/>
  <c r="O244" i="1"/>
  <c r="O165" i="1"/>
  <c r="O84" i="1"/>
  <c r="N298" i="1"/>
  <c r="N234" i="1"/>
  <c r="N170" i="1"/>
  <c r="N106" i="1"/>
  <c r="N42" i="1"/>
  <c r="O307" i="1"/>
  <c r="O243" i="1"/>
  <c r="O164" i="1"/>
  <c r="O70" i="1"/>
  <c r="N155" i="1"/>
  <c r="N27" i="1"/>
  <c r="O228" i="1"/>
  <c r="O54" i="1"/>
  <c r="N218" i="1"/>
  <c r="N26" i="1"/>
  <c r="O134" i="1"/>
  <c r="N141" i="1"/>
  <c r="O278" i="1"/>
  <c r="O52" i="1"/>
  <c r="N76" i="1"/>
  <c r="O213" i="1"/>
  <c r="N267" i="1"/>
  <c r="N75" i="1"/>
  <c r="O118" i="1"/>
  <c r="N330" i="1"/>
  <c r="N74" i="1"/>
  <c r="O198" i="1"/>
  <c r="N316" i="1"/>
  <c r="N252" i="1"/>
  <c r="N188" i="1"/>
  <c r="N124" i="1"/>
  <c r="N60" i="1"/>
  <c r="O325" i="1"/>
  <c r="O261" i="1"/>
  <c r="O196" i="1"/>
  <c r="O102" i="1"/>
  <c r="N285" i="1"/>
  <c r="N221" i="1"/>
  <c r="N157" i="1"/>
  <c r="N93" i="1"/>
  <c r="N29" i="1"/>
  <c r="O294" i="1"/>
  <c r="O230" i="1"/>
  <c r="O150" i="1"/>
  <c r="O69" i="1"/>
  <c r="N284" i="1"/>
  <c r="N156" i="1"/>
  <c r="N28" i="1"/>
  <c r="O229" i="1"/>
  <c r="O68" i="1"/>
  <c r="N283" i="1"/>
  <c r="N91" i="1"/>
  <c r="O292" i="1"/>
  <c r="O148" i="1"/>
  <c r="N282" i="1"/>
  <c r="N90" i="1"/>
  <c r="O227" i="1"/>
  <c r="N205" i="1"/>
  <c r="N13" i="1"/>
  <c r="O214" i="1"/>
  <c r="N268" i="1"/>
  <c r="N140" i="1"/>
  <c r="N12" i="1"/>
  <c r="O132" i="1"/>
  <c r="N331" i="1"/>
  <c r="N139" i="1"/>
  <c r="N11" i="1"/>
  <c r="O212" i="1"/>
  <c r="N266" i="1"/>
  <c r="N138" i="1"/>
  <c r="O275" i="1"/>
  <c r="O117" i="1"/>
  <c r="N315" i="1"/>
  <c r="N251" i="1"/>
  <c r="N187" i="1"/>
  <c r="N123" i="1"/>
  <c r="N59" i="1"/>
  <c r="O324" i="1"/>
  <c r="O260" i="1"/>
  <c r="O182" i="1"/>
  <c r="O101" i="1"/>
  <c r="O211" i="1"/>
  <c r="O195" i="1"/>
  <c r="O179" i="1"/>
  <c r="O163" i="1"/>
  <c r="O147" i="1"/>
  <c r="O131" i="1"/>
  <c r="O115" i="1"/>
  <c r="O99" i="1"/>
  <c r="O83" i="1"/>
  <c r="O67" i="1"/>
  <c r="O51" i="1"/>
  <c r="O35" i="1"/>
  <c r="N329" i="1"/>
  <c r="N313" i="1"/>
  <c r="N297" i="1"/>
  <c r="N281" i="1"/>
  <c r="N265" i="1"/>
  <c r="N249" i="1"/>
  <c r="N233" i="1"/>
  <c r="N217" i="1"/>
  <c r="N201" i="1"/>
  <c r="N185" i="1"/>
  <c r="N169" i="1"/>
  <c r="N153" i="1"/>
  <c r="N137" i="1"/>
  <c r="N121" i="1"/>
  <c r="N105" i="1"/>
  <c r="N89" i="1"/>
  <c r="N73" i="1"/>
  <c r="N57" i="1"/>
  <c r="N41" i="1"/>
  <c r="N25" i="1"/>
  <c r="N9" i="1"/>
  <c r="O322" i="1"/>
  <c r="O306" i="1"/>
  <c r="O290" i="1"/>
  <c r="O274" i="1"/>
  <c r="O258" i="1"/>
  <c r="O242" i="1"/>
  <c r="O226" i="1"/>
  <c r="O210" i="1"/>
  <c r="O194" i="1"/>
  <c r="O178" i="1"/>
  <c r="O162" i="1"/>
  <c r="O146" i="1"/>
  <c r="O130" i="1"/>
  <c r="O114" i="1"/>
  <c r="O98" i="1"/>
  <c r="O82" i="1"/>
  <c r="O66" i="1"/>
  <c r="O50" i="1"/>
  <c r="O34" i="1"/>
  <c r="N328" i="1"/>
  <c r="O81" i="1"/>
  <c r="N327" i="1"/>
  <c r="N295" i="1"/>
  <c r="N247" i="1"/>
  <c r="N215" i="1"/>
  <c r="N119" i="1"/>
  <c r="N55" i="1"/>
  <c r="N23" i="1"/>
  <c r="N7" i="1"/>
  <c r="O320" i="1"/>
  <c r="O304" i="1"/>
  <c r="O288" i="1"/>
  <c r="O272" i="1"/>
  <c r="O256" i="1"/>
  <c r="O224" i="1"/>
  <c r="O208" i="1"/>
  <c r="O192" i="1"/>
  <c r="O176" i="1"/>
  <c r="O160" i="1"/>
  <c r="O144" i="1"/>
  <c r="O128" i="1"/>
  <c r="O112" i="1"/>
  <c r="O96" i="1"/>
  <c r="O80" i="1"/>
  <c r="O64" i="1"/>
  <c r="O29" i="1"/>
  <c r="N278" i="1"/>
  <c r="N230" i="1"/>
  <c r="N198" i="1"/>
  <c r="N166" i="1"/>
  <c r="N102" i="1"/>
  <c r="N38" i="1"/>
  <c r="N6" i="1"/>
  <c r="O271" i="1"/>
  <c r="O223" i="1"/>
  <c r="O28" i="1"/>
  <c r="N309" i="1"/>
  <c r="N277" i="1"/>
  <c r="N261" i="1"/>
  <c r="N245" i="1"/>
  <c r="N213" i="1"/>
  <c r="N197" i="1"/>
  <c r="N165" i="1"/>
  <c r="N133" i="1"/>
  <c r="N117" i="1"/>
  <c r="N101" i="1"/>
  <c r="N85" i="1"/>
  <c r="N53" i="1"/>
  <c r="N37" i="1"/>
  <c r="N5" i="1"/>
  <c r="O302" i="1"/>
  <c r="O286" i="1"/>
  <c r="O254" i="1"/>
  <c r="O238" i="1"/>
  <c r="O206" i="1"/>
  <c r="O190" i="1"/>
  <c r="O174" i="1"/>
  <c r="O142" i="1"/>
  <c r="O46" i="1"/>
  <c r="N292" i="1"/>
  <c r="N244" i="1"/>
  <c r="N212" i="1"/>
  <c r="N180" i="1"/>
  <c r="N116" i="1"/>
  <c r="N68" i="1"/>
  <c r="N52" i="1"/>
  <c r="N4" i="1"/>
  <c r="O301" i="1"/>
  <c r="O269" i="1"/>
  <c r="O237" i="1"/>
  <c r="O173" i="1"/>
  <c r="O157" i="1"/>
  <c r="O125" i="1"/>
  <c r="O93" i="1"/>
  <c r="O77" i="1"/>
  <c r="O61" i="1"/>
  <c r="O45" i="1"/>
  <c r="N323" i="1"/>
  <c r="N307" i="1"/>
  <c r="N291" i="1"/>
  <c r="N275" i="1"/>
  <c r="N259" i="1"/>
  <c r="N243" i="1"/>
  <c r="N227" i="1"/>
  <c r="N211" i="1"/>
  <c r="N195" i="1"/>
  <c r="N179" i="1"/>
  <c r="N163" i="1"/>
  <c r="N147" i="1"/>
  <c r="N131" i="1"/>
  <c r="N115" i="1"/>
  <c r="N99" i="1"/>
  <c r="N83" i="1"/>
  <c r="N67" i="1"/>
  <c r="N51" i="1"/>
  <c r="N35" i="1"/>
  <c r="N19" i="1"/>
  <c r="O332" i="1"/>
  <c r="O316" i="1"/>
  <c r="O300" i="1"/>
  <c r="O284" i="1"/>
  <c r="O268" i="1"/>
  <c r="O252" i="1"/>
  <c r="O236" i="1"/>
  <c r="O220" i="1"/>
  <c r="O204" i="1"/>
  <c r="O188" i="1"/>
  <c r="O172" i="1"/>
  <c r="O156" i="1"/>
  <c r="O140" i="1"/>
  <c r="O124" i="1"/>
  <c r="O108" i="1"/>
  <c r="O92" i="1"/>
  <c r="O76" i="1"/>
  <c r="O60" i="1"/>
  <c r="O44" i="1"/>
  <c r="O25" i="1"/>
  <c r="K3" i="1"/>
  <c r="N321" i="1"/>
  <c r="N305" i="1"/>
  <c r="N289" i="1"/>
  <c r="N273" i="1"/>
  <c r="N257" i="1"/>
  <c r="N241" i="1"/>
  <c r="N225" i="1"/>
  <c r="N209" i="1"/>
  <c r="N193" i="1"/>
  <c r="N177" i="1"/>
  <c r="N161" i="1"/>
  <c r="N145" i="1"/>
  <c r="N129" i="1"/>
  <c r="N113" i="1"/>
  <c r="N97" i="1"/>
  <c r="N81" i="1"/>
  <c r="N65" i="1"/>
  <c r="N49" i="1"/>
  <c r="N33" i="1"/>
  <c r="N17" i="1"/>
  <c r="O330" i="1"/>
  <c r="O314" i="1"/>
  <c r="O298" i="1"/>
  <c r="O282" i="1"/>
  <c r="O266" i="1"/>
  <c r="O250" i="1"/>
  <c r="O234" i="1"/>
  <c r="O218" i="1"/>
  <c r="O202" i="1"/>
  <c r="O186" i="1"/>
  <c r="O170" i="1"/>
  <c r="O154" i="1"/>
  <c r="O138" i="1"/>
  <c r="O122" i="1"/>
  <c r="O106" i="1"/>
  <c r="O90" i="1"/>
  <c r="O74" i="1"/>
  <c r="O58" i="1"/>
  <c r="O42" i="1"/>
  <c r="O23" i="1"/>
  <c r="N312" i="1"/>
  <c r="N296" i="1"/>
  <c r="N280" i="1"/>
  <c r="N264" i="1"/>
  <c r="N248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O321" i="1"/>
  <c r="O305" i="1"/>
  <c r="O289" i="1"/>
  <c r="O273" i="1"/>
  <c r="O257" i="1"/>
  <c r="O241" i="1"/>
  <c r="O225" i="1"/>
  <c r="O209" i="1"/>
  <c r="O193" i="1"/>
  <c r="O177" i="1"/>
  <c r="O161" i="1"/>
  <c r="O145" i="1"/>
  <c r="O129" i="1"/>
  <c r="O113" i="1"/>
  <c r="O97" i="1"/>
  <c r="O65" i="1"/>
  <c r="O49" i="1"/>
  <c r="O33" i="1"/>
  <c r="N311" i="1"/>
  <c r="N279" i="1"/>
  <c r="N263" i="1"/>
  <c r="N231" i="1"/>
  <c r="N199" i="1"/>
  <c r="N183" i="1"/>
  <c r="N167" i="1"/>
  <c r="N151" i="1"/>
  <c r="N135" i="1"/>
  <c r="N103" i="1"/>
  <c r="N87" i="1"/>
  <c r="N71" i="1"/>
  <c r="N39" i="1"/>
  <c r="O240" i="1"/>
  <c r="O48" i="1"/>
  <c r="N326" i="1"/>
  <c r="N310" i="1"/>
  <c r="N294" i="1"/>
  <c r="N262" i="1"/>
  <c r="N246" i="1"/>
  <c r="N214" i="1"/>
  <c r="N182" i="1"/>
  <c r="N150" i="1"/>
  <c r="N134" i="1"/>
  <c r="N118" i="1"/>
  <c r="N86" i="1"/>
  <c r="N70" i="1"/>
  <c r="N54" i="1"/>
  <c r="N22" i="1"/>
  <c r="O319" i="1"/>
  <c r="O303" i="1"/>
  <c r="O287" i="1"/>
  <c r="O255" i="1"/>
  <c r="O239" i="1"/>
  <c r="O207" i="1"/>
  <c r="O191" i="1"/>
  <c r="O175" i="1"/>
  <c r="O159" i="1"/>
  <c r="O143" i="1"/>
  <c r="O127" i="1"/>
  <c r="O111" i="1"/>
  <c r="O95" i="1"/>
  <c r="O79" i="1"/>
  <c r="O63" i="1"/>
  <c r="O47" i="1"/>
  <c r="N325" i="1"/>
  <c r="N293" i="1"/>
  <c r="N229" i="1"/>
  <c r="N181" i="1"/>
  <c r="N149" i="1"/>
  <c r="N69" i="1"/>
  <c r="N21" i="1"/>
  <c r="O318" i="1"/>
  <c r="O270" i="1"/>
  <c r="O222" i="1"/>
  <c r="O158" i="1"/>
  <c r="O126" i="1"/>
  <c r="O110" i="1"/>
  <c r="O94" i="1"/>
  <c r="O78" i="1"/>
  <c r="O62" i="1"/>
  <c r="O27" i="1"/>
  <c r="N324" i="1"/>
  <c r="N308" i="1"/>
  <c r="N276" i="1"/>
  <c r="N260" i="1"/>
  <c r="N228" i="1"/>
  <c r="N196" i="1"/>
  <c r="N164" i="1"/>
  <c r="N148" i="1"/>
  <c r="N132" i="1"/>
  <c r="N100" i="1"/>
  <c r="N84" i="1"/>
  <c r="N36" i="1"/>
  <c r="N20" i="1"/>
  <c r="O317" i="1"/>
  <c r="O285" i="1"/>
  <c r="O253" i="1"/>
  <c r="O221" i="1"/>
  <c r="O205" i="1"/>
  <c r="O189" i="1"/>
  <c r="O141" i="1"/>
  <c r="O109" i="1"/>
  <c r="O26" i="1"/>
  <c r="N320" i="1"/>
  <c r="N304" i="1"/>
  <c r="N288" i="1"/>
  <c r="N272" i="1"/>
  <c r="N256" i="1"/>
  <c r="N240" i="1"/>
  <c r="N224" i="1"/>
  <c r="N208" i="1"/>
  <c r="N192" i="1"/>
  <c r="N176" i="1"/>
  <c r="N160" i="1"/>
  <c r="N144" i="1"/>
  <c r="N128" i="1"/>
  <c r="N112" i="1"/>
  <c r="N96" i="1"/>
  <c r="N80" i="1"/>
  <c r="N64" i="1"/>
  <c r="N48" i="1"/>
  <c r="N32" i="1"/>
  <c r="N16" i="1"/>
  <c r="O329" i="1"/>
  <c r="O313" i="1"/>
  <c r="O297" i="1"/>
  <c r="O281" i="1"/>
  <c r="O265" i="1"/>
  <c r="O249" i="1"/>
  <c r="O233" i="1"/>
  <c r="O217" i="1"/>
  <c r="O201" i="1"/>
  <c r="O185" i="1"/>
  <c r="O169" i="1"/>
  <c r="O153" i="1"/>
  <c r="O137" i="1"/>
  <c r="O121" i="1"/>
  <c r="O105" i="1"/>
  <c r="O89" i="1"/>
  <c r="O73" i="1"/>
  <c r="O57" i="1"/>
  <c r="I3" i="1"/>
  <c r="Z9" i="1" a="1"/>
  <c r="Z9" i="1" s="1"/>
  <c r="AH13" i="1"/>
  <c r="AH29" i="1"/>
  <c r="AH45" i="1"/>
  <c r="AH61" i="1"/>
  <c r="AH77" i="1"/>
  <c r="AH93" i="1"/>
  <c r="AH109" i="1"/>
  <c r="AH125" i="1"/>
  <c r="AH141" i="1"/>
  <c r="AH157" i="1"/>
  <c r="AH173" i="1"/>
  <c r="AH189" i="1"/>
  <c r="AH205" i="1"/>
  <c r="AH221" i="1"/>
  <c r="AH237" i="1"/>
  <c r="AH253" i="1"/>
  <c r="AH269" i="1"/>
  <c r="AH285" i="1"/>
  <c r="AH301" i="1"/>
  <c r="AH317" i="1"/>
  <c r="AG19" i="1"/>
  <c r="AG35" i="1"/>
  <c r="AG51" i="1"/>
  <c r="AG67" i="1"/>
  <c r="AG83" i="1"/>
  <c r="AG99" i="1"/>
  <c r="AG115" i="1"/>
  <c r="AG131" i="1"/>
  <c r="AG147" i="1"/>
  <c r="AG163" i="1"/>
  <c r="AG179" i="1"/>
  <c r="AG195" i="1"/>
  <c r="AG211" i="1"/>
  <c r="AG227" i="1"/>
  <c r="AG243" i="1"/>
  <c r="AG259" i="1"/>
  <c r="AG275" i="1"/>
  <c r="AG291" i="1"/>
  <c r="AG307" i="1"/>
  <c r="AG323" i="1"/>
  <c r="AF9" i="1"/>
  <c r="AF25" i="1"/>
  <c r="AF41" i="1"/>
  <c r="AF57" i="1"/>
  <c r="AF73" i="1"/>
  <c r="AF89" i="1"/>
  <c r="AF105" i="1"/>
  <c r="AF121" i="1"/>
  <c r="AF137" i="1"/>
  <c r="AF153" i="1"/>
  <c r="AF169" i="1"/>
  <c r="AF185" i="1"/>
  <c r="AF201" i="1"/>
  <c r="AF217" i="1"/>
  <c r="AF233" i="1"/>
  <c r="AF249" i="1"/>
  <c r="AF265" i="1"/>
  <c r="AF281" i="1"/>
  <c r="AF297" i="1"/>
  <c r="AF313" i="1"/>
  <c r="AF329" i="1"/>
  <c r="O7" i="1"/>
  <c r="AH14" i="1"/>
  <c r="AH30" i="1"/>
  <c r="AH46" i="1"/>
  <c r="AH62" i="1"/>
  <c r="AH78" i="1"/>
  <c r="AH94" i="1"/>
  <c r="AH110" i="1"/>
  <c r="AH126" i="1"/>
  <c r="AH142" i="1"/>
  <c r="AH158" i="1"/>
  <c r="AH174" i="1"/>
  <c r="AH190" i="1"/>
  <c r="AH206" i="1"/>
  <c r="AH222" i="1"/>
  <c r="AH238" i="1"/>
  <c r="AH254" i="1"/>
  <c r="AH270" i="1"/>
  <c r="AH286" i="1"/>
  <c r="AH302" i="1"/>
  <c r="AH318" i="1"/>
  <c r="AG4" i="1"/>
  <c r="AG20" i="1"/>
  <c r="AG36" i="1"/>
  <c r="AG52" i="1"/>
  <c r="AG68" i="1"/>
  <c r="AG84" i="1"/>
  <c r="AG100" i="1"/>
  <c r="AG116" i="1"/>
  <c r="AG132" i="1"/>
  <c r="AG148" i="1"/>
  <c r="AG164" i="1"/>
  <c r="AG180" i="1"/>
  <c r="AG196" i="1"/>
  <c r="AG212" i="1"/>
  <c r="AG228" i="1"/>
  <c r="AG244" i="1"/>
  <c r="AG260" i="1"/>
  <c r="AG276" i="1"/>
  <c r="AG292" i="1"/>
  <c r="AG308" i="1"/>
  <c r="AG324" i="1"/>
  <c r="AF10" i="1"/>
  <c r="AF26" i="1"/>
  <c r="AF42" i="1"/>
  <c r="AF58" i="1"/>
  <c r="AF74" i="1"/>
  <c r="AF90" i="1"/>
  <c r="AF106" i="1"/>
  <c r="AF122" i="1"/>
  <c r="AF138" i="1"/>
  <c r="AF154" i="1"/>
  <c r="AF170" i="1"/>
  <c r="AF186" i="1"/>
  <c r="AF202" i="1"/>
  <c r="AF218" i="1"/>
  <c r="AF234" i="1"/>
  <c r="AF250" i="1"/>
  <c r="AF266" i="1"/>
  <c r="AF282" i="1"/>
  <c r="AF298" i="1"/>
  <c r="AF314" i="1"/>
  <c r="AF330" i="1"/>
  <c r="O8" i="1"/>
  <c r="AH15" i="1"/>
  <c r="AH31" i="1"/>
  <c r="AH47" i="1"/>
  <c r="AH63" i="1"/>
  <c r="AH79" i="1"/>
  <c r="AH95" i="1"/>
  <c r="AH111" i="1"/>
  <c r="AH127" i="1"/>
  <c r="AH143" i="1"/>
  <c r="AH159" i="1"/>
  <c r="AH175" i="1"/>
  <c r="AH191" i="1"/>
  <c r="AH207" i="1"/>
  <c r="AH223" i="1"/>
  <c r="AH239" i="1"/>
  <c r="AH255" i="1"/>
  <c r="AH271" i="1"/>
  <c r="AH287" i="1"/>
  <c r="AH303" i="1"/>
  <c r="AH319" i="1"/>
  <c r="AG5" i="1"/>
  <c r="AG21" i="1"/>
  <c r="AG37" i="1"/>
  <c r="AG53" i="1"/>
  <c r="AG69" i="1"/>
  <c r="AG85" i="1"/>
  <c r="AG101" i="1"/>
  <c r="AG117" i="1"/>
  <c r="AG133" i="1"/>
  <c r="AG149" i="1"/>
  <c r="AG165" i="1"/>
  <c r="AG181" i="1"/>
  <c r="AG197" i="1"/>
  <c r="AG213" i="1"/>
  <c r="AG229" i="1"/>
  <c r="AG245" i="1"/>
  <c r="AG261" i="1"/>
  <c r="AG277" i="1"/>
  <c r="AG293" i="1"/>
  <c r="AG309" i="1"/>
  <c r="AG325" i="1"/>
  <c r="AF11" i="1"/>
  <c r="AF27" i="1"/>
  <c r="AF43" i="1"/>
  <c r="AF59" i="1"/>
  <c r="AF75" i="1"/>
  <c r="AF91" i="1"/>
  <c r="AF107" i="1"/>
  <c r="AF123" i="1"/>
  <c r="AF139" i="1"/>
  <c r="AF155" i="1"/>
  <c r="AF171" i="1"/>
  <c r="AF187" i="1"/>
  <c r="AF203" i="1"/>
  <c r="AF219" i="1"/>
  <c r="AF235" i="1"/>
  <c r="AF251" i="1"/>
  <c r="AF267" i="1"/>
  <c r="AF283" i="1"/>
  <c r="AF299" i="1"/>
  <c r="AF315" i="1"/>
  <c r="AF331" i="1"/>
  <c r="O9" i="1"/>
  <c r="AH16" i="1"/>
  <c r="AH32" i="1"/>
  <c r="AH48" i="1"/>
  <c r="AH64" i="1"/>
  <c r="AH80" i="1"/>
  <c r="AH96" i="1"/>
  <c r="AH112" i="1"/>
  <c r="AH128" i="1"/>
  <c r="AH144" i="1"/>
  <c r="AH160" i="1"/>
  <c r="AH176" i="1"/>
  <c r="AH192" i="1"/>
  <c r="AH208" i="1"/>
  <c r="AH224" i="1"/>
  <c r="AH240" i="1"/>
  <c r="AH256" i="1"/>
  <c r="AH272" i="1"/>
  <c r="AH288" i="1"/>
  <c r="AH304" i="1"/>
  <c r="AH320" i="1"/>
  <c r="AG6" i="1"/>
  <c r="AG22" i="1"/>
  <c r="AG38" i="1"/>
  <c r="AG54" i="1"/>
  <c r="AG70" i="1"/>
  <c r="AG86" i="1"/>
  <c r="AG102" i="1"/>
  <c r="AG118" i="1"/>
  <c r="AG134" i="1"/>
  <c r="AG150" i="1"/>
  <c r="AG166" i="1"/>
  <c r="AG182" i="1"/>
  <c r="AG198" i="1"/>
  <c r="AG214" i="1"/>
  <c r="AG230" i="1"/>
  <c r="AG246" i="1"/>
  <c r="AG262" i="1"/>
  <c r="AG278" i="1"/>
  <c r="AG294" i="1"/>
  <c r="AG310" i="1"/>
  <c r="AG326" i="1"/>
  <c r="AF12" i="1"/>
  <c r="AF28" i="1"/>
  <c r="AF44" i="1"/>
  <c r="AF60" i="1"/>
  <c r="AF76" i="1"/>
  <c r="AF92" i="1"/>
  <c r="AF108" i="1"/>
  <c r="AF124" i="1"/>
  <c r="AF140" i="1"/>
  <c r="AF156" i="1"/>
  <c r="AF172" i="1"/>
  <c r="AF188" i="1"/>
  <c r="AF204" i="1"/>
  <c r="AF220" i="1"/>
  <c r="AF236" i="1"/>
  <c r="AF252" i="1"/>
  <c r="AF268" i="1"/>
  <c r="AF284" i="1"/>
  <c r="AF300" i="1"/>
  <c r="AF316" i="1"/>
  <c r="AF332" i="1"/>
  <c r="O10" i="1"/>
  <c r="AH17" i="1"/>
  <c r="AH33" i="1"/>
  <c r="AH49" i="1"/>
  <c r="AH65" i="1"/>
  <c r="AH81" i="1"/>
  <c r="AH97" i="1"/>
  <c r="AH113" i="1"/>
  <c r="AH129" i="1"/>
  <c r="AH145" i="1"/>
  <c r="AH161" i="1"/>
  <c r="AH177" i="1"/>
  <c r="AH193" i="1"/>
  <c r="AH209" i="1"/>
  <c r="AH225" i="1"/>
  <c r="AH241" i="1"/>
  <c r="AH257" i="1"/>
  <c r="AH273" i="1"/>
  <c r="AH289" i="1"/>
  <c r="AH305" i="1"/>
  <c r="AH321" i="1"/>
  <c r="AG7" i="1"/>
  <c r="AG23" i="1"/>
  <c r="AG39" i="1"/>
  <c r="AG55" i="1"/>
  <c r="AG71" i="1"/>
  <c r="AG87" i="1"/>
  <c r="AG103" i="1"/>
  <c r="AG119" i="1"/>
  <c r="AG135" i="1"/>
  <c r="AG151" i="1"/>
  <c r="AG167" i="1"/>
  <c r="AG183" i="1"/>
  <c r="AG199" i="1"/>
  <c r="AG215" i="1"/>
  <c r="AG231" i="1"/>
  <c r="AG247" i="1"/>
  <c r="AG263" i="1"/>
  <c r="AG279" i="1"/>
  <c r="AG295" i="1"/>
  <c r="AG311" i="1"/>
  <c r="AG327" i="1"/>
  <c r="AF13" i="1"/>
  <c r="AF29" i="1"/>
  <c r="AF45" i="1"/>
  <c r="AF61" i="1"/>
  <c r="AF77" i="1"/>
  <c r="AF93" i="1"/>
  <c r="AF109" i="1"/>
  <c r="AF125" i="1"/>
  <c r="AF141" i="1"/>
  <c r="AF157" i="1"/>
  <c r="AF173" i="1"/>
  <c r="AF189" i="1"/>
  <c r="AF205" i="1"/>
  <c r="AF221" i="1"/>
  <c r="AF237" i="1"/>
  <c r="AF253" i="1"/>
  <c r="AF269" i="1"/>
  <c r="AF285" i="1"/>
  <c r="AF301" i="1"/>
  <c r="AF317" i="1"/>
  <c r="O11" i="1"/>
  <c r="AH18" i="1"/>
  <c r="AH34" i="1"/>
  <c r="AH50" i="1"/>
  <c r="AH66" i="1"/>
  <c r="AH82" i="1"/>
  <c r="AH98" i="1"/>
  <c r="AH114" i="1"/>
  <c r="AH130" i="1"/>
  <c r="AH146" i="1"/>
  <c r="AH162" i="1"/>
  <c r="AH178" i="1"/>
  <c r="AH194" i="1"/>
  <c r="AH210" i="1"/>
  <c r="AH226" i="1"/>
  <c r="AH242" i="1"/>
  <c r="AH258" i="1"/>
  <c r="AH274" i="1"/>
  <c r="AH290" i="1"/>
  <c r="AH306" i="1"/>
  <c r="AH322" i="1"/>
  <c r="AG8" i="1"/>
  <c r="AG24" i="1"/>
  <c r="AG40" i="1"/>
  <c r="AG56" i="1"/>
  <c r="AG72" i="1"/>
  <c r="AG88" i="1"/>
  <c r="AG104" i="1"/>
  <c r="AG120" i="1"/>
  <c r="AG136" i="1"/>
  <c r="AG152" i="1"/>
  <c r="AG168" i="1"/>
  <c r="AG184" i="1"/>
  <c r="AG200" i="1"/>
  <c r="AG216" i="1"/>
  <c r="AG232" i="1"/>
  <c r="AG248" i="1"/>
  <c r="AG264" i="1"/>
  <c r="AG280" i="1"/>
  <c r="AG296" i="1"/>
  <c r="AG312" i="1"/>
  <c r="AG328" i="1"/>
  <c r="AF14" i="1"/>
  <c r="AF30" i="1"/>
  <c r="AF46" i="1"/>
  <c r="AF62" i="1"/>
  <c r="AF78" i="1"/>
  <c r="AF94" i="1"/>
  <c r="AF110" i="1"/>
  <c r="AF126" i="1"/>
  <c r="AF142" i="1"/>
  <c r="AF158" i="1"/>
  <c r="AF174" i="1"/>
  <c r="AF190" i="1"/>
  <c r="AF206" i="1"/>
  <c r="AF222" i="1"/>
  <c r="AF238" i="1"/>
  <c r="AF254" i="1"/>
  <c r="AF270" i="1"/>
  <c r="AF286" i="1"/>
  <c r="AF302" i="1"/>
  <c r="AF318" i="1"/>
  <c r="O12" i="1"/>
  <c r="AH19" i="1"/>
  <c r="AH35" i="1"/>
  <c r="AH51" i="1"/>
  <c r="AH67" i="1"/>
  <c r="AH83" i="1"/>
  <c r="AH99" i="1"/>
  <c r="AH115" i="1"/>
  <c r="AH131" i="1"/>
  <c r="AH147" i="1"/>
  <c r="AH163" i="1"/>
  <c r="AH179" i="1"/>
  <c r="AH195" i="1"/>
  <c r="AH211" i="1"/>
  <c r="AH227" i="1"/>
  <c r="AH243" i="1"/>
  <c r="AH259" i="1"/>
  <c r="AH275" i="1"/>
  <c r="AH291" i="1"/>
  <c r="AH307" i="1"/>
  <c r="AH323" i="1"/>
  <c r="AG9" i="1"/>
  <c r="AG25" i="1"/>
  <c r="AG41" i="1"/>
  <c r="AG57" i="1"/>
  <c r="AG73" i="1"/>
  <c r="AG89" i="1"/>
  <c r="AG105" i="1"/>
  <c r="AG121" i="1"/>
  <c r="AG137" i="1"/>
  <c r="AG153" i="1"/>
  <c r="AG169" i="1"/>
  <c r="AG185" i="1"/>
  <c r="AG201" i="1"/>
  <c r="AG217" i="1"/>
  <c r="AG233" i="1"/>
  <c r="AG249" i="1"/>
  <c r="AG265" i="1"/>
  <c r="AG281" i="1"/>
  <c r="AG297" i="1"/>
  <c r="AG313" i="1"/>
  <c r="AG329" i="1"/>
  <c r="AF15" i="1"/>
  <c r="AF31" i="1"/>
  <c r="AF47" i="1"/>
  <c r="AF63" i="1"/>
  <c r="AF79" i="1"/>
  <c r="AF95" i="1"/>
  <c r="AF111" i="1"/>
  <c r="AF127" i="1"/>
  <c r="AF143" i="1"/>
  <c r="AF159" i="1"/>
  <c r="AF175" i="1"/>
  <c r="AF191" i="1"/>
  <c r="AF207" i="1"/>
  <c r="AF223" i="1"/>
  <c r="AF239" i="1"/>
  <c r="AF255" i="1"/>
  <c r="AF271" i="1"/>
  <c r="AF287" i="1"/>
  <c r="AF303" i="1"/>
  <c r="AF319" i="1"/>
  <c r="O13" i="1"/>
  <c r="AH4" i="1"/>
  <c r="AH20" i="1"/>
  <c r="AH36" i="1"/>
  <c r="AH52" i="1"/>
  <c r="AH68" i="1"/>
  <c r="AH84" i="1"/>
  <c r="AH100" i="1"/>
  <c r="AH116" i="1"/>
  <c r="AH132" i="1"/>
  <c r="AH148" i="1"/>
  <c r="AH164" i="1"/>
  <c r="AH180" i="1"/>
  <c r="AH196" i="1"/>
  <c r="AH212" i="1"/>
  <c r="AH228" i="1"/>
  <c r="AH244" i="1"/>
  <c r="AH260" i="1"/>
  <c r="AH276" i="1"/>
  <c r="AH292" i="1"/>
  <c r="AH308" i="1"/>
  <c r="AH324" i="1"/>
  <c r="AG10" i="1"/>
  <c r="AG26" i="1"/>
  <c r="AG42" i="1"/>
  <c r="AG58" i="1"/>
  <c r="AG74" i="1"/>
  <c r="AG90" i="1"/>
  <c r="AG106" i="1"/>
  <c r="AG122" i="1"/>
  <c r="AG138" i="1"/>
  <c r="AG154" i="1"/>
  <c r="AG170" i="1"/>
  <c r="AG186" i="1"/>
  <c r="AG202" i="1"/>
  <c r="AG218" i="1"/>
  <c r="AG234" i="1"/>
  <c r="AG250" i="1"/>
  <c r="AG266" i="1"/>
  <c r="AG282" i="1"/>
  <c r="AG298" i="1"/>
  <c r="AG314" i="1"/>
  <c r="AG330" i="1"/>
  <c r="AF16" i="1"/>
  <c r="AF32" i="1"/>
  <c r="AF48" i="1"/>
  <c r="AF64" i="1"/>
  <c r="AF80" i="1"/>
  <c r="AF96" i="1"/>
  <c r="AF112" i="1"/>
  <c r="AF128" i="1"/>
  <c r="AF144" i="1"/>
  <c r="AF160" i="1"/>
  <c r="AF176" i="1"/>
  <c r="AF192" i="1"/>
  <c r="AF208" i="1"/>
  <c r="AF224" i="1"/>
  <c r="AF240" i="1"/>
  <c r="AF256" i="1"/>
  <c r="AF272" i="1"/>
  <c r="AF288" i="1"/>
  <c r="AF304" i="1"/>
  <c r="AF320" i="1"/>
  <c r="O14" i="1"/>
  <c r="O30" i="1"/>
  <c r="AH5" i="1"/>
  <c r="AH21" i="1"/>
  <c r="AH37" i="1"/>
  <c r="AH53" i="1"/>
  <c r="AH69" i="1"/>
  <c r="AH85" i="1"/>
  <c r="AH101" i="1"/>
  <c r="AH117" i="1"/>
  <c r="AH133" i="1"/>
  <c r="AH149" i="1"/>
  <c r="AH165" i="1"/>
  <c r="AH181" i="1"/>
  <c r="AH197" i="1"/>
  <c r="AH213" i="1"/>
  <c r="AH229" i="1"/>
  <c r="AH245" i="1"/>
  <c r="AH261" i="1"/>
  <c r="AH277" i="1"/>
  <c r="AH293" i="1"/>
  <c r="AH309" i="1"/>
  <c r="AH325" i="1"/>
  <c r="AG11" i="1"/>
  <c r="AG27" i="1"/>
  <c r="AG43" i="1"/>
  <c r="AG59" i="1"/>
  <c r="AG75" i="1"/>
  <c r="AG91" i="1"/>
  <c r="AG107" i="1"/>
  <c r="AG123" i="1"/>
  <c r="AG139" i="1"/>
  <c r="AG155" i="1"/>
  <c r="AG171" i="1"/>
  <c r="AG187" i="1"/>
  <c r="AG203" i="1"/>
  <c r="AG219" i="1"/>
  <c r="AG235" i="1"/>
  <c r="AG251" i="1"/>
  <c r="AG267" i="1"/>
  <c r="AG283" i="1"/>
  <c r="AG299" i="1"/>
  <c r="AG315" i="1"/>
  <c r="AG331" i="1"/>
  <c r="AF17" i="1"/>
  <c r="AF33" i="1"/>
  <c r="AF49" i="1"/>
  <c r="AF65" i="1"/>
  <c r="AF81" i="1"/>
  <c r="AF97" i="1"/>
  <c r="AF113" i="1"/>
  <c r="AF129" i="1"/>
  <c r="AF145" i="1"/>
  <c r="AF161" i="1"/>
  <c r="AF177" i="1"/>
  <c r="AF193" i="1"/>
  <c r="AF209" i="1"/>
  <c r="AF225" i="1"/>
  <c r="AF241" i="1"/>
  <c r="AF257" i="1"/>
  <c r="AF273" i="1"/>
  <c r="AF289" i="1"/>
  <c r="AF305" i="1"/>
  <c r="AF321" i="1"/>
  <c r="O15" i="1"/>
  <c r="O31" i="1"/>
  <c r="AH6" i="1"/>
  <c r="AH22" i="1"/>
  <c r="AH38" i="1"/>
  <c r="AH54" i="1"/>
  <c r="AH70" i="1"/>
  <c r="AH86" i="1"/>
  <c r="AH102" i="1"/>
  <c r="AH118" i="1"/>
  <c r="AH134" i="1"/>
  <c r="AH150" i="1"/>
  <c r="AH166" i="1"/>
  <c r="AH182" i="1"/>
  <c r="AH198" i="1"/>
  <c r="AH214" i="1"/>
  <c r="AH230" i="1"/>
  <c r="AH246" i="1"/>
  <c r="AH262" i="1"/>
  <c r="AH278" i="1"/>
  <c r="AH294" i="1"/>
  <c r="AH310" i="1"/>
  <c r="AH326" i="1"/>
  <c r="AG12" i="1"/>
  <c r="AG28" i="1"/>
  <c r="AG44" i="1"/>
  <c r="AG60" i="1"/>
  <c r="AG76" i="1"/>
  <c r="AG92" i="1"/>
  <c r="AG108" i="1"/>
  <c r="AG124" i="1"/>
  <c r="AG140" i="1"/>
  <c r="AG156" i="1"/>
  <c r="AG172" i="1"/>
  <c r="AG188" i="1"/>
  <c r="AG204" i="1"/>
  <c r="AG220" i="1"/>
  <c r="AG236" i="1"/>
  <c r="AG252" i="1"/>
  <c r="AG268" i="1"/>
  <c r="AG284" i="1"/>
  <c r="AG300" i="1"/>
  <c r="AG316" i="1"/>
  <c r="AG332" i="1"/>
  <c r="AF18" i="1"/>
  <c r="AF34" i="1"/>
  <c r="AF50" i="1"/>
  <c r="AF66" i="1"/>
  <c r="AF82" i="1"/>
  <c r="AF98" i="1"/>
  <c r="AF114" i="1"/>
  <c r="AF130" i="1"/>
  <c r="AF146" i="1"/>
  <c r="AF162" i="1"/>
  <c r="AF178" i="1"/>
  <c r="AF194" i="1"/>
  <c r="AF210" i="1"/>
  <c r="AF226" i="1"/>
  <c r="AF242" i="1"/>
  <c r="AF258" i="1"/>
  <c r="AF274" i="1"/>
  <c r="AF290" i="1"/>
  <c r="AF306" i="1"/>
  <c r="AF322" i="1"/>
  <c r="O16" i="1"/>
  <c r="O32" i="1"/>
  <c r="O3" i="1"/>
  <c r="AH7" i="1"/>
  <c r="AH23" i="1"/>
  <c r="AH39" i="1"/>
  <c r="AH55" i="1"/>
  <c r="AH71" i="1"/>
  <c r="AH87" i="1"/>
  <c r="AH103" i="1"/>
  <c r="AH119" i="1"/>
  <c r="AH135" i="1"/>
  <c r="AH151" i="1"/>
  <c r="AH167" i="1"/>
  <c r="AH183" i="1"/>
  <c r="AH199" i="1"/>
  <c r="AH215" i="1"/>
  <c r="AH231" i="1"/>
  <c r="AH247" i="1"/>
  <c r="AH263" i="1"/>
  <c r="AH279" i="1"/>
  <c r="AH295" i="1"/>
  <c r="AH311" i="1"/>
  <c r="AH327" i="1"/>
  <c r="AG13" i="1"/>
  <c r="AG29" i="1"/>
  <c r="AG45" i="1"/>
  <c r="AG61" i="1"/>
  <c r="AG77" i="1"/>
  <c r="AG93" i="1"/>
  <c r="AG109" i="1"/>
  <c r="AG125" i="1"/>
  <c r="AG141" i="1"/>
  <c r="AG157" i="1"/>
  <c r="AG173" i="1"/>
  <c r="AG189" i="1"/>
  <c r="AG205" i="1"/>
  <c r="AG221" i="1"/>
  <c r="AG237" i="1"/>
  <c r="AG253" i="1"/>
  <c r="AG269" i="1"/>
  <c r="AG285" i="1"/>
  <c r="AG301" i="1"/>
  <c r="AG317" i="1"/>
  <c r="AF19" i="1"/>
  <c r="AF35" i="1"/>
  <c r="AF51" i="1"/>
  <c r="AF67" i="1"/>
  <c r="AF83" i="1"/>
  <c r="AF99" i="1"/>
  <c r="AF115" i="1"/>
  <c r="AF131" i="1"/>
  <c r="AF147" i="1"/>
  <c r="AF163" i="1"/>
  <c r="AF179" i="1"/>
  <c r="AF195" i="1"/>
  <c r="AF211" i="1"/>
  <c r="AF227" i="1"/>
  <c r="AF243" i="1"/>
  <c r="AF259" i="1"/>
  <c r="AF275" i="1"/>
  <c r="AF291" i="1"/>
  <c r="AF307" i="1"/>
  <c r="AF323" i="1"/>
  <c r="O17" i="1"/>
  <c r="AH8" i="1"/>
  <c r="AH24" i="1"/>
  <c r="AH40" i="1"/>
  <c r="AH56" i="1"/>
  <c r="AH72" i="1"/>
  <c r="AH88" i="1"/>
  <c r="AH104" i="1"/>
  <c r="AH120" i="1"/>
  <c r="AH136" i="1"/>
  <c r="AH152" i="1"/>
  <c r="AH168" i="1"/>
  <c r="AH184" i="1"/>
  <c r="AH200" i="1"/>
  <c r="AH216" i="1"/>
  <c r="AH232" i="1"/>
  <c r="AH248" i="1"/>
  <c r="AH264" i="1"/>
  <c r="AH280" i="1"/>
  <c r="AH296" i="1"/>
  <c r="AH312" i="1"/>
  <c r="AH328" i="1"/>
  <c r="AG14" i="1"/>
  <c r="AG30" i="1"/>
  <c r="AG46" i="1"/>
  <c r="AG62" i="1"/>
  <c r="AG78" i="1"/>
  <c r="AG94" i="1"/>
  <c r="AG110" i="1"/>
  <c r="AG126" i="1"/>
  <c r="AG142" i="1"/>
  <c r="AG158" i="1"/>
  <c r="AG174" i="1"/>
  <c r="AG190" i="1"/>
  <c r="AG206" i="1"/>
  <c r="AG222" i="1"/>
  <c r="AG238" i="1"/>
  <c r="AG254" i="1"/>
  <c r="AG270" i="1"/>
  <c r="AG286" i="1"/>
  <c r="AG302" i="1"/>
  <c r="AG318" i="1"/>
  <c r="AF4" i="1"/>
  <c r="AF20" i="1"/>
  <c r="AF36" i="1"/>
  <c r="AF52" i="1"/>
  <c r="AF68" i="1"/>
  <c r="AF84" i="1"/>
  <c r="AF100" i="1"/>
  <c r="AF116" i="1"/>
  <c r="AF132" i="1"/>
  <c r="AF148" i="1"/>
  <c r="AF164" i="1"/>
  <c r="AF180" i="1"/>
  <c r="AF196" i="1"/>
  <c r="AF212" i="1"/>
  <c r="AF228" i="1"/>
  <c r="AF244" i="1"/>
  <c r="AF260" i="1"/>
  <c r="AF276" i="1"/>
  <c r="AF292" i="1"/>
  <c r="AF308" i="1"/>
  <c r="AF324" i="1"/>
  <c r="O18" i="1"/>
  <c r="AH9" i="1"/>
  <c r="AH25" i="1"/>
  <c r="AH41" i="1"/>
  <c r="AH57" i="1"/>
  <c r="AH73" i="1"/>
  <c r="AH89" i="1"/>
  <c r="AH105" i="1"/>
  <c r="AH121" i="1"/>
  <c r="AH137" i="1"/>
  <c r="AH153" i="1"/>
  <c r="AH169" i="1"/>
  <c r="AH185" i="1"/>
  <c r="AH201" i="1"/>
  <c r="AH217" i="1"/>
  <c r="AH233" i="1"/>
  <c r="AH249" i="1"/>
  <c r="AH265" i="1"/>
  <c r="AH281" i="1"/>
  <c r="AH297" i="1"/>
  <c r="AH313" i="1"/>
  <c r="AH329" i="1"/>
  <c r="AG15" i="1"/>
  <c r="AG31" i="1"/>
  <c r="AG47" i="1"/>
  <c r="AG63" i="1"/>
  <c r="AG79" i="1"/>
  <c r="AG95" i="1"/>
  <c r="AG111" i="1"/>
  <c r="AG127" i="1"/>
  <c r="AG143" i="1"/>
  <c r="AG159" i="1"/>
  <c r="AG175" i="1"/>
  <c r="AG191" i="1"/>
  <c r="AG207" i="1"/>
  <c r="AG223" i="1"/>
  <c r="AG239" i="1"/>
  <c r="AG255" i="1"/>
  <c r="AG271" i="1"/>
  <c r="AG287" i="1"/>
  <c r="AG303" i="1"/>
  <c r="AG319" i="1"/>
  <c r="AF5" i="1"/>
  <c r="AF21" i="1"/>
  <c r="AF37" i="1"/>
  <c r="AF53" i="1"/>
  <c r="AF69" i="1"/>
  <c r="AF85" i="1"/>
  <c r="AF101" i="1"/>
  <c r="AF117" i="1"/>
  <c r="AF133" i="1"/>
  <c r="AF149" i="1"/>
  <c r="AF165" i="1"/>
  <c r="AF181" i="1"/>
  <c r="AF197" i="1"/>
  <c r="AF213" i="1"/>
  <c r="AF229" i="1"/>
  <c r="AF245" i="1"/>
  <c r="AF261" i="1"/>
  <c r="AF277" i="1"/>
  <c r="AF293" i="1"/>
  <c r="AF309" i="1"/>
  <c r="AF325" i="1"/>
  <c r="Z4" i="1" a="1"/>
  <c r="Z4" i="1" s="1"/>
  <c r="O19" i="1"/>
  <c r="Z8" i="1"/>
  <c r="AH10" i="1"/>
  <c r="AH26" i="1"/>
  <c r="AH42" i="1"/>
  <c r="AH58" i="1"/>
  <c r="AH74" i="1"/>
  <c r="AH90" i="1"/>
  <c r="AH106" i="1"/>
  <c r="AH122" i="1"/>
  <c r="AH138" i="1"/>
  <c r="AH154" i="1"/>
  <c r="AH170" i="1"/>
  <c r="AH186" i="1"/>
  <c r="AH202" i="1"/>
  <c r="AH218" i="1"/>
  <c r="AH234" i="1"/>
  <c r="AH250" i="1"/>
  <c r="AH266" i="1"/>
  <c r="AH282" i="1"/>
  <c r="AH298" i="1"/>
  <c r="AH314" i="1"/>
  <c r="AH330" i="1"/>
  <c r="AG16" i="1"/>
  <c r="AG32" i="1"/>
  <c r="AG48" i="1"/>
  <c r="AG64" i="1"/>
  <c r="AG80" i="1"/>
  <c r="AG96" i="1"/>
  <c r="AG112" i="1"/>
  <c r="AG128" i="1"/>
  <c r="AG144" i="1"/>
  <c r="AG160" i="1"/>
  <c r="AG176" i="1"/>
  <c r="AG192" i="1"/>
  <c r="AG208" i="1"/>
  <c r="AG224" i="1"/>
  <c r="AG240" i="1"/>
  <c r="AG256" i="1"/>
  <c r="AG272" i="1"/>
  <c r="AG288" i="1"/>
  <c r="AG304" i="1"/>
  <c r="AG320" i="1"/>
  <c r="AF6" i="1"/>
  <c r="AF22" i="1"/>
  <c r="AF38" i="1"/>
  <c r="AF54" i="1"/>
  <c r="AF70" i="1"/>
  <c r="AF86" i="1"/>
  <c r="AF102" i="1"/>
  <c r="AF118" i="1"/>
  <c r="AF134" i="1"/>
  <c r="AF150" i="1"/>
  <c r="AF166" i="1"/>
  <c r="AF182" i="1"/>
  <c r="AF198" i="1"/>
  <c r="AF214" i="1"/>
  <c r="AF230" i="1"/>
  <c r="AF246" i="1"/>
  <c r="AF262" i="1"/>
  <c r="AF278" i="1"/>
  <c r="AF294" i="1"/>
  <c r="AF310" i="1"/>
  <c r="AF326" i="1"/>
  <c r="O4" i="1"/>
  <c r="O20" i="1"/>
  <c r="AH11" i="1"/>
  <c r="AH27" i="1"/>
  <c r="AH43" i="1"/>
  <c r="AH59" i="1"/>
  <c r="AH75" i="1"/>
  <c r="AH91" i="1"/>
  <c r="AH107" i="1"/>
  <c r="AH123" i="1"/>
  <c r="AH139" i="1"/>
  <c r="AH155" i="1"/>
  <c r="AH171" i="1"/>
  <c r="AH187" i="1"/>
  <c r="AH203" i="1"/>
  <c r="AH219" i="1"/>
  <c r="AH235" i="1"/>
  <c r="AH251" i="1"/>
  <c r="AH267" i="1"/>
  <c r="AH283" i="1"/>
  <c r="AH299" i="1"/>
  <c r="AH315" i="1"/>
  <c r="AH331" i="1"/>
  <c r="AG17" i="1"/>
  <c r="AG33" i="1"/>
  <c r="AG49" i="1"/>
  <c r="AG65" i="1"/>
  <c r="AG81" i="1"/>
  <c r="AG97" i="1"/>
  <c r="AG113" i="1"/>
  <c r="AG129" i="1"/>
  <c r="AG145" i="1"/>
  <c r="AG161" i="1"/>
  <c r="AG177" i="1"/>
  <c r="AG193" i="1"/>
  <c r="AG209" i="1"/>
  <c r="AG225" i="1"/>
  <c r="AG241" i="1"/>
  <c r="AG257" i="1"/>
  <c r="AG273" i="1"/>
  <c r="AG289" i="1"/>
  <c r="AG305" i="1"/>
  <c r="AG321" i="1"/>
  <c r="AF7" i="1"/>
  <c r="AF23" i="1"/>
  <c r="AF39" i="1"/>
  <c r="AF55" i="1"/>
  <c r="AF71" i="1"/>
  <c r="AF87" i="1"/>
  <c r="AF103" i="1"/>
  <c r="AF119" i="1"/>
  <c r="AF135" i="1"/>
  <c r="AF151" i="1"/>
  <c r="AF167" i="1"/>
  <c r="AF183" i="1"/>
  <c r="AF199" i="1"/>
  <c r="AF215" i="1"/>
  <c r="AF231" i="1"/>
  <c r="AF247" i="1"/>
  <c r="AF263" i="1"/>
  <c r="AF279" i="1"/>
  <c r="AF295" i="1"/>
  <c r="AF311" i="1"/>
  <c r="AF327" i="1"/>
  <c r="O5" i="1"/>
  <c r="O21" i="1"/>
  <c r="AH12" i="1"/>
  <c r="AH28" i="1"/>
  <c r="AH44" i="1"/>
  <c r="AH60" i="1"/>
  <c r="AH76" i="1"/>
  <c r="AH92" i="1"/>
  <c r="AH108" i="1"/>
  <c r="AH124" i="1"/>
  <c r="AH140" i="1"/>
  <c r="AH156" i="1"/>
  <c r="AH172" i="1"/>
  <c r="AH188" i="1"/>
  <c r="AH204" i="1"/>
  <c r="AH220" i="1"/>
  <c r="AH236" i="1"/>
  <c r="AH252" i="1"/>
  <c r="AH268" i="1"/>
  <c r="AH284" i="1"/>
  <c r="AH300" i="1"/>
  <c r="AH316" i="1"/>
  <c r="AH332" i="1"/>
  <c r="AG18" i="1"/>
  <c r="AG34" i="1"/>
  <c r="AG50" i="1"/>
  <c r="AG66" i="1"/>
  <c r="AG82" i="1"/>
  <c r="AG98" i="1"/>
  <c r="AG114" i="1"/>
  <c r="AG130" i="1"/>
  <c r="AG146" i="1"/>
  <c r="AG162" i="1"/>
  <c r="AG178" i="1"/>
  <c r="AG194" i="1"/>
  <c r="AG210" i="1"/>
  <c r="AG226" i="1"/>
  <c r="AG242" i="1"/>
  <c r="AG258" i="1"/>
  <c r="AG274" i="1"/>
  <c r="AG290" i="1"/>
  <c r="AG306" i="1"/>
  <c r="AG322" i="1"/>
  <c r="AF8" i="1"/>
  <c r="AF24" i="1"/>
  <c r="AF40" i="1"/>
  <c r="AF56" i="1"/>
  <c r="AF72" i="1"/>
  <c r="AF88" i="1"/>
  <c r="AF104" i="1"/>
  <c r="AF120" i="1"/>
  <c r="AF136" i="1"/>
  <c r="AF152" i="1"/>
  <c r="AF168" i="1"/>
  <c r="AF184" i="1"/>
  <c r="AF200" i="1"/>
  <c r="AF216" i="1"/>
  <c r="AF232" i="1"/>
  <c r="AF248" i="1"/>
  <c r="AF264" i="1"/>
  <c r="AF280" i="1"/>
  <c r="AF296" i="1"/>
  <c r="AF312" i="1"/>
  <c r="AF328" i="1"/>
  <c r="O6" i="1"/>
  <c r="O22" i="1"/>
  <c r="N322" i="1"/>
  <c r="N306" i="1"/>
  <c r="N290" i="1"/>
  <c r="N274" i="1"/>
  <c r="N258" i="1"/>
  <c r="N242" i="1"/>
  <c r="N226" i="1"/>
  <c r="N210" i="1"/>
  <c r="N194" i="1"/>
  <c r="N178" i="1"/>
  <c r="N162" i="1"/>
  <c r="N146" i="1"/>
  <c r="N130" i="1"/>
  <c r="N114" i="1"/>
  <c r="N82" i="1"/>
  <c r="N18" i="1"/>
  <c r="O315" i="1"/>
  <c r="O283" i="1"/>
  <c r="O267" i="1"/>
  <c r="O251" i="1"/>
  <c r="O235" i="1"/>
  <c r="O219" i="1"/>
  <c r="O203" i="1"/>
  <c r="O171" i="1"/>
  <c r="O155" i="1"/>
  <c r="O139" i="1"/>
  <c r="O123" i="1"/>
  <c r="O107" i="1"/>
  <c r="O91" i="1"/>
  <c r="O75" i="1"/>
  <c r="O59" i="1"/>
  <c r="O43" i="1"/>
  <c r="O24" i="1"/>
  <c r="N319" i="1"/>
  <c r="N303" i="1"/>
  <c r="N287" i="1"/>
  <c r="N271" i="1"/>
  <c r="N255" i="1"/>
  <c r="N239" i="1"/>
  <c r="N223" i="1"/>
  <c r="N207" i="1"/>
  <c r="N191" i="1"/>
  <c r="N175" i="1"/>
  <c r="N159" i="1"/>
  <c r="N143" i="1"/>
  <c r="N127" i="1"/>
  <c r="N111" i="1"/>
  <c r="N95" i="1"/>
  <c r="N79" i="1"/>
  <c r="N63" i="1"/>
  <c r="N47" i="1"/>
  <c r="N31" i="1"/>
  <c r="N15" i="1"/>
  <c r="O328" i="1"/>
  <c r="O312" i="1"/>
  <c r="O296" i="1"/>
  <c r="O280" i="1"/>
  <c r="O264" i="1"/>
  <c r="O248" i="1"/>
  <c r="O232" i="1"/>
  <c r="O216" i="1"/>
  <c r="O200" i="1"/>
  <c r="O184" i="1"/>
  <c r="O168" i="1"/>
  <c r="O152" i="1"/>
  <c r="O136" i="1"/>
  <c r="O120" i="1"/>
  <c r="O104" i="1"/>
  <c r="O88" i="1"/>
  <c r="O72" i="1"/>
  <c r="O56" i="1"/>
  <c r="O40" i="1"/>
  <c r="N98" i="1"/>
  <c r="N66" i="1"/>
  <c r="N50" i="1"/>
  <c r="N34" i="1"/>
  <c r="O331" i="1"/>
  <c r="O299" i="1"/>
  <c r="O187" i="1"/>
  <c r="AB4" i="1" a="1"/>
  <c r="AB4" i="1" s="1"/>
  <c r="AB8" i="1"/>
  <c r="N318" i="1"/>
  <c r="N302" i="1"/>
  <c r="N286" i="1"/>
  <c r="N270" i="1"/>
  <c r="N254" i="1"/>
  <c r="N238" i="1"/>
  <c r="N222" i="1"/>
  <c r="N206" i="1"/>
  <c r="N190" i="1"/>
  <c r="N174" i="1"/>
  <c r="N158" i="1"/>
  <c r="N142" i="1"/>
  <c r="N126" i="1"/>
  <c r="N110" i="1"/>
  <c r="N94" i="1"/>
  <c r="N78" i="1"/>
  <c r="N62" i="1"/>
  <c r="N46" i="1"/>
  <c r="N30" i="1"/>
  <c r="N14" i="1"/>
  <c r="O327" i="1"/>
  <c r="O311" i="1"/>
  <c r="O295" i="1"/>
  <c r="O279" i="1"/>
  <c r="O263" i="1"/>
  <c r="O247" i="1"/>
  <c r="O231" i="1"/>
  <c r="O215" i="1"/>
  <c r="O199" i="1"/>
  <c r="O183" i="1"/>
  <c r="O167" i="1"/>
  <c r="O151" i="1"/>
  <c r="O135" i="1"/>
  <c r="O119" i="1"/>
  <c r="O103" i="1"/>
  <c r="O87" i="1"/>
  <c r="O71" i="1"/>
  <c r="O55" i="1"/>
  <c r="O39" i="1"/>
  <c r="V115" i="1" l="1"/>
  <c r="V66" i="1"/>
  <c r="V160" i="1"/>
  <c r="V221" i="1"/>
  <c r="V124" i="1"/>
  <c r="V113" i="1"/>
  <c r="V97" i="1"/>
  <c r="V322" i="1"/>
  <c r="V94" i="1"/>
  <c r="V243" i="1"/>
  <c r="V147" i="1"/>
  <c r="Q215" i="1"/>
  <c r="V215" i="1"/>
  <c r="Q276" i="1"/>
  <c r="V276" i="1"/>
  <c r="Q149" i="1"/>
  <c r="V149" i="1"/>
  <c r="Q150" i="1"/>
  <c r="V150" i="1"/>
  <c r="Q152" i="1"/>
  <c r="V152" i="1"/>
  <c r="Q169" i="1"/>
  <c r="V169" i="1"/>
  <c r="Q186" i="1"/>
  <c r="V186" i="1"/>
  <c r="Q203" i="1"/>
  <c r="V203" i="1"/>
  <c r="V208" i="1"/>
  <c r="Q62" i="1"/>
  <c r="V62" i="1"/>
  <c r="V17" i="1"/>
  <c r="Q255" i="1"/>
  <c r="V255" i="1"/>
  <c r="Q143" i="1"/>
  <c r="V143" i="1"/>
  <c r="Q20" i="1"/>
  <c r="V20" i="1"/>
  <c r="Q26" i="1"/>
  <c r="V26" i="1"/>
  <c r="V159" i="1"/>
  <c r="Q25" i="1"/>
  <c r="V25" i="1"/>
  <c r="AI189" i="1"/>
  <c r="V189" i="1"/>
  <c r="AI205" i="1"/>
  <c r="V205" i="1"/>
  <c r="U301" i="1"/>
  <c r="W301" i="1"/>
  <c r="U202" i="1"/>
  <c r="W202" i="1"/>
  <c r="W143" i="1"/>
  <c r="U143" i="1"/>
  <c r="W122" i="1"/>
  <c r="V122" i="1"/>
  <c r="U151" i="1"/>
  <c r="W151" i="1"/>
  <c r="W47" i="1"/>
  <c r="U47" i="1"/>
  <c r="W16" i="1"/>
  <c r="U16" i="1"/>
  <c r="U153" i="1"/>
  <c r="W153" i="1"/>
  <c r="U295" i="1"/>
  <c r="W295" i="1"/>
  <c r="U223" i="1"/>
  <c r="W223" i="1"/>
  <c r="W94" i="1"/>
  <c r="U94" i="1"/>
  <c r="W155" i="1"/>
  <c r="U155" i="1"/>
  <c r="W181" i="1"/>
  <c r="U181" i="1"/>
  <c r="W101" i="1"/>
  <c r="U101" i="1"/>
  <c r="W132" i="1"/>
  <c r="U132" i="1"/>
  <c r="W245" i="1"/>
  <c r="U245" i="1"/>
  <c r="U286" i="1"/>
  <c r="W286" i="1"/>
  <c r="W27" i="1"/>
  <c r="U27" i="1"/>
  <c r="U256" i="1"/>
  <c r="W256" i="1"/>
  <c r="U137" i="1"/>
  <c r="W137" i="1"/>
  <c r="W98" i="1"/>
  <c r="U98" i="1"/>
  <c r="W19" i="1"/>
  <c r="U19" i="1"/>
  <c r="U262" i="1"/>
  <c r="W262" i="1"/>
  <c r="U237" i="1"/>
  <c r="W237" i="1"/>
  <c r="Q117" i="1"/>
  <c r="V117" i="1"/>
  <c r="Q137" i="1"/>
  <c r="V137" i="1"/>
  <c r="Q140" i="1"/>
  <c r="V140" i="1"/>
  <c r="Q30" i="1"/>
  <c r="V30" i="1"/>
  <c r="Q268" i="1"/>
  <c r="V268" i="1"/>
  <c r="U134" i="1"/>
  <c r="W134" i="1"/>
  <c r="U242" i="1"/>
  <c r="W242" i="1"/>
  <c r="U264" i="1"/>
  <c r="W264" i="1"/>
  <c r="U8" i="1"/>
  <c r="W8" i="1"/>
  <c r="U204" i="1"/>
  <c r="W204" i="1"/>
  <c r="Q133" i="1"/>
  <c r="V133" i="1"/>
  <c r="Q170" i="1"/>
  <c r="V170" i="1"/>
  <c r="Q272" i="1"/>
  <c r="V272" i="1"/>
  <c r="U221" i="1"/>
  <c r="W221" i="1"/>
  <c r="U6" i="1"/>
  <c r="W6" i="1"/>
  <c r="U257" i="1"/>
  <c r="W257" i="1"/>
  <c r="Q247" i="1"/>
  <c r="V247" i="1"/>
  <c r="Q202" i="1"/>
  <c r="V202" i="1"/>
  <c r="Q177" i="1"/>
  <c r="V177" i="1"/>
  <c r="Q36" i="1"/>
  <c r="V36" i="1"/>
  <c r="Q182" i="1"/>
  <c r="V182" i="1"/>
  <c r="Q235" i="1"/>
  <c r="V235" i="1"/>
  <c r="Q29" i="1"/>
  <c r="V29" i="1"/>
  <c r="Q57" i="1"/>
  <c r="V57" i="1"/>
  <c r="W162" i="1"/>
  <c r="U162" i="1"/>
  <c r="U226" i="1"/>
  <c r="W226" i="1"/>
  <c r="Q198" i="1"/>
  <c r="V198" i="1"/>
  <c r="Q254" i="1"/>
  <c r="V254" i="1"/>
  <c r="Q73" i="1"/>
  <c r="V73" i="1"/>
  <c r="W173" i="1"/>
  <c r="U173" i="1"/>
  <c r="Q151" i="1"/>
  <c r="V151" i="1"/>
  <c r="Q120" i="1"/>
  <c r="V120" i="1"/>
  <c r="Q238" i="1"/>
  <c r="V238" i="1"/>
  <c r="W29" i="1"/>
  <c r="U29" i="1"/>
  <c r="U185" i="1"/>
  <c r="W185" i="1"/>
  <c r="U118" i="1"/>
  <c r="W118" i="1"/>
  <c r="Q134" i="1"/>
  <c r="V134" i="1"/>
  <c r="U203" i="1"/>
  <c r="W203" i="1"/>
  <c r="W325" i="1"/>
  <c r="U325" i="1"/>
  <c r="U248" i="1"/>
  <c r="W248" i="1"/>
  <c r="W158" i="1"/>
  <c r="U158" i="1"/>
  <c r="Q166" i="1"/>
  <c r="V166" i="1"/>
  <c r="V242" i="1"/>
  <c r="Q41" i="1"/>
  <c r="V41" i="1"/>
  <c r="V179" i="1"/>
  <c r="Q184" i="1"/>
  <c r="V184" i="1"/>
  <c r="Q58" i="1"/>
  <c r="V58" i="1"/>
  <c r="AI157" i="1"/>
  <c r="V157" i="1"/>
  <c r="Q5" i="1"/>
  <c r="V5" i="1"/>
  <c r="U7" i="1"/>
  <c r="W7" i="1"/>
  <c r="W138" i="1"/>
  <c r="U138" i="1"/>
  <c r="W76" i="1"/>
  <c r="U76" i="1"/>
  <c r="Q200" i="1"/>
  <c r="V200" i="1"/>
  <c r="Q234" i="1"/>
  <c r="V234" i="1"/>
  <c r="Q158" i="1"/>
  <c r="V158" i="1"/>
  <c r="Q267" i="1"/>
  <c r="V267" i="1"/>
  <c r="Q273" i="1"/>
  <c r="V273" i="1"/>
  <c r="W43" i="1"/>
  <c r="U43" i="1"/>
  <c r="U227" i="1"/>
  <c r="W227" i="1"/>
  <c r="V227" i="1"/>
  <c r="Q135" i="1"/>
  <c r="V135" i="1"/>
  <c r="Q283" i="1"/>
  <c r="V283" i="1"/>
  <c r="V145" i="1"/>
  <c r="Q39" i="1"/>
  <c r="V39" i="1"/>
  <c r="V130" i="1"/>
  <c r="W130" i="1"/>
  <c r="W20" i="1"/>
  <c r="U20" i="1"/>
  <c r="U152" i="1"/>
  <c r="W152" i="1"/>
  <c r="W161" i="1"/>
  <c r="U161" i="1"/>
  <c r="U86" i="1"/>
  <c r="W86" i="1"/>
  <c r="Q183" i="1"/>
  <c r="V183" i="1"/>
  <c r="Q136" i="1"/>
  <c r="V136" i="1"/>
  <c r="V224" i="1"/>
  <c r="Q9" i="1"/>
  <c r="V9" i="1"/>
  <c r="W172" i="1"/>
  <c r="U172" i="1"/>
  <c r="U288" i="1"/>
  <c r="W288" i="1"/>
  <c r="U231" i="1"/>
  <c r="W231" i="1"/>
  <c r="Q185" i="1"/>
  <c r="V185" i="1"/>
  <c r="Q87" i="1"/>
  <c r="V87" i="1"/>
  <c r="Q125" i="1"/>
  <c r="V125" i="1"/>
  <c r="W77" i="1"/>
  <c r="V77" i="1"/>
  <c r="W117" i="1"/>
  <c r="U117" i="1"/>
  <c r="U263" i="1"/>
  <c r="W263" i="1"/>
  <c r="U329" i="1"/>
  <c r="W329" i="1"/>
  <c r="W228" i="1"/>
  <c r="U228" i="1"/>
  <c r="Q167" i="1"/>
  <c r="V167" i="1"/>
  <c r="Q282" i="1"/>
  <c r="V282" i="1"/>
  <c r="Q175" i="1"/>
  <c r="V175" i="1"/>
  <c r="V269" i="1"/>
  <c r="Q11" i="1"/>
  <c r="V11" i="1"/>
  <c r="U176" i="1"/>
  <c r="W176" i="1"/>
  <c r="U136" i="1"/>
  <c r="W136" i="1"/>
  <c r="Q214" i="1"/>
  <c r="V214" i="1"/>
  <c r="Q192" i="1"/>
  <c r="V192" i="1"/>
  <c r="Q23" i="1"/>
  <c r="V23" i="1"/>
  <c r="U187" i="1"/>
  <c r="W187" i="1"/>
  <c r="U215" i="1"/>
  <c r="W215" i="1"/>
  <c r="Q100" i="1"/>
  <c r="V100" i="1"/>
  <c r="Q266" i="1"/>
  <c r="V266" i="1"/>
  <c r="Q141" i="1"/>
  <c r="V141" i="1"/>
  <c r="Q245" i="1"/>
  <c r="V245" i="1"/>
  <c r="Q299" i="1"/>
  <c r="V299" i="1"/>
  <c r="Q262" i="1"/>
  <c r="V262" i="1"/>
  <c r="Q298" i="1"/>
  <c r="V298" i="1"/>
  <c r="V173" i="1"/>
  <c r="Q253" i="1"/>
  <c r="V253" i="1"/>
  <c r="Q32" i="1"/>
  <c r="V32" i="1"/>
  <c r="Q6" i="1"/>
  <c r="V6" i="1"/>
  <c r="V237" i="1"/>
  <c r="Q27" i="1"/>
  <c r="V27" i="1"/>
  <c r="V19" i="1"/>
  <c r="U209" i="1"/>
  <c r="W209" i="1"/>
  <c r="U330" i="1"/>
  <c r="W330" i="1"/>
  <c r="U71" i="1"/>
  <c r="W71" i="1"/>
  <c r="U225" i="1"/>
  <c r="W225" i="1"/>
  <c r="U160" i="1"/>
  <c r="W160" i="1"/>
  <c r="U120" i="1"/>
  <c r="W120" i="1"/>
  <c r="U195" i="1"/>
  <c r="W195" i="1"/>
  <c r="U258" i="1"/>
  <c r="W258" i="1"/>
  <c r="U268" i="1"/>
  <c r="W268" i="1"/>
  <c r="Q279" i="1"/>
  <c r="V279" i="1"/>
  <c r="Q201" i="1"/>
  <c r="V201" i="1"/>
  <c r="Q49" i="1"/>
  <c r="V49" i="1"/>
  <c r="V93" i="1"/>
  <c r="AI109" i="1"/>
  <c r="V109" i="1"/>
  <c r="W133" i="1"/>
  <c r="U133" i="1"/>
  <c r="Q197" i="1"/>
  <c r="V197" i="1"/>
  <c r="Q251" i="1"/>
  <c r="V251" i="1"/>
  <c r="V45" i="1"/>
  <c r="Q316" i="1"/>
  <c r="V316" i="1"/>
  <c r="W93" i="1"/>
  <c r="U93" i="1"/>
  <c r="U246" i="1"/>
  <c r="W246" i="1"/>
  <c r="U224" i="1"/>
  <c r="W224" i="1"/>
  <c r="W78" i="1"/>
  <c r="U78" i="1"/>
  <c r="Q216" i="1"/>
  <c r="V216" i="1"/>
  <c r="Q142" i="1"/>
  <c r="V142" i="1"/>
  <c r="V172" i="1"/>
  <c r="U208" i="1"/>
  <c r="W208" i="1"/>
  <c r="U89" i="1"/>
  <c r="W89" i="1"/>
  <c r="Q249" i="1"/>
  <c r="V249" i="1"/>
  <c r="W34" i="1"/>
  <c r="U34" i="1"/>
  <c r="W111" i="1"/>
  <c r="U111" i="1"/>
  <c r="W157" i="1"/>
  <c r="U157" i="1"/>
  <c r="Q265" i="1"/>
  <c r="V265" i="1"/>
  <c r="V188" i="1"/>
  <c r="W33" i="1"/>
  <c r="U33" i="1"/>
  <c r="W92" i="1"/>
  <c r="U92" i="1"/>
  <c r="U188" i="1"/>
  <c r="W188" i="1"/>
  <c r="U313" i="1"/>
  <c r="W313" i="1"/>
  <c r="U57" i="1"/>
  <c r="W57" i="1"/>
  <c r="U294" i="1"/>
  <c r="W294" i="1"/>
  <c r="Q132" i="1"/>
  <c r="V132" i="1"/>
  <c r="Q261" i="1"/>
  <c r="V261" i="1"/>
  <c r="Q281" i="1"/>
  <c r="V281" i="1"/>
  <c r="Q209" i="1"/>
  <c r="V209" i="1"/>
  <c r="V303" i="1"/>
  <c r="V8" i="1"/>
  <c r="Q300" i="1"/>
  <c r="V300" i="1"/>
  <c r="Q239" i="1"/>
  <c r="V239" i="1"/>
  <c r="Q112" i="1"/>
  <c r="V112" i="1"/>
  <c r="W127" i="1"/>
  <c r="U127" i="1"/>
  <c r="Q148" i="1"/>
  <c r="V148" i="1"/>
  <c r="Q231" i="1"/>
  <c r="V231" i="1"/>
  <c r="Q277" i="1"/>
  <c r="V277" i="1"/>
  <c r="Q278" i="1"/>
  <c r="V278" i="1"/>
  <c r="Q280" i="1"/>
  <c r="V280" i="1"/>
  <c r="Q297" i="1"/>
  <c r="V297" i="1"/>
  <c r="Q314" i="1"/>
  <c r="V314" i="1"/>
  <c r="Q331" i="1"/>
  <c r="V331" i="1"/>
  <c r="V252" i="1"/>
  <c r="Q287" i="1"/>
  <c r="V287" i="1"/>
  <c r="Q48" i="1"/>
  <c r="V48" i="1"/>
  <c r="V256" i="1"/>
  <c r="Q22" i="1"/>
  <c r="V22" i="1"/>
  <c r="Q43" i="1"/>
  <c r="V43" i="1"/>
  <c r="Q317" i="1"/>
  <c r="V317" i="1"/>
  <c r="AI225" i="1"/>
  <c r="V225" i="1"/>
  <c r="AI110" i="1"/>
  <c r="V110" i="1"/>
  <c r="U247" i="1"/>
  <c r="W247" i="1"/>
  <c r="U243" i="1"/>
  <c r="W243" i="1"/>
  <c r="W58" i="1"/>
  <c r="U58" i="1"/>
  <c r="W309" i="1"/>
  <c r="U309" i="1"/>
  <c r="W144" i="1"/>
  <c r="U144" i="1"/>
  <c r="U104" i="1"/>
  <c r="W104" i="1"/>
  <c r="W75" i="1"/>
  <c r="V75" i="1"/>
  <c r="W156" i="1"/>
  <c r="U156" i="1"/>
  <c r="Q244" i="1"/>
  <c r="V244" i="1"/>
  <c r="Q171" i="1"/>
  <c r="V171" i="1"/>
  <c r="U218" i="1"/>
  <c r="W218" i="1"/>
  <c r="Q260" i="1"/>
  <c r="V260" i="1"/>
  <c r="Q153" i="1"/>
  <c r="V153" i="1"/>
  <c r="W229" i="1"/>
  <c r="U229" i="1"/>
  <c r="U183" i="1"/>
  <c r="W183" i="1"/>
  <c r="Q165" i="1"/>
  <c r="V165" i="1"/>
  <c r="Q219" i="1"/>
  <c r="V219" i="1"/>
  <c r="V18" i="1"/>
  <c r="Q13" i="1"/>
  <c r="V13" i="1"/>
  <c r="Q181" i="1"/>
  <c r="V181" i="1"/>
  <c r="Q218" i="1"/>
  <c r="V218" i="1"/>
  <c r="Q236" i="1"/>
  <c r="V236" i="1"/>
  <c r="U222" i="1"/>
  <c r="W222" i="1"/>
  <c r="W113" i="1"/>
  <c r="U113" i="1"/>
  <c r="U323" i="1"/>
  <c r="W323" i="1"/>
  <c r="U121" i="1"/>
  <c r="W121" i="1"/>
  <c r="U302" i="1"/>
  <c r="W302" i="1"/>
  <c r="Q324" i="1"/>
  <c r="V324" i="1"/>
  <c r="Q217" i="1"/>
  <c r="V217" i="1"/>
  <c r="V50" i="1"/>
  <c r="Q74" i="1"/>
  <c r="V74" i="1"/>
  <c r="Q7" i="1"/>
  <c r="V7" i="1"/>
  <c r="Q81" i="1"/>
  <c r="V81" i="1"/>
  <c r="W45" i="1"/>
  <c r="U45" i="1"/>
  <c r="V105" i="1"/>
  <c r="W105" i="1"/>
  <c r="W177" i="1"/>
  <c r="U177" i="1"/>
  <c r="U70" i="1"/>
  <c r="W70" i="1"/>
  <c r="Q213" i="1"/>
  <c r="V213" i="1"/>
  <c r="Q233" i="1"/>
  <c r="V233" i="1"/>
  <c r="Q61" i="1"/>
  <c r="V61" i="1"/>
  <c r="Q304" i="1"/>
  <c r="V304" i="1"/>
  <c r="W123" i="1"/>
  <c r="V123" i="1"/>
  <c r="W74" i="1"/>
  <c r="U74" i="1"/>
  <c r="Q229" i="1"/>
  <c r="V229" i="1"/>
  <c r="Q232" i="1"/>
  <c r="V232" i="1"/>
  <c r="V206" i="1"/>
  <c r="U252" i="1"/>
  <c r="W252" i="1"/>
  <c r="W124" i="1"/>
  <c r="U124" i="1"/>
  <c r="U255" i="1"/>
  <c r="W255" i="1"/>
  <c r="W164" i="1"/>
  <c r="U164" i="1"/>
  <c r="Q246" i="1"/>
  <c r="V246" i="1"/>
  <c r="Q53" i="1"/>
  <c r="V53" i="1"/>
  <c r="Q21" i="1"/>
  <c r="V21" i="1"/>
  <c r="W147" i="1"/>
  <c r="U147" i="1"/>
  <c r="W244" i="1"/>
  <c r="U244" i="1"/>
  <c r="U219" i="1"/>
  <c r="W219" i="1"/>
  <c r="W196" i="1"/>
  <c r="U196" i="1"/>
  <c r="Q199" i="1"/>
  <c r="V199" i="1"/>
  <c r="Q264" i="1"/>
  <c r="V264" i="1"/>
  <c r="Q315" i="1"/>
  <c r="V315" i="1"/>
  <c r="V222" i="1"/>
  <c r="U331" i="1"/>
  <c r="W331" i="1"/>
  <c r="U299" i="1"/>
  <c r="W299" i="1"/>
  <c r="Q164" i="1"/>
  <c r="V164" i="1"/>
  <c r="Q263" i="1"/>
  <c r="V263" i="1"/>
  <c r="Q293" i="1"/>
  <c r="V293" i="1"/>
  <c r="Q294" i="1"/>
  <c r="V294" i="1"/>
  <c r="Q296" i="1"/>
  <c r="V296" i="1"/>
  <c r="Q313" i="1"/>
  <c r="V313" i="1"/>
  <c r="Q330" i="1"/>
  <c r="V330" i="1"/>
  <c r="Q12" i="1"/>
  <c r="V12" i="1"/>
  <c r="Q241" i="1"/>
  <c r="V241" i="1"/>
  <c r="V321" i="1"/>
  <c r="Q38" i="1"/>
  <c r="V38" i="1"/>
  <c r="Q305" i="1"/>
  <c r="V305" i="1"/>
  <c r="Q59" i="1"/>
  <c r="V59" i="1"/>
  <c r="W97" i="1"/>
  <c r="U97" i="1"/>
  <c r="W21" i="1"/>
  <c r="U21" i="1"/>
  <c r="U259" i="1"/>
  <c r="W259" i="1"/>
  <c r="U290" i="1"/>
  <c r="W290" i="1"/>
  <c r="W31" i="1"/>
  <c r="U31" i="1"/>
  <c r="U87" i="1"/>
  <c r="W87" i="1"/>
  <c r="W129" i="1"/>
  <c r="U129" i="1"/>
  <c r="U186" i="1"/>
  <c r="W186" i="1"/>
  <c r="W18" i="1"/>
  <c r="U18" i="1"/>
  <c r="W159" i="1"/>
  <c r="U159" i="1"/>
  <c r="U326" i="1"/>
  <c r="W326" i="1"/>
  <c r="W125" i="1"/>
  <c r="U125" i="1"/>
  <c r="W114" i="1"/>
  <c r="U114" i="1"/>
  <c r="U135" i="1"/>
  <c r="W135" i="1"/>
  <c r="U270" i="1"/>
  <c r="W270" i="1"/>
  <c r="U327" i="1"/>
  <c r="W327" i="1"/>
  <c r="W11" i="1"/>
  <c r="U11" i="1"/>
  <c r="W165" i="1"/>
  <c r="U165" i="1"/>
  <c r="W112" i="1"/>
  <c r="U112" i="1"/>
  <c r="W42" i="1"/>
  <c r="U42" i="1"/>
  <c r="U328" i="1"/>
  <c r="W328" i="1"/>
  <c r="U72" i="1"/>
  <c r="W72" i="1"/>
  <c r="W60" i="1"/>
  <c r="U60" i="1"/>
  <c r="W110" i="1"/>
  <c r="U110" i="1"/>
  <c r="U198" i="1"/>
  <c r="W198" i="1"/>
  <c r="Q118" i="1"/>
  <c r="V118" i="1"/>
  <c r="Q154" i="1"/>
  <c r="V154" i="1"/>
  <c r="Q80" i="1"/>
  <c r="V80" i="1"/>
  <c r="U250" i="1"/>
  <c r="W250" i="1"/>
  <c r="W145" i="1"/>
  <c r="U145" i="1"/>
  <c r="Q187" i="1"/>
  <c r="V187" i="1"/>
  <c r="Q4" i="1"/>
  <c r="V4" i="1"/>
  <c r="Q10" i="1"/>
  <c r="V10" i="1"/>
  <c r="U285" i="1"/>
  <c r="W285" i="1"/>
  <c r="Q292" i="1"/>
  <c r="V292" i="1"/>
  <c r="Q168" i="1"/>
  <c r="V168" i="1"/>
  <c r="Q332" i="1"/>
  <c r="V332" i="1"/>
  <c r="Q69" i="1"/>
  <c r="V69" i="1"/>
  <c r="Q308" i="1"/>
  <c r="V308" i="1"/>
  <c r="V285" i="1"/>
  <c r="U267" i="1"/>
  <c r="W267" i="1"/>
  <c r="Q311" i="1"/>
  <c r="V311" i="1"/>
  <c r="Q319" i="1"/>
  <c r="V319" i="1"/>
  <c r="Q68" i="1"/>
  <c r="V68" i="1"/>
  <c r="AI223" i="1"/>
  <c r="V223" i="1"/>
  <c r="U182" i="1"/>
  <c r="W182" i="1"/>
  <c r="U303" i="1"/>
  <c r="W303" i="1"/>
  <c r="U184" i="1"/>
  <c r="W184" i="1"/>
  <c r="Q84" i="1"/>
  <c r="V84" i="1"/>
  <c r="Q250" i="1"/>
  <c r="V250" i="1"/>
  <c r="Q230" i="1"/>
  <c r="V230" i="1"/>
  <c r="V226" i="1"/>
  <c r="W179" i="1"/>
  <c r="U179" i="1"/>
  <c r="W36" i="1"/>
  <c r="U36" i="1"/>
  <c r="Q116" i="1"/>
  <c r="V116" i="1"/>
  <c r="Q248" i="1"/>
  <c r="V248" i="1"/>
  <c r="Q129" i="1"/>
  <c r="V129" i="1"/>
  <c r="Q240" i="1"/>
  <c r="V240" i="1"/>
  <c r="Q180" i="1"/>
  <c r="V180" i="1"/>
  <c r="Q295" i="1"/>
  <c r="V295" i="1"/>
  <c r="Q309" i="1"/>
  <c r="V309" i="1"/>
  <c r="Q310" i="1"/>
  <c r="V310" i="1"/>
  <c r="Q312" i="1"/>
  <c r="V312" i="1"/>
  <c r="Q329" i="1"/>
  <c r="V329" i="1"/>
  <c r="Q91" i="1"/>
  <c r="V91" i="1"/>
  <c r="Q15" i="1"/>
  <c r="V15" i="1"/>
  <c r="V98" i="1"/>
  <c r="V323" i="1"/>
  <c r="Q196" i="1"/>
  <c r="V196" i="1"/>
  <c r="Q326" i="1"/>
  <c r="V326" i="1"/>
  <c r="Q328" i="1"/>
  <c r="V328" i="1"/>
  <c r="Q90" i="1"/>
  <c r="V90" i="1"/>
  <c r="Q107" i="1"/>
  <c r="V107" i="1"/>
  <c r="Q44" i="1"/>
  <c r="V44" i="1"/>
  <c r="Q318" i="1"/>
  <c r="V318" i="1"/>
  <c r="V288" i="1"/>
  <c r="V76" i="1"/>
  <c r="Q70" i="1"/>
  <c r="V70" i="1"/>
  <c r="V92" i="1"/>
  <c r="Q257" i="1"/>
  <c r="V257" i="1"/>
  <c r="U322" i="1"/>
  <c r="W322" i="1"/>
  <c r="W14" i="1"/>
  <c r="U14" i="1"/>
  <c r="W175" i="1"/>
  <c r="U175" i="1"/>
  <c r="U220" i="1"/>
  <c r="W220" i="1"/>
  <c r="U251" i="1"/>
  <c r="W251" i="1"/>
  <c r="W308" i="1"/>
  <c r="U308" i="1"/>
  <c r="W146" i="1"/>
  <c r="U146" i="1"/>
  <c r="U312" i="1"/>
  <c r="W312" i="1"/>
  <c r="U311" i="1"/>
  <c r="W311" i="1"/>
  <c r="W99" i="1"/>
  <c r="U99" i="1"/>
  <c r="Q103" i="1"/>
  <c r="V103" i="1"/>
  <c r="Q85" i="1"/>
  <c r="V85" i="1"/>
  <c r="Q139" i="1"/>
  <c r="V139" i="1"/>
  <c r="Q60" i="1"/>
  <c r="V60" i="1"/>
  <c r="Q47" i="1"/>
  <c r="V47" i="1"/>
  <c r="V108" i="1"/>
  <c r="Q111" i="1"/>
  <c r="V111" i="1"/>
  <c r="V127" i="1"/>
  <c r="V161" i="1"/>
  <c r="AI78" i="1"/>
  <c r="V78" i="1"/>
  <c r="AI191" i="1"/>
  <c r="V191" i="1"/>
  <c r="U55" i="1"/>
  <c r="W55" i="1"/>
  <c r="U321" i="1"/>
  <c r="W321" i="1"/>
  <c r="U289" i="1"/>
  <c r="W289" i="1"/>
  <c r="W28" i="1"/>
  <c r="U28" i="1"/>
  <c r="W69" i="1"/>
  <c r="U69" i="1"/>
  <c r="U296" i="1"/>
  <c r="W296" i="1"/>
  <c r="Q327" i="1"/>
  <c r="V327" i="1"/>
  <c r="Q325" i="1"/>
  <c r="V325" i="1"/>
  <c r="Q212" i="1"/>
  <c r="V212" i="1"/>
  <c r="Q86" i="1"/>
  <c r="V86" i="1"/>
  <c r="Q88" i="1"/>
  <c r="V88" i="1"/>
  <c r="Q89" i="1"/>
  <c r="V89" i="1"/>
  <c r="Q106" i="1"/>
  <c r="V106" i="1"/>
  <c r="V99" i="1"/>
  <c r="Q119" i="1"/>
  <c r="V119" i="1"/>
  <c r="Q228" i="1"/>
  <c r="V228" i="1"/>
  <c r="Q101" i="1"/>
  <c r="V101" i="1"/>
  <c r="Q102" i="1"/>
  <c r="V102" i="1"/>
  <c r="Q104" i="1"/>
  <c r="V104" i="1"/>
  <c r="Q121" i="1"/>
  <c r="V121" i="1"/>
  <c r="Q138" i="1"/>
  <c r="V138" i="1"/>
  <c r="Q155" i="1"/>
  <c r="V155" i="1"/>
  <c r="V95" i="1"/>
  <c r="Q14" i="1"/>
  <c r="V14" i="1"/>
  <c r="V144" i="1"/>
  <c r="Q156" i="1"/>
  <c r="V156" i="1"/>
  <c r="V162" i="1"/>
  <c r="V204" i="1"/>
  <c r="Q205" i="1"/>
  <c r="Q302" i="1"/>
  <c r="V302" i="1"/>
  <c r="Q37" i="1"/>
  <c r="V37" i="1"/>
  <c r="W95" i="1"/>
  <c r="U95" i="1"/>
  <c r="U254" i="1"/>
  <c r="W254" i="1"/>
  <c r="W261" i="1"/>
  <c r="U261" i="1"/>
  <c r="W180" i="1"/>
  <c r="U180" i="1"/>
  <c r="U211" i="1"/>
  <c r="W211" i="1"/>
  <c r="U269" i="1"/>
  <c r="W269" i="1"/>
  <c r="W5" i="1"/>
  <c r="U5" i="1"/>
  <c r="W50" i="1"/>
  <c r="U50" i="1"/>
  <c r="U320" i="1"/>
  <c r="W320" i="1"/>
  <c r="U201" i="1"/>
  <c r="W201" i="1"/>
  <c r="U280" i="1"/>
  <c r="W280" i="1"/>
  <c r="W178" i="1"/>
  <c r="U178" i="1"/>
  <c r="W85" i="1"/>
  <c r="U85" i="1"/>
  <c r="U271" i="1"/>
  <c r="W271" i="1"/>
  <c r="W106" i="1"/>
  <c r="U106" i="1"/>
  <c r="W79" i="1"/>
  <c r="U79" i="1"/>
  <c r="Q306" i="1"/>
  <c r="Q146" i="1"/>
  <c r="Q242" i="1"/>
  <c r="Q227" i="1"/>
  <c r="Q162" i="1"/>
  <c r="AI41" i="1"/>
  <c r="Q275" i="1"/>
  <c r="Q210" i="1"/>
  <c r="Q194" i="1"/>
  <c r="Q191" i="1"/>
  <c r="Q274" i="1"/>
  <c r="Q307" i="1"/>
  <c r="AI44" i="1"/>
  <c r="Q19" i="1"/>
  <c r="Q178" i="1"/>
  <c r="Q195" i="1"/>
  <c r="Q50" i="1"/>
  <c r="Q259" i="1"/>
  <c r="Q290" i="1"/>
  <c r="Q147" i="1"/>
  <c r="Q179" i="1"/>
  <c r="Q211" i="1"/>
  <c r="Q243" i="1"/>
  <c r="Q291" i="1"/>
  <c r="Q323" i="1"/>
  <c r="Q83" i="1"/>
  <c r="Q98" i="1"/>
  <c r="Q82" i="1"/>
  <c r="Q114" i="1"/>
  <c r="Q131" i="1"/>
  <c r="Q35" i="1"/>
  <c r="Q163" i="1"/>
  <c r="Q51" i="1"/>
  <c r="Q99" i="1"/>
  <c r="Q115" i="1"/>
  <c r="Q67" i="1"/>
  <c r="Q189" i="1"/>
  <c r="AI22" i="1"/>
  <c r="AI268" i="1"/>
  <c r="AI302" i="1"/>
  <c r="T3" i="1"/>
  <c r="S3" i="1"/>
  <c r="W3" i="1"/>
  <c r="Q78" i="1"/>
  <c r="AI192" i="1"/>
  <c r="AI9" i="1"/>
  <c r="AI19" i="1"/>
  <c r="AI125" i="1"/>
  <c r="AI146" i="1"/>
  <c r="AI38" i="1"/>
  <c r="AI6" i="1"/>
  <c r="AI57" i="1"/>
  <c r="AI257" i="1"/>
  <c r="AI51" i="1"/>
  <c r="AI29" i="1"/>
  <c r="AI53" i="1"/>
  <c r="AI162" i="1"/>
  <c r="AI112" i="1"/>
  <c r="Q223" i="1"/>
  <c r="Q109" i="1"/>
  <c r="Q110" i="1"/>
  <c r="Q225" i="1"/>
  <c r="AI69" i="1"/>
  <c r="Q157" i="1"/>
  <c r="AI14" i="1"/>
  <c r="AI5" i="1"/>
  <c r="AI111" i="1"/>
  <c r="AI47" i="1"/>
  <c r="AI70" i="1"/>
  <c r="AI21" i="1"/>
  <c r="AI172" i="1"/>
  <c r="Q172" i="1"/>
  <c r="AI97" i="1"/>
  <c r="Q97" i="1"/>
  <c r="AI224" i="1"/>
  <c r="Q224" i="1"/>
  <c r="AI40" i="1"/>
  <c r="Q40" i="1"/>
  <c r="AI176" i="1"/>
  <c r="Q176" i="1"/>
  <c r="AI56" i="1"/>
  <c r="Q56" i="1"/>
  <c r="AI128" i="1"/>
  <c r="Q128" i="1"/>
  <c r="AI65" i="1"/>
  <c r="Q65" i="1"/>
  <c r="AI95" i="1"/>
  <c r="Q95" i="1"/>
  <c r="AI92" i="1"/>
  <c r="Q92" i="1"/>
  <c r="AI18" i="1"/>
  <c r="Q18" i="1"/>
  <c r="Q127" i="1"/>
  <c r="AI127" i="1"/>
  <c r="AI320" i="1"/>
  <c r="Q320" i="1"/>
  <c r="AI322" i="1"/>
  <c r="Q322" i="1"/>
  <c r="AI43" i="1"/>
  <c r="AI45" i="1"/>
  <c r="Q45" i="1"/>
  <c r="AI79" i="1"/>
  <c r="Q79" i="1"/>
  <c r="AI63" i="1"/>
  <c r="Q63" i="1"/>
  <c r="AI124" i="1"/>
  <c r="Q124" i="1"/>
  <c r="AI288" i="1"/>
  <c r="Q288" i="1"/>
  <c r="AI28" i="1"/>
  <c r="Q28" i="1"/>
  <c r="AI194" i="1"/>
  <c r="AI108" i="1"/>
  <c r="Q108" i="1"/>
  <c r="AI226" i="1"/>
  <c r="Q226" i="1"/>
  <c r="AI178" i="1"/>
  <c r="AI8" i="1"/>
  <c r="Q8" i="1"/>
  <c r="AI237" i="1"/>
  <c r="Q237" i="1"/>
  <c r="AI206" i="1"/>
  <c r="Q206" i="1"/>
  <c r="AI252" i="1"/>
  <c r="Q252" i="1"/>
  <c r="AI174" i="1"/>
  <c r="Q174" i="1"/>
  <c r="AI46" i="1"/>
  <c r="Q46" i="1"/>
  <c r="AI94" i="1"/>
  <c r="Q94" i="1"/>
  <c r="AI145" i="1"/>
  <c r="Q145" i="1"/>
  <c r="AI126" i="1"/>
  <c r="Q126" i="1"/>
  <c r="M3" i="1"/>
  <c r="AI161" i="1"/>
  <c r="Q161" i="1"/>
  <c r="AI204" i="1"/>
  <c r="Q204" i="1"/>
  <c r="AI193" i="1"/>
  <c r="Q193" i="1"/>
  <c r="AI284" i="1"/>
  <c r="Q284" i="1"/>
  <c r="AI242" i="1"/>
  <c r="AI143" i="1"/>
  <c r="AI144" i="1"/>
  <c r="Q144" i="1"/>
  <c r="AI269" i="1"/>
  <c r="Q269" i="1"/>
  <c r="AI270" i="1"/>
  <c r="Q270" i="1"/>
  <c r="AI66" i="1"/>
  <c r="Q66" i="1"/>
  <c r="AI64" i="1"/>
  <c r="Q64" i="1"/>
  <c r="AI113" i="1"/>
  <c r="Q113" i="1"/>
  <c r="AI222" i="1"/>
  <c r="Q222" i="1"/>
  <c r="AI305" i="1"/>
  <c r="AI60" i="1"/>
  <c r="AI209" i="1"/>
  <c r="AI54" i="1"/>
  <c r="Q54" i="1"/>
  <c r="AI303" i="1"/>
  <c r="Q303" i="1"/>
  <c r="AI55" i="1"/>
  <c r="Q55" i="1"/>
  <c r="AI190" i="1"/>
  <c r="Q190" i="1"/>
  <c r="AI24" i="1"/>
  <c r="Q24" i="1"/>
  <c r="AI271" i="1"/>
  <c r="Q271" i="1"/>
  <c r="AI175" i="1"/>
  <c r="Q258" i="1"/>
  <c r="AI258" i="1"/>
  <c r="AI286" i="1"/>
  <c r="Q286" i="1"/>
  <c r="AI301" i="1"/>
  <c r="Q301" i="1"/>
  <c r="AI11" i="1"/>
  <c r="AI16" i="1"/>
  <c r="Q16" i="1"/>
  <c r="AI27" i="1"/>
  <c r="AI285" i="1"/>
  <c r="Q285" i="1"/>
  <c r="AI36" i="1"/>
  <c r="AI188" i="1"/>
  <c r="Q188" i="1"/>
  <c r="AI159" i="1"/>
  <c r="Q159" i="1"/>
  <c r="AI256" i="1"/>
  <c r="Q256" i="1"/>
  <c r="AI50" i="1"/>
  <c r="N3" i="1"/>
  <c r="Y5" i="1" s="1"/>
  <c r="AI289" i="1"/>
  <c r="Q289" i="1"/>
  <c r="AI290" i="1"/>
  <c r="AI17" i="1"/>
  <c r="Q17" i="1"/>
  <c r="AI221" i="1"/>
  <c r="Q221" i="1"/>
  <c r="AI76" i="1"/>
  <c r="Q76" i="1"/>
  <c r="AI177" i="1"/>
  <c r="AI71" i="1"/>
  <c r="Q71" i="1"/>
  <c r="AI23" i="1"/>
  <c r="AI34" i="1"/>
  <c r="Q34" i="1"/>
  <c r="AI220" i="1"/>
  <c r="Q220" i="1"/>
  <c r="Q52" i="1"/>
  <c r="AI52" i="1"/>
  <c r="AI72" i="1"/>
  <c r="Q72" i="1"/>
  <c r="AI208" i="1"/>
  <c r="Q208" i="1"/>
  <c r="AI31" i="1"/>
  <c r="Q31" i="1"/>
  <c r="AI321" i="1"/>
  <c r="Q321" i="1"/>
  <c r="AI42" i="1"/>
  <c r="Q42" i="1"/>
  <c r="AI173" i="1"/>
  <c r="Q173" i="1"/>
  <c r="AI98" i="1"/>
  <c r="AI207" i="1"/>
  <c r="Q207" i="1"/>
  <c r="AI26" i="1"/>
  <c r="AI96" i="1"/>
  <c r="Q96" i="1"/>
  <c r="AI33" i="1"/>
  <c r="Q33" i="1"/>
  <c r="AI20" i="1"/>
  <c r="Q160" i="1"/>
  <c r="AI160" i="1"/>
  <c r="AI93" i="1"/>
  <c r="Q93" i="1"/>
  <c r="AI308" i="1"/>
  <c r="AI181" i="1"/>
  <c r="AI184" i="1"/>
  <c r="AI201" i="1"/>
  <c r="AI218" i="1"/>
  <c r="AI195" i="1"/>
  <c r="AI311" i="1"/>
  <c r="AI197" i="1"/>
  <c r="AI198" i="1"/>
  <c r="AI200" i="1"/>
  <c r="AI217" i="1"/>
  <c r="AI251" i="1"/>
  <c r="AI179" i="1"/>
  <c r="AI211" i="1"/>
  <c r="AI214" i="1"/>
  <c r="AI216" i="1"/>
  <c r="AI250" i="1"/>
  <c r="AI267" i="1"/>
  <c r="AI227" i="1"/>
  <c r="AI100" i="1"/>
  <c r="AI135" i="1"/>
  <c r="AI229" i="1"/>
  <c r="AI283" i="1"/>
  <c r="AI243" i="1"/>
  <c r="AI116" i="1"/>
  <c r="AI167" i="1"/>
  <c r="AI245" i="1"/>
  <c r="AI282" i="1"/>
  <c r="AI299" i="1"/>
  <c r="AI259" i="1"/>
  <c r="AI132" i="1"/>
  <c r="AI199" i="1"/>
  <c r="AI261" i="1"/>
  <c r="AI262" i="1"/>
  <c r="AI264" i="1"/>
  <c r="AI298" i="1"/>
  <c r="AI280" i="1"/>
  <c r="AI331" i="1"/>
  <c r="AI294" i="1"/>
  <c r="AI296" i="1"/>
  <c r="AI313" i="1"/>
  <c r="AI330" i="1"/>
  <c r="AI180" i="1"/>
  <c r="AI295" i="1"/>
  <c r="AI309" i="1"/>
  <c r="AI310" i="1"/>
  <c r="AI312" i="1"/>
  <c r="AI329" i="1"/>
  <c r="AI325" i="1"/>
  <c r="AI326" i="1"/>
  <c r="AI328" i="1"/>
  <c r="AI107" i="1"/>
  <c r="AI323" i="1"/>
  <c r="AI103" i="1"/>
  <c r="AI89" i="1"/>
  <c r="AI106" i="1"/>
  <c r="AI164" i="1"/>
  <c r="AI196" i="1"/>
  <c r="AI99" i="1"/>
  <c r="AI119" i="1"/>
  <c r="AI228" i="1"/>
  <c r="AI101" i="1"/>
  <c r="AI102" i="1"/>
  <c r="AI104" i="1"/>
  <c r="AI121" i="1"/>
  <c r="AI138" i="1"/>
  <c r="AI155" i="1"/>
  <c r="AI263" i="1"/>
  <c r="AI327" i="1"/>
  <c r="AI115" i="1"/>
  <c r="AI151" i="1"/>
  <c r="AI244" i="1"/>
  <c r="AI117" i="1"/>
  <c r="AI118" i="1"/>
  <c r="AI120" i="1"/>
  <c r="AI154" i="1"/>
  <c r="AI171" i="1"/>
  <c r="AI260" i="1"/>
  <c r="AI134" i="1"/>
  <c r="AI136" i="1"/>
  <c r="AI153" i="1"/>
  <c r="AI170" i="1"/>
  <c r="AI187" i="1"/>
  <c r="AI147" i="1"/>
  <c r="AI215" i="1"/>
  <c r="AI150" i="1"/>
  <c r="AI152" i="1"/>
  <c r="AI169" i="1"/>
  <c r="AI186" i="1"/>
  <c r="AI203" i="1"/>
  <c r="AI247" i="1"/>
  <c r="AI166" i="1"/>
  <c r="AI168" i="1"/>
  <c r="AI185" i="1"/>
  <c r="AI202" i="1"/>
  <c r="AI219" i="1"/>
  <c r="AH3" i="1"/>
  <c r="AM3" i="1" s="1" a="1"/>
  <c r="AM3" i="1" s="1"/>
  <c r="AB5" i="1" s="1"/>
  <c r="AF3" i="1"/>
  <c r="AK3" i="1" s="1" a="1"/>
  <c r="AK3" i="1" s="1"/>
  <c r="Z5" i="1" s="1"/>
  <c r="AA4" i="1" a="1"/>
  <c r="AA4" i="1" s="1"/>
  <c r="AA8" i="1"/>
  <c r="AA9" i="1" a="1"/>
  <c r="AA9" i="1" s="1"/>
  <c r="K334" i="1"/>
  <c r="AG3" i="1"/>
  <c r="AL3" i="1" s="1" a="1"/>
  <c r="AL3" i="1" s="1"/>
  <c r="AA5" i="1" s="1"/>
  <c r="Q3" i="1" l="1"/>
  <c r="V3" i="1"/>
  <c r="AI3" i="1"/>
  <c r="AN3" i="1" s="1" a="1"/>
  <c r="AN3" i="1" s="1"/>
  <c r="AC9" i="1" a="1"/>
  <c r="AC9" i="1" s="1"/>
  <c r="AC4" i="1" a="1"/>
  <c r="AC4" i="1" s="1"/>
  <c r="AC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F37BF-F1E7-46D0-AA3D-0F64025045EF}" keepAlive="1" name="Query - instances_cuPDLP_new" description="Connection to the 'instances_cuPDLP_new' query in the workbook." type="5" refreshedVersion="8" background="1" saveData="1">
    <dbPr connection="Provider=Microsoft.Mashup.OleDb.1;Data Source=$Workbook$;Location=instances_cuPDLP_new;Extended Properties=&quot;&quot;" command="SELECT * FROM [instances_cuPDLP_new]"/>
  </connection>
  <connection id="2" xr16:uid="{6D21CE58-527F-45DF-8594-9F0DD9F1ED9B}" keepAlive="1" name="Query - instances_cuPDLP_old" description="Connection to the 'instances_cuPDLP_old' query in the workbook." type="5" refreshedVersion="8" background="1" saveData="1">
    <dbPr connection="Provider=Microsoft.Mashup.OleDb.1;Data Source=$Workbook$;Location=instances_cuPDLP_old;Extended Properties=&quot;&quot;" command="SELECT * FROM [instances_cuPDLP_old]"/>
  </connection>
  <connection id="3" xr16:uid="{5DBC30CA-A985-459D-9BBB-24A983C1A30E}" keepAlive="1" name="Query - instances_gpu" description="Connection to the 'instances_gpu' query in the workbook." type="5" refreshedVersion="8" background="1" saveData="1">
    <dbPr connection="Provider=Microsoft.Mashup.OleDb.1;Data Source=$Workbook$;Location=instances_gpu;Extended Properties=&quot;&quot;" command="SELECT * FROM [instances_gpu]"/>
  </connection>
  <connection id="4" xr16:uid="{DE4F419C-77EA-40D0-8B81-8E9B47F3FC97}" keepAlive="1" name="Query - instances_gpu_1000" description="Connection to the 'instances_gpu_1000' query in the workbook." type="5" refreshedVersion="8" background="1" saveData="1">
    <dbPr connection="Provider=Microsoft.Mashup.OleDb.1;Data Source=$Workbook$;Location=instances_gpu_1000;Extended Properties=&quot;&quot;" command="SELECT * FROM [instances_gpu_1000]"/>
  </connection>
  <connection id="5" xr16:uid="{9FE6D695-21A5-40F6-9621-A339017D8D36}" keepAlive="1" name="Query - instances_gpu_matrix" description="Connection to the 'instances_gpu_matrix' query in the workbook." type="5" refreshedVersion="8" background="1" saveData="1">
    <dbPr connection="Provider=Microsoft.Mashup.OleDb.1;Data Source=$Workbook$;Location=instances_gpu_matrix;Extended Properties=&quot;&quot;" command="SELECT * FROM [instances_gpu_matrix]"/>
  </connection>
  <connection id="6" xr16:uid="{4D56AA6A-2D3C-40CD-AD2F-9F944211AAD9}" keepAlive="1" name="Query - iterations_cuPDLP_new" description="Connection to the 'iterations_cuPDLP_new' query in the workbook." type="5" refreshedVersion="8" background="1" saveData="1">
    <dbPr connection="Provider=Microsoft.Mashup.OleDb.1;Data Source=$Workbook$;Location=iterations_cuPDLP_new;Extended Properties=&quot;&quot;" command="SELECT * FROM [iterations_cuPDLP_new]"/>
  </connection>
  <connection id="7" xr16:uid="{5EF8C28E-A4FD-46EB-843E-588C2B71E886}" keepAlive="1" name="Query - iterations_gpu" description="Connection to the 'iterations_gpu' query in the workbook." type="5" refreshedVersion="8" background="1" saveData="1">
    <dbPr connection="Provider=Microsoft.Mashup.OleDb.1;Data Source=$Workbook$;Location=iterations_gpu;Extended Properties=&quot;&quot;" command="SELECT * FROM [iterations_gpu]"/>
  </connection>
  <connection id="8" xr16:uid="{6A62CC7C-60B4-444A-935C-6C8209B6BA7D}" keepAlive="1" name="Query - iterations_gpu_1000" description="Connection to the 'iterations_gpu_1000' query in the workbook." type="5" refreshedVersion="8" background="1" saveData="1">
    <dbPr connection="Provider=Microsoft.Mashup.OleDb.1;Data Source=$Workbook$;Location=iterations_gpu_1000;Extended Properties=&quot;&quot;" command="SELECT * FROM [iterations_gpu_1000]"/>
  </connection>
  <connection id="9" xr16:uid="{88B05E93-B2F5-4333-9AC3-C43F7BB78EEB}" keepAlive="1" name="Query - iterations_gpu_1000 (2)" description="Connection to the 'iterations_gpu_1000 (2)' query in the workbook." type="5" refreshedVersion="8" background="1" saveData="1">
    <dbPr connection="Provider=Microsoft.Mashup.OleDb.1;Data Source=$Workbook$;Location=&quot;iterations_gpu_1000 (2)&quot;;Extended Properties=&quot;&quot;" command="SELECT * FROM [iterations_gpu_1000 (2)]"/>
  </connection>
  <connection id="10" xr16:uid="{537F89A1-360C-4791-82AA-AF538D18B9C5}" keepAlive="1" name="Query - iterations_gpu_1000_rerun" description="Connection to the 'iterations_gpu_1000_rerun' query in the workbook." type="5" refreshedVersion="8" background="1" saveData="1">
    <dbPr connection="Provider=Microsoft.Mashup.OleDb.1;Data Source=$Workbook$;Location=iterations_gpu_1000_rerun;Extended Properties=&quot;&quot;" command="SELECT * FROM [iterations_gpu_1000_rerun]"/>
  </connection>
  <connection id="11" xr16:uid="{74B6239A-E4BC-4CB3-8B12-995B7E895943}" keepAlive="1" name="Query - iterations_gpu_matrix" description="Connection to the 'iterations_gpu_matrix' query in the workbook." type="5" refreshedVersion="8" background="1" saveData="1">
    <dbPr connection="Provider=Microsoft.Mashup.OleDb.1;Data Source=$Workbook$;Location=iterations_gpu_matrix;Extended Properties=&quot;&quot;" command="SELECT * FROM [iterations_gpu_matrix]"/>
  </connection>
  <connection id="12" xr16:uid="{F762AAB3-42C6-4185-9C42-51ACFB1FF37F}" keepAlive="1" name="Query - iterations_gpu_matrix_1000" description="Connection to the 'iterations_gpu_matrix_1000' query in the workbook." type="5" refreshedVersion="8" background="1" saveData="1">
    <dbPr connection="Provider=Microsoft.Mashup.OleDb.1;Data Source=$Workbook$;Location=iterations_gpu_matrix_1000;Extended Properties=&quot;&quot;" command="SELECT * FROM [iterations_gpu_matrix_100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<sst xmlns="http://schemas.openxmlformats.org/spreadsheetml/2006/main" count="4490" uniqueCount="418">
  <si>
    <t>Instance</t>
  </si>
  <si>
    <t>cuPDLP</t>
  </si>
  <si>
    <t xml:space="preserve"> a-indep,</t>
  </si>
  <si>
    <t>2club200v15p5scn</t>
  </si>
  <si>
    <t>30n20b8</t>
  </si>
  <si>
    <t>academictimetablebig</t>
  </si>
  <si>
    <t>academictimetablesmall</t>
  </si>
  <si>
    <t>adult-max5features</t>
  </si>
  <si>
    <t>adult-regularized</t>
  </si>
  <si>
    <t>allcolor58</t>
  </si>
  <si>
    <t>app1-2</t>
  </si>
  <si>
    <t>atlanta-ip</t>
  </si>
  <si>
    <t>bab1</t>
  </si>
  <si>
    <t>bab2</t>
  </si>
  <si>
    <t>bab3</t>
  </si>
  <si>
    <t>bab5</t>
  </si>
  <si>
    <t>bab6</t>
  </si>
  <si>
    <t>blp-ar98</t>
  </si>
  <si>
    <t>blp-ic97</t>
  </si>
  <si>
    <t>blp-ic98</t>
  </si>
  <si>
    <t>bppc6-02</t>
  </si>
  <si>
    <t>bppc6-06</t>
  </si>
  <si>
    <t>brazil3</t>
  </si>
  <si>
    <t>buildingenergy</t>
  </si>
  <si>
    <t>cdc7-4-3-2</t>
  </si>
  <si>
    <t>chromaticindex1024-7</t>
  </si>
  <si>
    <t>chromaticindex512-7</t>
  </si>
  <si>
    <t>ci-s4</t>
  </si>
  <si>
    <t>circ10-3</t>
  </si>
  <si>
    <t>cmflsp40-24-10-7</t>
  </si>
  <si>
    <t>cmflsp40-36-2-10</t>
  </si>
  <si>
    <t>cmflsp50-24-8-8</t>
  </si>
  <si>
    <t>cmflsp60-36-2-6</t>
  </si>
  <si>
    <t>co-100</t>
  </si>
  <si>
    <t>cryptanalysiskb128n5obj16</t>
  </si>
  <si>
    <t>d20200</t>
  </si>
  <si>
    <t>datt256</t>
  </si>
  <si>
    <t>dc1l</t>
  </si>
  <si>
    <t>dlr1</t>
  </si>
  <si>
    <t>ds</t>
  </si>
  <si>
    <t>ds-big</t>
  </si>
  <si>
    <t>dws008-03</t>
  </si>
  <si>
    <t>dws012-01</t>
  </si>
  <si>
    <t>dws012-02</t>
  </si>
  <si>
    <t>dws012-03</t>
  </si>
  <si>
    <t>eilA101-2</t>
  </si>
  <si>
    <t>eilC76-2</t>
  </si>
  <si>
    <t>eva1aprime6x6opt</t>
  </si>
  <si>
    <t>ex10</t>
  </si>
  <si>
    <t>ex1010-pi</t>
  </si>
  <si>
    <t>ex9</t>
  </si>
  <si>
    <t>fast0507</t>
  </si>
  <si>
    <t>fastxgemm-n3r21s3t6</t>
  </si>
  <si>
    <t>fastxgemm-n3r22s4t6</t>
  </si>
  <si>
    <t>fastxgemm-n3r23s5t6</t>
  </si>
  <si>
    <t>fhnw-binschedule0</t>
  </si>
  <si>
    <t>fhnw-binschedule1</t>
  </si>
  <si>
    <t>fhnw-binschedule2</t>
  </si>
  <si>
    <t>fhnw-schedule-paira200</t>
  </si>
  <si>
    <t>fhnw-schedule-paira400</t>
  </si>
  <si>
    <t>fhnw-schedule-pairb200</t>
  </si>
  <si>
    <t>fhnw-schedule-pairb400</t>
  </si>
  <si>
    <t>fiball</t>
  </si>
  <si>
    <t>genus-sym-g62-2</t>
  </si>
  <si>
    <t>ger50-17-trans-dfn-3t</t>
  </si>
  <si>
    <t>ger50-17-trans-pop-3t</t>
  </si>
  <si>
    <t>germanrr</t>
  </si>
  <si>
    <t>gfd-schedulen180f7d50m30k18</t>
  </si>
  <si>
    <t>gmut-75-50</t>
  </si>
  <si>
    <t>gmut-76-40</t>
  </si>
  <si>
    <t>gmut-76-50</t>
  </si>
  <si>
    <t>graph20-80-1rand</t>
  </si>
  <si>
    <t>graph40-20-1rand</t>
  </si>
  <si>
    <t>graph40-40-1rand</t>
  </si>
  <si>
    <t>graph40-80-1rand</t>
  </si>
  <si>
    <t>graphdraw-grafo2</t>
  </si>
  <si>
    <t>graphdraw-opmanager</t>
  </si>
  <si>
    <t>hgms30</t>
  </si>
  <si>
    <t>hgms62</t>
  </si>
  <si>
    <t>highschool1-aigio</t>
  </si>
  <si>
    <t>hypothyroid-k1</t>
  </si>
  <si>
    <t>iis-hc-cov</t>
  </si>
  <si>
    <t>in</t>
  </si>
  <si>
    <t>irish-electricity</t>
  </si>
  <si>
    <t>ivu06</t>
  </si>
  <si>
    <t>ivu06-big</t>
  </si>
  <si>
    <t>ivu52</t>
  </si>
  <si>
    <t>ivu59</t>
  </si>
  <si>
    <t>k1mushroom</t>
  </si>
  <si>
    <t>kosova1</t>
  </si>
  <si>
    <t>kottenpark09</t>
  </si>
  <si>
    <t>lr1dr04vc05v17a-t360</t>
  </si>
  <si>
    <t>lr1dr12vc10v70b-t360</t>
  </si>
  <si>
    <t>lr2-22dr3-333vc4v17a-t60</t>
  </si>
  <si>
    <t>map06</t>
  </si>
  <si>
    <t>map10</t>
  </si>
  <si>
    <t>map14860-20</t>
  </si>
  <si>
    <t>map16715-04</t>
  </si>
  <si>
    <t>map18</t>
  </si>
  <si>
    <t>momentum1</t>
  </si>
  <si>
    <t>mushroom-best</t>
  </si>
  <si>
    <t>mzzv11</t>
  </si>
  <si>
    <t>mzzv42z</t>
  </si>
  <si>
    <t>n2seq36q</t>
  </si>
  <si>
    <t>n3div36</t>
  </si>
  <si>
    <t>n3seq24</t>
  </si>
  <si>
    <t>neos-1122047</t>
  </si>
  <si>
    <t>neos-1171448</t>
  </si>
  <si>
    <t>neos-1354092</t>
  </si>
  <si>
    <t>neos-1367061</t>
  </si>
  <si>
    <t>neos-1593097</t>
  </si>
  <si>
    <t>neos-2629914-sudost</t>
  </si>
  <si>
    <t>neos-2669500-cust</t>
  </si>
  <si>
    <t>neos-2746589-doon</t>
  </si>
  <si>
    <t>neos-2978205-isar</t>
  </si>
  <si>
    <t>neos-2987310-joes</t>
  </si>
  <si>
    <t>neos-2991472-kalu</t>
  </si>
  <si>
    <t>neos-3025225-shelon</t>
  </si>
  <si>
    <t>neos-3208254-reiu</t>
  </si>
  <si>
    <t>neos-3209462-rhin</t>
  </si>
  <si>
    <t>neos-3229051-yass</t>
  </si>
  <si>
    <t>neos-3230511-yuna</t>
  </si>
  <si>
    <t>neos-3237086-abava</t>
  </si>
  <si>
    <t>neos-3322547-alsek</t>
  </si>
  <si>
    <t>neos-3352863-ancoa</t>
  </si>
  <si>
    <t>neos-3354841-apure</t>
  </si>
  <si>
    <t>neos-3372571-onahau</t>
  </si>
  <si>
    <t>neos-3402294-bobin</t>
  </si>
  <si>
    <t>neos-3555904-turama</t>
  </si>
  <si>
    <t>neos-3695882-vesdre</t>
  </si>
  <si>
    <t>neos-3740487-motru</t>
  </si>
  <si>
    <t>neos-3755335-nizao</t>
  </si>
  <si>
    <t>neos-3759587-noosa</t>
  </si>
  <si>
    <t>neos-4260495-otere</t>
  </si>
  <si>
    <t>neos-4292145-piako</t>
  </si>
  <si>
    <t>neos-4295773-pissa</t>
  </si>
  <si>
    <t>neos-4300652-rahue</t>
  </si>
  <si>
    <t>neos-4306827-ravan</t>
  </si>
  <si>
    <t>neos-4321076-ruwer</t>
  </si>
  <si>
    <t>neos-4322846-ryton</t>
  </si>
  <si>
    <t>neos-4332801-seret</t>
  </si>
  <si>
    <t>neos-4332810-sesia</t>
  </si>
  <si>
    <t>neos-4355351-swalm</t>
  </si>
  <si>
    <t>neos-4359986-taipa</t>
  </si>
  <si>
    <t>neos-4360552-sangro</t>
  </si>
  <si>
    <t>neos-4391920-timok</t>
  </si>
  <si>
    <t>neos-4408804-prosna</t>
  </si>
  <si>
    <t>neos-4409277-trave</t>
  </si>
  <si>
    <t>neos-4413714-turia</t>
  </si>
  <si>
    <t>neos-4533806-waima</t>
  </si>
  <si>
    <t>neos-4535459-waipa</t>
  </si>
  <si>
    <t>neos-4545615-waita</t>
  </si>
  <si>
    <t>neos-4555749-wards</t>
  </si>
  <si>
    <t>neos-4562542-watut</t>
  </si>
  <si>
    <t>neos-4647027-thurso</t>
  </si>
  <si>
    <t>neos-4647030-tutaki</t>
  </si>
  <si>
    <t>neos-4647032-veleka</t>
  </si>
  <si>
    <t>neos-4722843-widden</t>
  </si>
  <si>
    <t>neos-4724674-aorere</t>
  </si>
  <si>
    <t>neos-4760493-puerua</t>
  </si>
  <si>
    <t>neos-4763324-toguru</t>
  </si>
  <si>
    <t>neos-4797081-pakoka</t>
  </si>
  <si>
    <t>neos-4805882-barwon</t>
  </si>
  <si>
    <t>neos-4954274-beardy</t>
  </si>
  <si>
    <t>neos-4966258-blicks</t>
  </si>
  <si>
    <t>neos-4972437-bojana</t>
  </si>
  <si>
    <t>neos-4972461-bolong</t>
  </si>
  <si>
    <t>neos-4976951-bunnoo</t>
  </si>
  <si>
    <t>neos-498623</t>
  </si>
  <si>
    <t>neos-5013590-toitoi</t>
  </si>
  <si>
    <t>neos-5041822-cockle</t>
  </si>
  <si>
    <t>neos-5049753-cuanza</t>
  </si>
  <si>
    <t>neos-5052403-cygnet</t>
  </si>
  <si>
    <t>neos-5076235-embley</t>
  </si>
  <si>
    <t>neos-5079731-flyers</t>
  </si>
  <si>
    <t>neos-5083528-gimone</t>
  </si>
  <si>
    <t>neos-5093327-huahum</t>
  </si>
  <si>
    <t>neos-5100895-inster</t>
  </si>
  <si>
    <t>neos-5102383-irwell</t>
  </si>
  <si>
    <t>neos-5104907-jarama</t>
  </si>
  <si>
    <t>neos-5106984-jizera</t>
  </si>
  <si>
    <t>neos-5108386-kalang</t>
  </si>
  <si>
    <t>neos-5114902-kasavu</t>
  </si>
  <si>
    <t>neos-5116085-kenana</t>
  </si>
  <si>
    <t>neos-5118834-korana</t>
  </si>
  <si>
    <t>neos-5118851-kowhai</t>
  </si>
  <si>
    <t>neos-5123665-limmat</t>
  </si>
  <si>
    <t>neos-5129192-manaia</t>
  </si>
  <si>
    <t>neos-5138690-middle</t>
  </si>
  <si>
    <t>neos-5149806-wieprz</t>
  </si>
  <si>
    <t>neos-5188808-nattai</t>
  </si>
  <si>
    <t>neos-5193246-nerang</t>
  </si>
  <si>
    <t>neos-5195221-niemur</t>
  </si>
  <si>
    <t>neos-5196530-nuhaka</t>
  </si>
  <si>
    <t>neos-5221106-oparau</t>
  </si>
  <si>
    <t>neos-5223573-tarwin</t>
  </si>
  <si>
    <t>neos-5251015-ogosta</t>
  </si>
  <si>
    <t>neos-525149</t>
  </si>
  <si>
    <t>neos-5266653-tugela</t>
  </si>
  <si>
    <t>neos-5273874-yomtsa</t>
  </si>
  <si>
    <t>neos-578379</t>
  </si>
  <si>
    <t>neos-631710</t>
  </si>
  <si>
    <t>neos-662469</t>
  </si>
  <si>
    <t>neos-738098</t>
  </si>
  <si>
    <t>neos-780889</t>
  </si>
  <si>
    <t>neos-787933</t>
  </si>
  <si>
    <t>neos-824661</t>
  </si>
  <si>
    <t>neos-826224</t>
  </si>
  <si>
    <t>neos-827175</t>
  </si>
  <si>
    <t>neos-848589</t>
  </si>
  <si>
    <t>neos-860300</t>
  </si>
  <si>
    <t>neos-872648</t>
  </si>
  <si>
    <t>neos-873061</t>
  </si>
  <si>
    <t>neos-876808</t>
  </si>
  <si>
    <t>neos-885086</t>
  </si>
  <si>
    <t>neos-885524</t>
  </si>
  <si>
    <t>neos-913984</t>
  </si>
  <si>
    <t>neos-932721</t>
  </si>
  <si>
    <t>neos-933638</t>
  </si>
  <si>
    <t>neos-933966</t>
  </si>
  <si>
    <t>neos-941313</t>
  </si>
  <si>
    <t>neos-948346</t>
  </si>
  <si>
    <t>neos-950242</t>
  </si>
  <si>
    <t>neos-953928</t>
  </si>
  <si>
    <t>neos-954925</t>
  </si>
  <si>
    <t>neos-956971</t>
  </si>
  <si>
    <t>neos-957143</t>
  </si>
  <si>
    <t>neos-957323</t>
  </si>
  <si>
    <t>neos-960392</t>
  </si>
  <si>
    <t>neos6</t>
  </si>
  <si>
    <t>neos8</t>
  </si>
  <si>
    <t>neos9</t>
  </si>
  <si>
    <t>netdiversion</t>
  </si>
  <si>
    <t>ns1111636</t>
  </si>
  <si>
    <t>ns1116954</t>
  </si>
  <si>
    <t>ns1430538</t>
  </si>
  <si>
    <t>ns1456591</t>
  </si>
  <si>
    <t>ns1631475</t>
  </si>
  <si>
    <t>ns1644855</t>
  </si>
  <si>
    <t>ns1690781</t>
  </si>
  <si>
    <t>ns1760995</t>
  </si>
  <si>
    <t>ns1828997</t>
  </si>
  <si>
    <t>ns1830653</t>
  </si>
  <si>
    <t>ns1849932</t>
  </si>
  <si>
    <t>ns1856153</t>
  </si>
  <si>
    <t>ns1904248</t>
  </si>
  <si>
    <t>ns1905797</t>
  </si>
  <si>
    <t>ns1952667</t>
  </si>
  <si>
    <t>ns2122698</t>
  </si>
  <si>
    <t>ns2124243</t>
  </si>
  <si>
    <t>ns930473</t>
  </si>
  <si>
    <t>nsrand-ipx</t>
  </si>
  <si>
    <t>nucorsav</t>
  </si>
  <si>
    <t>nursesched-medium-hint03</t>
  </si>
  <si>
    <t>nursesched-medium04</t>
  </si>
  <si>
    <t>nursesched-sprint-hidden09</t>
  </si>
  <si>
    <t>nursesched-sprint-late03</t>
  </si>
  <si>
    <t>nursesched-sprint02</t>
  </si>
  <si>
    <t>nw04</t>
  </si>
  <si>
    <t>opm2-z10-s4</t>
  </si>
  <si>
    <t>opm2-z12-s8</t>
  </si>
  <si>
    <t>opm2-z8-s0</t>
  </si>
  <si>
    <t>pb-fit2d</t>
  </si>
  <si>
    <t>pb-grow22</t>
  </si>
  <si>
    <t>physiciansched3-3</t>
  </si>
  <si>
    <t>physiciansched3-4</t>
  </si>
  <si>
    <t>physiciansched5-3</t>
  </si>
  <si>
    <t>physiciansched6-1</t>
  </si>
  <si>
    <t>physiciansched6-2</t>
  </si>
  <si>
    <t>piperout-d20</t>
  </si>
  <si>
    <t>piperout-d27</t>
  </si>
  <si>
    <t>proteindesign121hz512p9</t>
  </si>
  <si>
    <t>proteindesign121pgb11p9</t>
  </si>
  <si>
    <t>proteindesign122trx11p8</t>
  </si>
  <si>
    <t>radiationm40-10-02</t>
  </si>
  <si>
    <t>rail01</t>
  </si>
  <si>
    <t>rail02</t>
  </si>
  <si>
    <t>rail507</t>
  </si>
  <si>
    <t>rd-rplusc-21</t>
  </si>
  <si>
    <t>reblock420</t>
  </si>
  <si>
    <t>rmatr200-p10</t>
  </si>
  <si>
    <t>rmatr200-p5</t>
  </si>
  <si>
    <t>rmine11</t>
  </si>
  <si>
    <t>rmine13</t>
  </si>
  <si>
    <t>rmine15</t>
  </si>
  <si>
    <t>rmine21</t>
  </si>
  <si>
    <t>rmine25</t>
  </si>
  <si>
    <t>rocII-10-11</t>
  </si>
  <si>
    <t>rocII-5-11</t>
  </si>
  <si>
    <t>rocII-8-11</t>
  </si>
  <si>
    <t>roi2alpha3n4</t>
  </si>
  <si>
    <t>roi5alpha10n8</t>
  </si>
  <si>
    <t>rvb-sub</t>
  </si>
  <si>
    <t>rwth-timetable</t>
  </si>
  <si>
    <t>s100</t>
  </si>
  <si>
    <t>s250r10</t>
  </si>
  <si>
    <t>s55</t>
  </si>
  <si>
    <t>satellites2-25</t>
  </si>
  <si>
    <t>satellites2-40</t>
  </si>
  <si>
    <t>satellites2-60-fs</t>
  </si>
  <si>
    <t>satellites3-25</t>
  </si>
  <si>
    <t>satellites4-25</t>
  </si>
  <si>
    <t>savsched1</t>
  </si>
  <si>
    <t>scpj4scip</t>
  </si>
  <si>
    <t>scpk4</t>
  </si>
  <si>
    <t>scpl4</t>
  </si>
  <si>
    <t>scpm1</t>
  </si>
  <si>
    <t>scpn2</t>
  </si>
  <si>
    <t>sct1</t>
  </si>
  <si>
    <t>sct32</t>
  </si>
  <si>
    <t>sct5</t>
  </si>
  <si>
    <t>seqsolve1</t>
  </si>
  <si>
    <t>seqsolve2short4288</t>
  </si>
  <si>
    <t>seqsolve3short4288excess384</t>
  </si>
  <si>
    <t>shipsched</t>
  </si>
  <si>
    <t>shs1014</t>
  </si>
  <si>
    <t>shs1023</t>
  </si>
  <si>
    <t>shs1042</t>
  </si>
  <si>
    <t>sing11</t>
  </si>
  <si>
    <t>sing17</t>
  </si>
  <si>
    <t>sing326</t>
  </si>
  <si>
    <t>sing44</t>
  </si>
  <si>
    <t>sing5</t>
  </si>
  <si>
    <t>snip10x10-35r1budget17</t>
  </si>
  <si>
    <t>snp-02-004-104</t>
  </si>
  <si>
    <t>sorrell3</t>
  </si>
  <si>
    <t>sorrell4</t>
  </si>
  <si>
    <t>sorrell7</t>
  </si>
  <si>
    <t>sp97ar</t>
  </si>
  <si>
    <t>sp97ic</t>
  </si>
  <si>
    <t>sp98ar</t>
  </si>
  <si>
    <t>sp98ic</t>
  </si>
  <si>
    <t>splice1k1</t>
  </si>
  <si>
    <t>square23</t>
  </si>
  <si>
    <t>square31</t>
  </si>
  <si>
    <t>square37</t>
  </si>
  <si>
    <t>square41</t>
  </si>
  <si>
    <t>square47</t>
  </si>
  <si>
    <t>stockholm</t>
  </si>
  <si>
    <t>stp3d</t>
  </si>
  <si>
    <t>supportcase10</t>
  </si>
  <si>
    <t>supportcase12</t>
  </si>
  <si>
    <t>supportcase19</t>
  </si>
  <si>
    <t>supportcase2</t>
  </si>
  <si>
    <t>supportcase23</t>
  </si>
  <si>
    <t>supportcase37</t>
  </si>
  <si>
    <t>supportcase39</t>
  </si>
  <si>
    <t>supportcase40</t>
  </si>
  <si>
    <t>supportcase41</t>
  </si>
  <si>
    <t>supportcase42</t>
  </si>
  <si>
    <t>supportcase43</t>
  </si>
  <si>
    <t>supportcase6</t>
  </si>
  <si>
    <t>supportcase7</t>
  </si>
  <si>
    <t>t11nonreg</t>
  </si>
  <si>
    <t>t1717</t>
  </si>
  <si>
    <t>t1722</t>
  </si>
  <si>
    <t>tanglegram4</t>
  </si>
  <si>
    <t>tbfp-network</t>
  </si>
  <si>
    <t>thor50dday</t>
  </si>
  <si>
    <t>tpl-tub-ss16</t>
  </si>
  <si>
    <t>tpl-tub-ws1617</t>
  </si>
  <si>
    <t>triptim1</t>
  </si>
  <si>
    <t>triptim2</t>
  </si>
  <si>
    <t>triptim4</t>
  </si>
  <si>
    <t>triptim7</t>
  </si>
  <si>
    <t>triptim8</t>
  </si>
  <si>
    <t>uccase10</t>
  </si>
  <si>
    <t>uccase12</t>
  </si>
  <si>
    <t>uccase7</t>
  </si>
  <si>
    <t>uccase8</t>
  </si>
  <si>
    <t>uccase9</t>
  </si>
  <si>
    <t>unitcal_7</t>
  </si>
  <si>
    <t>usafa</t>
  </si>
  <si>
    <t>v150d30-2hopcds</t>
  </si>
  <si>
    <t>van</t>
  </si>
  <si>
    <t>var-smallemery-m6j6</t>
  </si>
  <si>
    <t>vpphard</t>
  </si>
  <si>
    <t>vpphard2</t>
  </si>
  <si>
    <t>wnq-n100-mw99-14</t>
  </si>
  <si>
    <t>woodlands09</t>
  </si>
  <si>
    <t>z26</t>
  </si>
  <si>
    <t>zeil</t>
  </si>
  <si>
    <t>a2864-99blp</t>
  </si>
  <si>
    <t>cuPDLP new</t>
  </si>
  <si>
    <t>IR gpu</t>
  </si>
  <si>
    <t>IR vs old</t>
  </si>
  <si>
    <t>count</t>
  </si>
  <si>
    <t># instances</t>
  </si>
  <si>
    <t>old v/s new</t>
  </si>
  <si>
    <t>shifting k=</t>
  </si>
  <si>
    <t>all instances</t>
  </si>
  <si>
    <t>&lt;600</t>
  </si>
  <si>
    <t>Filtered</t>
  </si>
  <si>
    <t>Mean old</t>
  </si>
  <si>
    <t>old v/S IR</t>
  </si>
  <si>
    <t>new v/s IR</t>
  </si>
  <si>
    <t>glass4</t>
  </si>
  <si>
    <t>M IR gpu</t>
  </si>
  <si>
    <t>Mean new</t>
  </si>
  <si>
    <t>Mean IR</t>
  </si>
  <si>
    <t>Mean M IR</t>
  </si>
  <si>
    <t>new V/S M IR</t>
  </si>
  <si>
    <t>1. The old results were wrong. Slower cuPDLP than it actually is</t>
  </si>
  <si>
    <t>2. Still, there  is some difference between the old/new cuPDLP, but is not a huge difference</t>
  </si>
  <si>
    <t>3. I still need to improve the speed of IR, do some profiling and identify bottlenecks</t>
  </si>
  <si>
    <t xml:space="preserve">4. Get a better trigger for IR, so it is not used unnecessarily </t>
  </si>
  <si>
    <t/>
  </si>
  <si>
    <t>IR gpu &gt;=1k</t>
  </si>
  <si>
    <t>Execution time</t>
  </si>
  <si>
    <t>Iterations</t>
  </si>
  <si>
    <t>IR 1k vs cuPDLP</t>
  </si>
  <si>
    <t>IR vs cuPDLP</t>
  </si>
  <si>
    <t>M IR vs cuPDLP</t>
  </si>
  <si>
    <t>bool</t>
  </si>
  <si>
    <t>IR gpu 1000</t>
  </si>
  <si>
    <t>M IR gpu 1000</t>
  </si>
  <si>
    <t>SGM10 - Exectution time</t>
  </si>
  <si>
    <t>SGM1000 -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</si>
</sst>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Border="1"/>
    <xf numFmtId="10" fontId="0" fillId="0" borderId="0" xfId="1" applyNumberFormat="1" applyFont="1"/>
    <xf numFmtId="0" fontId="0" fillId="0" borderId="0" xfId="0" applyNumberFormat="1"/>
    <xf numFmtId="1" fontId="1" fillId="0" borderId="0" xfId="1" applyNumberFormat="1" applyFont="1"/>
    <xf numFmtId="1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254455-976E-467A-982E-2D543735C57F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363B5C-BB30-47E8-92E0-4DAA9345DA1D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3606DF-C5C2-4048-9071-A99BE09CA83A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A34644E-7F88-4983-BAF9-08A905E55418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7CF799-064F-4BCF-A88B-055635FB1342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55C625A-9D63-4E84-85AB-0C789DD9D4AB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968E7879-EB78-4768-A506-1EE3B917D958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E821F86A-CE98-4BC0-B91B-D3C208AEE098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3176B88-9DCC-46CC-B9FC-0607F3F8180F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587DB1B-E87B-4A74-B312-521CF4C3C0BB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D12A4EB7-AE51-479B-AEB6-1F0141D71A44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D39359A-B47B-4AAD-8A35-821F1F9E1B4D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47C93-6960-46FB-9B73-1743B93F52EF}" name="instances_cuPDLP_old" displayName="instances_cuPDLP_old" ref="A1:C380" tableType="queryTable" totalsRowShown="0">
  <autoFilter ref="A1:C380" xr:uid="{20647C93-6960-46FB-9B73-1743B93F52EF}"/>
  <tableColumns count="3">
    <tableColumn id="1" xr3:uid="{0DDDA64B-CCB4-476B-9949-710B0BEA67EC}" uniqueName="1" name="Instance" queryTableFieldId="1" dataDxfId="11"/>
    <tableColumn id="2" xr3:uid="{5734BDDA-A071-4463-BFBA-EB5E57DC3E78}" uniqueName="2" name="cuPDLP" queryTableFieldId="2"/>
    <tableColumn id="3" xr3:uid="{1AD95012-55D8-4457-9B29-C290B5A01ACD}" uniqueName="3" name=" a-indep,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78086-4863-4DBC-B06D-8B4FF181E0FC}" name="instances_cuPDLP_new" displayName="instances_cuPDLP_new" ref="A1:C380" tableType="queryTable" totalsRowShown="0">
  <autoFilter ref="A1:C380" xr:uid="{63078086-4863-4DBC-B06D-8B4FF181E0FC}"/>
  <tableColumns count="3">
    <tableColumn id="1" xr3:uid="{69E1F0F8-F461-464A-8A28-CE5EBC2E444A}" uniqueName="1" name="Instance" queryTableFieldId="1" dataDxfId="10"/>
    <tableColumn id="2" xr3:uid="{42A14C52-5A42-40CF-BA15-5900A08398A8}" uniqueName="2" name="cuPDLP" queryTableFieldId="2"/>
    <tableColumn id="3" xr3:uid="{36D23910-E763-46D1-962D-29300428AEA7}" uniqueName="3" name=" a-indep,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A669AA-456C-453C-984B-0B014C01ADC0}" name="instances_gpu" displayName="instances_gpu" ref="A1:C332" tableType="queryTable" totalsRowShown="0">
  <autoFilter ref="A1:C332" xr:uid="{02A669AA-456C-453C-984B-0B014C01ADC0}"/>
  <tableColumns count="3">
    <tableColumn id="1" xr3:uid="{0C370696-7F52-4558-8B10-01F769309508}" uniqueName="1" name="Instance" queryTableFieldId="1" dataDxfId="9"/>
    <tableColumn id="2" xr3:uid="{B23101A1-3B64-441F-976C-ABD6D4A4CA3B}" uniqueName="2" name="cuPDLP" queryTableFieldId="2"/>
    <tableColumn id="3" xr3:uid="{0106485C-BB95-4957-B03C-E5DB9BC9E466}" uniqueName="3" name=" a-indep,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9700A-7DB4-47F2-92EC-2432FF5A09B6}" name="instances_gpu_matrix" displayName="instances_gpu_matrix" ref="A1:C319" tableType="queryTable" totalsRowShown="0">
  <autoFilter ref="A1:C319" xr:uid="{DC09700A-7DB4-47F2-92EC-2432FF5A09B6}"/>
  <tableColumns count="3">
    <tableColumn id="1" xr3:uid="{A5EACAD6-C8B2-4BDD-BAB4-10AEB57CF5BC}" uniqueName="1" name="Instance" queryTableFieldId="1" dataDxfId="8"/>
    <tableColumn id="2" xr3:uid="{5867FE8A-1A14-4757-9AAF-7D88B971D3ED}" uniqueName="2" name="cuPDLP" queryTableFieldId="2"/>
    <tableColumn id="3" xr3:uid="{DBE61F5C-0AAA-401D-841C-6BCAC3C93874}" uniqueName="3" name=" a-indep,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FD8B9D-A393-44E8-BE12-16D80E3FA44E}" name="instances_gpu_1000" displayName="instances_gpu_1000" ref="A1:C202" tableType="queryTable" totalsRowShown="0">
  <autoFilter ref="A1:C202" xr:uid="{B2FD8B9D-A393-44E8-BE12-16D80E3FA44E}"/>
  <tableColumns count="3">
    <tableColumn id="1" xr3:uid="{E46243B0-B39D-48A7-9456-379E25794C36}" uniqueName="1" name="Instance" queryTableFieldId="1" dataDxfId="7"/>
    <tableColumn id="2" xr3:uid="{D8BD35C7-6998-4AB9-84C9-99B1AE281EA7}" uniqueName="2" name="cuPDLP" queryTableFieldId="2"/>
    <tableColumn id="3" xr3:uid="{182CFC47-6C1F-4DC0-ABF0-7A490F84FDE6}" uniqueName="3" name=" a-indep,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E6DFCB-1105-496E-98B0-126EDF732B40}" name="iterations_gpu_1000__2" displayName="iterations_gpu_1000__2" ref="A1:B258" tableType="queryTable" totalsRowShown="0">
  <autoFilter ref="A1:B258" xr:uid="{D0E6DFCB-1105-496E-98B0-126EDF732B40}"/>
  <tableColumns count="2">
    <tableColumn id="1" xr3:uid="{1F16D702-00C5-4992-81B2-EC5C1F673BE2}" uniqueName="1" name="Instance" queryTableFieldId="1" dataDxfId="2"/>
    <tableColumn id="2" xr3:uid="{24D18214-C864-4CFC-96FD-37CBD4CDC23F}" uniqueName="2" name="cuPDLP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B7804E-E658-48DE-A0A2-A50DD2312D0B}" name="iterations_gpu_matrix" displayName="iterations_gpu_matrix" ref="A1:B319" tableType="queryTable" totalsRowShown="0">
  <autoFilter ref="A1:B319" xr:uid="{C9B7804E-E658-48DE-A0A2-A50DD2312D0B}"/>
  <tableColumns count="2">
    <tableColumn id="1" xr3:uid="{A3435D9A-456B-4BE1-91D3-C1507C62944F}" uniqueName="1" name="Instance" queryTableFieldId="1" dataDxfId="4"/>
    <tableColumn id="2" xr3:uid="{4D92D955-C5E6-46A1-9E9D-EC792F318FCF}" uniqueName="2" name="cuPDLP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AA01D5-67C1-4802-9E98-B35D2C287C4E}" name="iterations_gpu" displayName="iterations_gpu" ref="A1:B332" tableType="queryTable" totalsRowShown="0">
  <autoFilter ref="A1:B332" xr:uid="{EBAA01D5-67C1-4802-9E98-B35D2C287C4E}"/>
  <tableColumns count="2">
    <tableColumn id="1" xr3:uid="{EA026F2A-841F-4DFF-90BA-6A31263656D4}" uniqueName="1" name="Instance" queryTableFieldId="1" dataDxfId="5"/>
    <tableColumn id="2" xr3:uid="{A14757C3-D417-404A-9D44-8E4324F61CB7}" uniqueName="2" name="cuPDLP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F41750-1795-4DFD-9F99-877F502C24D4}" name="iterations_cuPDLP_new" displayName="iterations_cuPDLP_new" ref="A1:B380" tableType="queryTable" totalsRowShown="0">
  <autoFilter ref="A1:B380" xr:uid="{B3F41750-1795-4DFD-9F99-877F502C24D4}"/>
  <tableColumns count="2">
    <tableColumn id="1" xr3:uid="{41D06AB2-FABB-4AE6-AAB3-15D78C3AC5DF}" uniqueName="1" name="Instance" queryTableFieldId="1" dataDxfId="6"/>
    <tableColumn id="2" xr3:uid="{C08E6616-3E14-42BD-AFA6-F0C5E7C89611}" uniqueName="2" name="cuPDLP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7381B8-0EC6-4FF9-834E-ABE5FAED45D2}" name="iterations_gpu_1000" displayName="iterations_gpu_1000" ref="A1:B258" tableType="queryTable" totalsRowShown="0">
  <autoFilter ref="A1:B258" xr:uid="{CC7381B8-0EC6-4FF9-834E-ABE5FAED45D2}"/>
  <tableColumns count="2">
    <tableColumn id="1" xr3:uid="{88F7715B-5FF1-4A13-822D-B92ECB1399A8}" uniqueName="1" name="Instance" queryTableFieldId="1" dataDxfId="3"/>
    <tableColumn id="2" xr3:uid="{609F0084-8AD4-4FB5-8BB7-B24B8E635493}" uniqueName="2" name="cuPDLP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E07143-70A2-4807-A0D7-1D30CABD9F9F}" name="iterations_gpu_matrix_1000" displayName="iterations_gpu_matrix_1000" ref="A1:B172" tableType="queryTable" totalsRowShown="0">
  <autoFilter ref="A1:B172" xr:uid="{21E07143-70A2-4807-A0D7-1D30CABD9F9F}"/>
  <tableColumns count="2">
    <tableColumn id="1" xr3:uid="{92C181E7-B4E7-4FB4-A0A2-12305CD65BDE}" uniqueName="1" name="Instance" queryTableFieldId="1" dataDxfId="0"/>
    <tableColumn id="2" xr3:uid="{6A69750A-6577-46EE-81EB-166ADE1398B2}" uniqueName="2" name="cuPDLP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AF57B6-4F00-4D2D-B9FB-90AC07478FDE}" name="iterations_gpu_1000_rerun" displayName="iterations_gpu_1000_rerun" ref="A1:B172" tableType="queryTable" totalsRowShown="0">
  <autoFilter ref="A1:B172" xr:uid="{14AF57B6-4F00-4D2D-B9FB-90AC07478FDE}"/>
  <tableColumns count="2">
    <tableColumn id="1" xr3:uid="{3AC88531-CDE7-4816-B7CC-F6168C810BC3}" uniqueName="1" name="Instance" queryTableFieldId="1" dataDxfId="1"/>
    <tableColumn id="2" xr3:uid="{7BC4EE10-A17C-490E-A390-42192D92595E}" uniqueName="2" name="cuPDLP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6AC2-5856-4112-A8FE-00541F3BC354}">
  <dimension ref="A1:C380"/>
  <sheetViews>
    <sheetView workbookViewId="0">
      <selection activeCell="B362" sqref="B362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3.4153420925140381</v>
      </c>
      <c r="C2">
        <v>3.4153420925140381</v>
      </c>
    </row>
    <row r="3" spans="1:3" x14ac:dyDescent="0.45">
      <c r="A3" t="s">
        <v>4</v>
      </c>
      <c r="B3">
        <v>600.45139503479004</v>
      </c>
      <c r="C3">
        <v>600.45139503479004</v>
      </c>
    </row>
    <row r="4" spans="1:3" x14ac:dyDescent="0.45">
      <c r="A4" t="s">
        <v>5</v>
      </c>
      <c r="B4">
        <v>11.276189804077148</v>
      </c>
      <c r="C4">
        <v>11.276189804077148</v>
      </c>
    </row>
    <row r="5" spans="1:3" x14ac:dyDescent="0.45">
      <c r="A5" t="s">
        <v>6</v>
      </c>
      <c r="B5">
        <v>9.6221151351928711</v>
      </c>
      <c r="C5">
        <v>9.6221151351928711</v>
      </c>
    </row>
    <row r="6" spans="1:3" x14ac:dyDescent="0.45">
      <c r="A6" t="s">
        <v>7</v>
      </c>
      <c r="B6">
        <v>394.18254995346069</v>
      </c>
      <c r="C6">
        <v>394.18254995346069</v>
      </c>
    </row>
    <row r="7" spans="1:3" x14ac:dyDescent="0.45">
      <c r="A7" t="s">
        <v>8</v>
      </c>
      <c r="B7">
        <v>103.41327500343323</v>
      </c>
      <c r="C7">
        <v>103.41327500343323</v>
      </c>
    </row>
    <row r="8" spans="1:3" x14ac:dyDescent="0.45">
      <c r="A8" t="s">
        <v>9</v>
      </c>
      <c r="B8">
        <v>3.5219759941101074</v>
      </c>
      <c r="C8">
        <v>3.5219759941101074</v>
      </c>
    </row>
    <row r="9" spans="1:3" x14ac:dyDescent="0.45">
      <c r="A9" t="s">
        <v>10</v>
      </c>
      <c r="B9">
        <v>600.00108599662781</v>
      </c>
      <c r="C9">
        <v>600.00108599662781</v>
      </c>
    </row>
    <row r="10" spans="1:3" x14ac:dyDescent="0.45">
      <c r="A10" t="s">
        <v>11</v>
      </c>
      <c r="B10">
        <v>441.45218110084534</v>
      </c>
      <c r="C10">
        <v>441.45218110084534</v>
      </c>
    </row>
    <row r="11" spans="1:3" x14ac:dyDescent="0.45">
      <c r="A11" t="s">
        <v>12</v>
      </c>
      <c r="B11">
        <v>66.100679159164429</v>
      </c>
      <c r="C11">
        <v>66.100679159164429</v>
      </c>
    </row>
    <row r="12" spans="1:3" x14ac:dyDescent="0.45">
      <c r="A12" t="s">
        <v>13</v>
      </c>
      <c r="B12">
        <v>600.00211310386658</v>
      </c>
      <c r="C12">
        <v>600.00211310386658</v>
      </c>
    </row>
    <row r="13" spans="1:3" x14ac:dyDescent="0.45">
      <c r="A13" t="s">
        <v>14</v>
      </c>
      <c r="B13">
        <v>600.00268483161926</v>
      </c>
      <c r="C13">
        <v>600.00268483161926</v>
      </c>
    </row>
    <row r="14" spans="1:3" x14ac:dyDescent="0.45">
      <c r="A14" t="s">
        <v>15</v>
      </c>
      <c r="B14">
        <v>245.12517595291138</v>
      </c>
      <c r="C14">
        <v>245.12517595291138</v>
      </c>
    </row>
    <row r="15" spans="1:3" x14ac:dyDescent="0.45">
      <c r="A15" t="s">
        <v>16</v>
      </c>
      <c r="B15">
        <v>600.00335812568665</v>
      </c>
      <c r="C15">
        <v>600.00335812568665</v>
      </c>
    </row>
    <row r="16" spans="1:3" x14ac:dyDescent="0.45">
      <c r="A16" t="s">
        <v>17</v>
      </c>
      <c r="B16">
        <v>86.255728960037231</v>
      </c>
      <c r="C16">
        <v>86.255728960037231</v>
      </c>
    </row>
    <row r="17" spans="1:3" x14ac:dyDescent="0.45">
      <c r="A17" t="s">
        <v>18</v>
      </c>
      <c r="B17">
        <v>121.95658111572266</v>
      </c>
      <c r="C17">
        <v>121.95658111572266</v>
      </c>
    </row>
    <row r="18" spans="1:3" x14ac:dyDescent="0.45">
      <c r="A18" t="s">
        <v>19</v>
      </c>
      <c r="B18">
        <v>89.261248111724854</v>
      </c>
      <c r="C18">
        <v>89.261248111724854</v>
      </c>
    </row>
    <row r="19" spans="1:3" x14ac:dyDescent="0.45">
      <c r="A19" t="s">
        <v>20</v>
      </c>
      <c r="B19">
        <v>71.261762857437134</v>
      </c>
      <c r="C19">
        <v>71.261762857437134</v>
      </c>
    </row>
    <row r="20" spans="1:3" x14ac:dyDescent="0.45">
      <c r="A20" t="s">
        <v>21</v>
      </c>
      <c r="B20">
        <v>83.208159923553467</v>
      </c>
      <c r="C20">
        <v>83.208159923553467</v>
      </c>
    </row>
    <row r="21" spans="1:3" x14ac:dyDescent="0.45">
      <c r="A21" t="s">
        <v>22</v>
      </c>
      <c r="B21">
        <v>59.142512083053589</v>
      </c>
      <c r="C21">
        <v>59.142512083053589</v>
      </c>
    </row>
    <row r="22" spans="1:3" x14ac:dyDescent="0.45">
      <c r="A22" t="s">
        <v>23</v>
      </c>
      <c r="B22">
        <v>404.68328285217285</v>
      </c>
      <c r="C22">
        <v>404.68328285217285</v>
      </c>
    </row>
    <row r="23" spans="1:3" x14ac:dyDescent="0.45">
      <c r="A23" t="s">
        <v>24</v>
      </c>
      <c r="B23">
        <v>0.17170810699462891</v>
      </c>
      <c r="C23">
        <v>0.17170810699462891</v>
      </c>
    </row>
    <row r="24" spans="1:3" x14ac:dyDescent="0.45">
      <c r="A24" t="s">
        <v>25</v>
      </c>
      <c r="B24">
        <v>1.0527739524841309</v>
      </c>
      <c r="C24">
        <v>1.0527739524841309</v>
      </c>
    </row>
    <row r="25" spans="1:3" x14ac:dyDescent="0.45">
      <c r="A25" t="s">
        <v>26</v>
      </c>
      <c r="B25">
        <v>0.76873111724853516</v>
      </c>
      <c r="C25">
        <v>0.76873111724853516</v>
      </c>
    </row>
    <row r="26" spans="1:3" x14ac:dyDescent="0.45">
      <c r="A26" t="s">
        <v>27</v>
      </c>
      <c r="B26">
        <v>600.00053000450134</v>
      </c>
      <c r="C26">
        <v>600.00053000450134</v>
      </c>
    </row>
    <row r="27" spans="1:3" x14ac:dyDescent="0.45">
      <c r="A27" t="s">
        <v>28</v>
      </c>
      <c r="B27">
        <v>1.728262186050415</v>
      </c>
      <c r="C27">
        <v>1.728262186050415</v>
      </c>
    </row>
    <row r="28" spans="1:3" x14ac:dyDescent="0.45">
      <c r="A28" t="s">
        <v>29</v>
      </c>
      <c r="B28">
        <v>358.10326099395752</v>
      </c>
      <c r="C28">
        <v>358.10326099395752</v>
      </c>
    </row>
    <row r="29" spans="1:3" x14ac:dyDescent="0.45">
      <c r="A29" t="s">
        <v>30</v>
      </c>
      <c r="B29">
        <v>210.67694091796875</v>
      </c>
      <c r="C29">
        <v>210.67694091796875</v>
      </c>
    </row>
    <row r="30" spans="1:3" x14ac:dyDescent="0.45">
      <c r="A30" t="s">
        <v>31</v>
      </c>
      <c r="B30">
        <v>98.404621124267578</v>
      </c>
      <c r="C30">
        <v>98.404621124267578</v>
      </c>
    </row>
    <row r="31" spans="1:3" x14ac:dyDescent="0.45">
      <c r="A31" t="s">
        <v>32</v>
      </c>
      <c r="B31">
        <v>193.19910287857056</v>
      </c>
      <c r="C31">
        <v>193.19910287857056</v>
      </c>
    </row>
    <row r="32" spans="1:3" x14ac:dyDescent="0.45">
      <c r="A32" t="s">
        <v>33</v>
      </c>
      <c r="B32">
        <v>600.00775504112244</v>
      </c>
      <c r="C32">
        <v>600.00775504112244</v>
      </c>
    </row>
    <row r="33" spans="1:3" x14ac:dyDescent="0.45">
      <c r="A33" t="s">
        <v>34</v>
      </c>
      <c r="B33">
        <v>7.8144650459289551</v>
      </c>
      <c r="C33">
        <v>7.8144650459289551</v>
      </c>
    </row>
    <row r="34" spans="1:3" x14ac:dyDescent="0.45">
      <c r="A34" t="s">
        <v>35</v>
      </c>
      <c r="B34">
        <v>600.00485587120056</v>
      </c>
      <c r="C34">
        <v>600.00485587120056</v>
      </c>
    </row>
    <row r="35" spans="1:3" x14ac:dyDescent="0.45">
      <c r="A35" t="s">
        <v>36</v>
      </c>
      <c r="B35">
        <v>11.671627044677734</v>
      </c>
      <c r="C35">
        <v>11.671627044677734</v>
      </c>
    </row>
    <row r="36" spans="1:3" x14ac:dyDescent="0.45">
      <c r="A36" t="s">
        <v>37</v>
      </c>
      <c r="B36">
        <v>76.522417068481445</v>
      </c>
      <c r="C36">
        <v>76.522417068481445</v>
      </c>
    </row>
    <row r="37" spans="1:3" x14ac:dyDescent="0.45">
      <c r="A37" t="s">
        <v>38</v>
      </c>
      <c r="B37">
        <v>600.01198101043701</v>
      </c>
      <c r="C37">
        <v>600.01198101043701</v>
      </c>
    </row>
    <row r="38" spans="1:3" x14ac:dyDescent="0.45">
      <c r="A38" t="s">
        <v>39</v>
      </c>
      <c r="B38">
        <v>359.3796079158783</v>
      </c>
      <c r="C38">
        <v>359.3796079158783</v>
      </c>
    </row>
    <row r="39" spans="1:3" x14ac:dyDescent="0.45">
      <c r="A39" t="s">
        <v>40</v>
      </c>
      <c r="B39">
        <v>600.00270104408264</v>
      </c>
      <c r="C39">
        <v>600.00270104408264</v>
      </c>
    </row>
    <row r="40" spans="1:3" x14ac:dyDescent="0.45">
      <c r="A40" t="s">
        <v>41</v>
      </c>
      <c r="B40">
        <v>1.0423121452331543</v>
      </c>
      <c r="C40">
        <v>1.0423121452331543</v>
      </c>
    </row>
    <row r="41" spans="1:3" x14ac:dyDescent="0.45">
      <c r="A41" t="s">
        <v>42</v>
      </c>
      <c r="B41">
        <v>2.0873339176177979</v>
      </c>
      <c r="C41">
        <v>2.0873339176177979</v>
      </c>
    </row>
    <row r="42" spans="1:3" x14ac:dyDescent="0.45">
      <c r="A42" t="s">
        <v>43</v>
      </c>
      <c r="B42">
        <v>0.98277902603149414</v>
      </c>
      <c r="C42">
        <v>0.98277902603149414</v>
      </c>
    </row>
    <row r="43" spans="1:3" x14ac:dyDescent="0.45">
      <c r="A43" t="s">
        <v>44</v>
      </c>
      <c r="B43">
        <v>1.1365730762481689</v>
      </c>
      <c r="C43">
        <v>1.1365730762481689</v>
      </c>
    </row>
    <row r="44" spans="1:3" x14ac:dyDescent="0.45">
      <c r="A44" t="s">
        <v>45</v>
      </c>
      <c r="B44">
        <v>41.702301979064941</v>
      </c>
      <c r="C44">
        <v>41.702301979064941</v>
      </c>
    </row>
    <row r="45" spans="1:3" x14ac:dyDescent="0.45">
      <c r="A45" t="s">
        <v>46</v>
      </c>
      <c r="B45">
        <v>53.672976970672607</v>
      </c>
      <c r="C45">
        <v>53.672976970672607</v>
      </c>
    </row>
    <row r="46" spans="1:3" x14ac:dyDescent="0.45">
      <c r="A46" t="s">
        <v>47</v>
      </c>
      <c r="B46">
        <v>70.284220218658447</v>
      </c>
      <c r="C46">
        <v>70.284220218658447</v>
      </c>
    </row>
    <row r="47" spans="1:3" x14ac:dyDescent="0.45">
      <c r="A47" t="s">
        <v>48</v>
      </c>
      <c r="B47">
        <v>1.8646159172058105</v>
      </c>
      <c r="C47">
        <v>1.8646159172058105</v>
      </c>
    </row>
    <row r="48" spans="1:3" x14ac:dyDescent="0.45">
      <c r="A48" t="s">
        <v>49</v>
      </c>
      <c r="B48">
        <v>67.399091958999634</v>
      </c>
      <c r="C48">
        <v>67.399091958999634</v>
      </c>
    </row>
    <row r="49" spans="1:3" x14ac:dyDescent="0.45">
      <c r="A49" t="s">
        <v>50</v>
      </c>
      <c r="B49">
        <v>1.6695609092712402</v>
      </c>
      <c r="C49">
        <v>1.6695609092712402</v>
      </c>
    </row>
    <row r="50" spans="1:3" x14ac:dyDescent="0.45">
      <c r="A50" t="s">
        <v>51</v>
      </c>
      <c r="B50">
        <v>402.5196168422699</v>
      </c>
      <c r="C50">
        <v>402.5196168422699</v>
      </c>
    </row>
    <row r="51" spans="1:3" x14ac:dyDescent="0.45">
      <c r="A51" t="s">
        <v>52</v>
      </c>
      <c r="B51">
        <v>2.7903249263763428</v>
      </c>
      <c r="C51">
        <v>2.7903249263763428</v>
      </c>
    </row>
    <row r="52" spans="1:3" x14ac:dyDescent="0.45">
      <c r="A52" t="s">
        <v>53</v>
      </c>
      <c r="B52">
        <v>3.7117149829864502</v>
      </c>
      <c r="C52">
        <v>3.7117149829864502</v>
      </c>
    </row>
    <row r="53" spans="1:3" x14ac:dyDescent="0.45">
      <c r="A53" t="s">
        <v>54</v>
      </c>
      <c r="B53">
        <v>2.5877048969268799</v>
      </c>
      <c r="C53">
        <v>2.5877048969268799</v>
      </c>
    </row>
    <row r="54" spans="1:3" x14ac:dyDescent="0.45">
      <c r="A54" t="s">
        <v>55</v>
      </c>
      <c r="B54">
        <v>600.00145101547241</v>
      </c>
      <c r="C54">
        <v>600.00145101547241</v>
      </c>
    </row>
    <row r="55" spans="1:3" x14ac:dyDescent="0.45">
      <c r="A55" t="s">
        <v>56</v>
      </c>
      <c r="B55">
        <v>600.00377488136292</v>
      </c>
      <c r="C55">
        <v>600.00377488136292</v>
      </c>
    </row>
    <row r="56" spans="1:3" x14ac:dyDescent="0.45">
      <c r="A56" t="s">
        <v>57</v>
      </c>
      <c r="B56">
        <v>463.83211898803711</v>
      </c>
      <c r="C56">
        <v>463.83211898803711</v>
      </c>
    </row>
    <row r="57" spans="1:3" x14ac:dyDescent="0.45">
      <c r="A57" t="s">
        <v>58</v>
      </c>
      <c r="B57">
        <v>0.58112287521362305</v>
      </c>
      <c r="C57">
        <v>0.58112287521362305</v>
      </c>
    </row>
    <row r="58" spans="1:3" x14ac:dyDescent="0.45">
      <c r="A58" t="s">
        <v>59</v>
      </c>
      <c r="B58">
        <v>0.87041592597961426</v>
      </c>
      <c r="C58">
        <v>0.87041592597961426</v>
      </c>
    </row>
    <row r="59" spans="1:3" x14ac:dyDescent="0.45">
      <c r="A59" t="s">
        <v>60</v>
      </c>
      <c r="B59">
        <v>1.2084569931030273</v>
      </c>
      <c r="C59">
        <v>1.2084569931030273</v>
      </c>
    </row>
    <row r="60" spans="1:3" x14ac:dyDescent="0.45">
      <c r="A60" t="s">
        <v>61</v>
      </c>
      <c r="B60">
        <v>1.721613883972168</v>
      </c>
      <c r="C60">
        <v>1.721613883972168</v>
      </c>
    </row>
    <row r="61" spans="1:3" x14ac:dyDescent="0.45">
      <c r="A61" t="s">
        <v>62</v>
      </c>
      <c r="B61">
        <v>12.012394905090332</v>
      </c>
      <c r="C61">
        <v>12.012394905090332</v>
      </c>
    </row>
    <row r="62" spans="1:3" x14ac:dyDescent="0.45">
      <c r="A62" t="s">
        <v>63</v>
      </c>
      <c r="B62">
        <v>0.66427111625671387</v>
      </c>
      <c r="C62">
        <v>0.66427111625671387</v>
      </c>
    </row>
    <row r="63" spans="1:3" x14ac:dyDescent="0.45">
      <c r="A63" t="s">
        <v>64</v>
      </c>
      <c r="B63">
        <v>389.08568596839905</v>
      </c>
      <c r="C63">
        <v>389.08568596839905</v>
      </c>
    </row>
    <row r="64" spans="1:3" x14ac:dyDescent="0.45">
      <c r="A64" t="s">
        <v>65</v>
      </c>
      <c r="B64">
        <v>600.00265312194824</v>
      </c>
      <c r="C64">
        <v>600.00265312194824</v>
      </c>
    </row>
    <row r="65" spans="1:3" x14ac:dyDescent="0.45">
      <c r="A65" t="s">
        <v>66</v>
      </c>
      <c r="B65">
        <v>600.00560998916626</v>
      </c>
      <c r="C65">
        <v>600.00560998916626</v>
      </c>
    </row>
    <row r="66" spans="1:3" x14ac:dyDescent="0.45">
      <c r="A66" t="s">
        <v>67</v>
      </c>
      <c r="B66">
        <v>49.428736209869385</v>
      </c>
      <c r="C66">
        <v>49.428736209869385</v>
      </c>
    </row>
    <row r="67" spans="1:3" x14ac:dyDescent="0.45">
      <c r="A67" t="s">
        <v>68</v>
      </c>
      <c r="B67">
        <v>600.00014901161194</v>
      </c>
      <c r="C67">
        <v>600.00014901161194</v>
      </c>
    </row>
    <row r="68" spans="1:3" x14ac:dyDescent="0.45">
      <c r="A68" t="s">
        <v>69</v>
      </c>
      <c r="B68">
        <v>600.00192093849182</v>
      </c>
      <c r="C68">
        <v>600.00192093849182</v>
      </c>
    </row>
    <row r="69" spans="1:3" x14ac:dyDescent="0.45">
      <c r="A69" t="s">
        <v>70</v>
      </c>
      <c r="B69">
        <v>600.00196218490601</v>
      </c>
      <c r="C69">
        <v>600.00196218490601</v>
      </c>
    </row>
    <row r="70" spans="1:3" x14ac:dyDescent="0.45">
      <c r="A70" t="s">
        <v>71</v>
      </c>
      <c r="B70">
        <v>1.5358788967132568</v>
      </c>
      <c r="C70">
        <v>1.5358788967132568</v>
      </c>
    </row>
    <row r="71" spans="1:3" x14ac:dyDescent="0.45">
      <c r="A71" t="s">
        <v>72</v>
      </c>
      <c r="B71">
        <v>1.5052931308746338</v>
      </c>
      <c r="C71">
        <v>1.5052931308746338</v>
      </c>
    </row>
    <row r="72" spans="1:3" x14ac:dyDescent="0.45">
      <c r="A72" t="s">
        <v>73</v>
      </c>
      <c r="B72">
        <v>2.0306601524353027</v>
      </c>
      <c r="C72">
        <v>2.0306601524353027</v>
      </c>
    </row>
    <row r="73" spans="1:3" x14ac:dyDescent="0.45">
      <c r="A73" t="s">
        <v>74</v>
      </c>
      <c r="B73">
        <v>3.601356029510498</v>
      </c>
      <c r="C73">
        <v>3.601356029510498</v>
      </c>
    </row>
    <row r="74" spans="1:3" x14ac:dyDescent="0.45">
      <c r="A74" t="s">
        <v>75</v>
      </c>
      <c r="B74">
        <v>2.3323979377746582</v>
      </c>
      <c r="C74">
        <v>2.3323979377746582</v>
      </c>
    </row>
    <row r="75" spans="1:3" x14ac:dyDescent="0.45">
      <c r="A75" t="s">
        <v>76</v>
      </c>
      <c r="B75">
        <v>2.116379976272583</v>
      </c>
      <c r="C75">
        <v>2.116379976272583</v>
      </c>
    </row>
    <row r="76" spans="1:3" x14ac:dyDescent="0.45">
      <c r="A76" t="s">
        <v>77</v>
      </c>
      <c r="B76">
        <v>600.00412893295288</v>
      </c>
      <c r="C76">
        <v>600.00412893295288</v>
      </c>
    </row>
    <row r="77" spans="1:3" x14ac:dyDescent="0.45">
      <c r="A77" t="s">
        <v>78</v>
      </c>
      <c r="B77">
        <v>600.0031909942627</v>
      </c>
      <c r="C77">
        <v>600.0031909942627</v>
      </c>
    </row>
    <row r="78" spans="1:3" x14ac:dyDescent="0.45">
      <c r="A78" t="s">
        <v>79</v>
      </c>
      <c r="B78">
        <v>5.5581738948822021</v>
      </c>
      <c r="C78">
        <v>5.5581738948822021</v>
      </c>
    </row>
    <row r="79" spans="1:3" x14ac:dyDescent="0.45">
      <c r="A79" t="s">
        <v>80</v>
      </c>
      <c r="B79">
        <v>156.34277200698853</v>
      </c>
      <c r="C79">
        <v>156.34277200698853</v>
      </c>
    </row>
    <row r="80" spans="1:3" x14ac:dyDescent="0.45">
      <c r="A80" t="s">
        <v>81</v>
      </c>
      <c r="B80">
        <v>25.702069044113159</v>
      </c>
      <c r="C80">
        <v>25.702069044113159</v>
      </c>
    </row>
    <row r="81" spans="1:3" x14ac:dyDescent="0.45">
      <c r="A81" t="s">
        <v>82</v>
      </c>
      <c r="B81">
        <v>23.801908016204834</v>
      </c>
      <c r="C81">
        <v>23.801908016204834</v>
      </c>
    </row>
    <row r="82" spans="1:3" x14ac:dyDescent="0.45">
      <c r="A82" t="s">
        <v>83</v>
      </c>
      <c r="B82">
        <v>600.00565695762634</v>
      </c>
      <c r="C82">
        <v>600.00565695762634</v>
      </c>
    </row>
    <row r="83" spans="1:3" x14ac:dyDescent="0.45">
      <c r="A83" t="s">
        <v>84</v>
      </c>
      <c r="B83">
        <v>567.31320285797119</v>
      </c>
      <c r="C83">
        <v>567.31320285797119</v>
      </c>
    </row>
    <row r="84" spans="1:3" x14ac:dyDescent="0.45">
      <c r="A84" t="s">
        <v>85</v>
      </c>
      <c r="B84">
        <v>600.00401496887207</v>
      </c>
      <c r="C84">
        <v>600.00401496887207</v>
      </c>
    </row>
    <row r="85" spans="1:3" x14ac:dyDescent="0.45">
      <c r="A85" t="s">
        <v>86</v>
      </c>
      <c r="B85">
        <v>245.18084979057312</v>
      </c>
      <c r="C85">
        <v>245.18084979057312</v>
      </c>
    </row>
    <row r="86" spans="1:3" x14ac:dyDescent="0.45">
      <c r="A86" t="s">
        <v>87</v>
      </c>
      <c r="B86">
        <v>600.00430107116699</v>
      </c>
      <c r="C86">
        <v>600.00430107116699</v>
      </c>
    </row>
    <row r="87" spans="1:3" x14ac:dyDescent="0.45">
      <c r="A87" t="s">
        <v>88</v>
      </c>
      <c r="B87">
        <v>14.869927883148193</v>
      </c>
      <c r="C87">
        <v>14.869927883148193</v>
      </c>
    </row>
    <row r="88" spans="1:3" x14ac:dyDescent="0.45">
      <c r="A88" t="s">
        <v>89</v>
      </c>
      <c r="B88">
        <v>6.7389130592346191</v>
      </c>
      <c r="C88">
        <v>6.7389130592346191</v>
      </c>
    </row>
    <row r="89" spans="1:3" x14ac:dyDescent="0.45">
      <c r="A89" t="s">
        <v>90</v>
      </c>
      <c r="B89">
        <v>600.00509691238403</v>
      </c>
      <c r="C89">
        <v>600.00509691238403</v>
      </c>
    </row>
    <row r="90" spans="1:3" x14ac:dyDescent="0.45">
      <c r="A90" t="s">
        <v>91</v>
      </c>
      <c r="B90">
        <v>600.00075817108154</v>
      </c>
      <c r="C90">
        <v>600.00075817108154</v>
      </c>
    </row>
    <row r="91" spans="1:3" x14ac:dyDescent="0.45">
      <c r="A91" t="s">
        <v>92</v>
      </c>
      <c r="B91">
        <v>600.00140404701233</v>
      </c>
      <c r="C91">
        <v>600.00140404701233</v>
      </c>
    </row>
    <row r="92" spans="1:3" x14ac:dyDescent="0.45">
      <c r="A92" t="s">
        <v>93</v>
      </c>
      <c r="B92">
        <v>600.00443983078003</v>
      </c>
      <c r="C92">
        <v>600.00443983078003</v>
      </c>
    </row>
    <row r="93" spans="1:3" x14ac:dyDescent="0.45">
      <c r="A93" t="s">
        <v>94</v>
      </c>
      <c r="B93">
        <v>600.00366306304932</v>
      </c>
      <c r="C93">
        <v>600.00366306304932</v>
      </c>
    </row>
    <row r="94" spans="1:3" x14ac:dyDescent="0.45">
      <c r="A94" t="s">
        <v>95</v>
      </c>
      <c r="B94">
        <v>600.3524968624115</v>
      </c>
      <c r="C94">
        <v>600.3524968624115</v>
      </c>
    </row>
    <row r="95" spans="1:3" x14ac:dyDescent="0.45">
      <c r="A95" t="s">
        <v>96</v>
      </c>
      <c r="B95">
        <v>600.00304412841797</v>
      </c>
      <c r="C95">
        <v>600.00304412841797</v>
      </c>
    </row>
    <row r="96" spans="1:3" x14ac:dyDescent="0.45">
      <c r="A96" t="s">
        <v>97</v>
      </c>
      <c r="B96">
        <v>36.128306150436401</v>
      </c>
      <c r="C96">
        <v>36.128306150436401</v>
      </c>
    </row>
    <row r="97" spans="1:3" x14ac:dyDescent="0.45">
      <c r="A97" t="s">
        <v>98</v>
      </c>
      <c r="B97">
        <v>600.00466084480286</v>
      </c>
      <c r="C97">
        <v>600.00466084480286</v>
      </c>
    </row>
    <row r="98" spans="1:3" x14ac:dyDescent="0.45">
      <c r="A98" t="s">
        <v>99</v>
      </c>
      <c r="B98">
        <v>600.00125408172607</v>
      </c>
      <c r="C98">
        <v>600.00125408172607</v>
      </c>
    </row>
    <row r="99" spans="1:3" x14ac:dyDescent="0.45">
      <c r="A99" t="s">
        <v>100</v>
      </c>
      <c r="B99">
        <v>41.936909914016724</v>
      </c>
      <c r="C99">
        <v>41.936909914016724</v>
      </c>
    </row>
    <row r="100" spans="1:3" x14ac:dyDescent="0.45">
      <c r="A100" t="s">
        <v>101</v>
      </c>
      <c r="B100">
        <v>600.00255107879639</v>
      </c>
      <c r="C100">
        <v>600.00255107879639</v>
      </c>
    </row>
    <row r="101" spans="1:3" x14ac:dyDescent="0.45">
      <c r="A101" t="s">
        <v>102</v>
      </c>
      <c r="B101">
        <v>600.00555181503296</v>
      </c>
      <c r="C101">
        <v>600.00555181503296</v>
      </c>
    </row>
    <row r="102" spans="1:3" x14ac:dyDescent="0.45">
      <c r="A102" t="s">
        <v>103</v>
      </c>
      <c r="B102">
        <v>5.6803879737854004</v>
      </c>
      <c r="C102">
        <v>5.6803879737854004</v>
      </c>
    </row>
    <row r="103" spans="1:3" x14ac:dyDescent="0.45">
      <c r="A103" t="s">
        <v>104</v>
      </c>
      <c r="B103">
        <v>10.336629867553711</v>
      </c>
      <c r="C103">
        <v>10.336629867553711</v>
      </c>
    </row>
    <row r="104" spans="1:3" x14ac:dyDescent="0.45">
      <c r="A104" t="s">
        <v>105</v>
      </c>
      <c r="B104">
        <v>19.855943202972412</v>
      </c>
      <c r="C104">
        <v>19.855943202972412</v>
      </c>
    </row>
    <row r="105" spans="1:3" x14ac:dyDescent="0.45">
      <c r="A105" t="s">
        <v>106</v>
      </c>
      <c r="B105">
        <v>104.2501540184021</v>
      </c>
      <c r="C105">
        <v>104.2501540184021</v>
      </c>
    </row>
    <row r="106" spans="1:3" x14ac:dyDescent="0.45">
      <c r="A106" t="s">
        <v>107</v>
      </c>
      <c r="B106">
        <v>1.5826840400695801</v>
      </c>
      <c r="C106">
        <v>1.5826840400695801</v>
      </c>
    </row>
    <row r="107" spans="1:3" x14ac:dyDescent="0.45">
      <c r="A107" t="s">
        <v>108</v>
      </c>
      <c r="B107">
        <v>46.051475048065186</v>
      </c>
      <c r="C107">
        <v>46.051475048065186</v>
      </c>
    </row>
    <row r="108" spans="1:3" x14ac:dyDescent="0.45">
      <c r="A108" t="s">
        <v>109</v>
      </c>
      <c r="B108">
        <v>22.476857900619507</v>
      </c>
      <c r="C108">
        <v>22.476857900619507</v>
      </c>
    </row>
    <row r="109" spans="1:3" x14ac:dyDescent="0.45">
      <c r="A109" t="s">
        <v>110</v>
      </c>
      <c r="B109">
        <v>7.3556990623474121</v>
      </c>
      <c r="C109">
        <v>7.3556990623474121</v>
      </c>
    </row>
    <row r="110" spans="1:3" x14ac:dyDescent="0.45">
      <c r="A110" t="s">
        <v>111</v>
      </c>
      <c r="B110">
        <v>8.1375837326049805E-2</v>
      </c>
      <c r="C110">
        <v>8.1375837326049805E-2</v>
      </c>
    </row>
    <row r="111" spans="1:3" x14ac:dyDescent="0.45">
      <c r="A111" t="s">
        <v>112</v>
      </c>
      <c r="B111">
        <v>53.434095144271851</v>
      </c>
      <c r="C111">
        <v>53.434095144271851</v>
      </c>
    </row>
    <row r="112" spans="1:3" x14ac:dyDescent="0.45">
      <c r="A112" t="s">
        <v>113</v>
      </c>
      <c r="B112">
        <v>56.521728992462158</v>
      </c>
      <c r="C112">
        <v>56.521728992462158</v>
      </c>
    </row>
    <row r="113" spans="1:3" x14ac:dyDescent="0.45">
      <c r="A113" t="s">
        <v>114</v>
      </c>
      <c r="B113">
        <v>3.2100222110748291</v>
      </c>
      <c r="C113">
        <v>3.2100222110748291</v>
      </c>
    </row>
    <row r="114" spans="1:3" x14ac:dyDescent="0.45">
      <c r="A114" t="s">
        <v>115</v>
      </c>
      <c r="B114">
        <v>600.00081014633179</v>
      </c>
      <c r="C114">
        <v>600.00081014633179</v>
      </c>
    </row>
    <row r="115" spans="1:3" x14ac:dyDescent="0.45">
      <c r="A115" t="s">
        <v>116</v>
      </c>
      <c r="B115">
        <v>0.74999284744262695</v>
      </c>
      <c r="C115">
        <v>0.74999284744262695</v>
      </c>
    </row>
    <row r="116" spans="1:3" x14ac:dyDescent="0.45">
      <c r="A116" t="s">
        <v>117</v>
      </c>
      <c r="B116">
        <v>58.55456018447876</v>
      </c>
      <c r="C116">
        <v>58.55456018447876</v>
      </c>
    </row>
    <row r="117" spans="1:3" x14ac:dyDescent="0.45">
      <c r="A117" t="s">
        <v>118</v>
      </c>
      <c r="B117">
        <v>600.01292610168457</v>
      </c>
      <c r="C117">
        <v>600.01292610168457</v>
      </c>
    </row>
    <row r="118" spans="1:3" x14ac:dyDescent="0.45">
      <c r="A118" t="s">
        <v>119</v>
      </c>
      <c r="B118">
        <v>12.920041084289551</v>
      </c>
      <c r="C118">
        <v>12.920041084289551</v>
      </c>
    </row>
    <row r="119" spans="1:3" x14ac:dyDescent="0.45">
      <c r="A119" t="s">
        <v>120</v>
      </c>
      <c r="B119">
        <v>0.15644216537475586</v>
      </c>
      <c r="C119">
        <v>0.15644216537475586</v>
      </c>
    </row>
    <row r="120" spans="1:3" x14ac:dyDescent="0.45">
      <c r="A120" t="s">
        <v>121</v>
      </c>
      <c r="B120">
        <v>0.52082300186157227</v>
      </c>
      <c r="C120">
        <v>0.52082300186157227</v>
      </c>
    </row>
    <row r="121" spans="1:3" x14ac:dyDescent="0.45">
      <c r="A121" t="s">
        <v>122</v>
      </c>
      <c r="B121">
        <v>0.36973905563354492</v>
      </c>
      <c r="C121">
        <v>0.36973905563354492</v>
      </c>
    </row>
    <row r="122" spans="1:3" x14ac:dyDescent="0.45">
      <c r="A122" t="s">
        <v>123</v>
      </c>
      <c r="B122">
        <v>65.372212886810303</v>
      </c>
      <c r="C122">
        <v>65.372212886810303</v>
      </c>
    </row>
    <row r="123" spans="1:3" x14ac:dyDescent="0.45">
      <c r="A123" t="s">
        <v>124</v>
      </c>
      <c r="B123">
        <v>457.69440793991089</v>
      </c>
      <c r="C123">
        <v>457.69440793991089</v>
      </c>
    </row>
    <row r="124" spans="1:3" x14ac:dyDescent="0.45">
      <c r="A124" t="s">
        <v>125</v>
      </c>
      <c r="B124">
        <v>39.646102905273438</v>
      </c>
      <c r="C124">
        <v>39.646102905273438</v>
      </c>
    </row>
    <row r="125" spans="1:3" x14ac:dyDescent="0.45">
      <c r="A125" t="s">
        <v>126</v>
      </c>
      <c r="B125">
        <v>263.01370310783386</v>
      </c>
      <c r="C125">
        <v>263.01370310783386</v>
      </c>
    </row>
    <row r="126" spans="1:3" x14ac:dyDescent="0.45">
      <c r="A126" t="s">
        <v>127</v>
      </c>
      <c r="B126">
        <v>12.444985151290894</v>
      </c>
      <c r="C126">
        <v>12.444985151290894</v>
      </c>
    </row>
    <row r="127" spans="1:3" x14ac:dyDescent="0.45">
      <c r="A127" t="s">
        <v>128</v>
      </c>
      <c r="B127">
        <v>9.5088760852813721</v>
      </c>
      <c r="C127">
        <v>9.5088760852813721</v>
      </c>
    </row>
    <row r="128" spans="1:3" x14ac:dyDescent="0.45">
      <c r="A128" t="s">
        <v>129</v>
      </c>
      <c r="B128">
        <v>2.8212220668792725</v>
      </c>
      <c r="C128">
        <v>2.8212220668792725</v>
      </c>
    </row>
    <row r="129" spans="1:3" x14ac:dyDescent="0.45">
      <c r="A129" t="s">
        <v>130</v>
      </c>
      <c r="B129">
        <v>9.070634126663208</v>
      </c>
      <c r="C129">
        <v>9.070634126663208</v>
      </c>
    </row>
    <row r="130" spans="1:3" x14ac:dyDescent="0.45">
      <c r="A130" t="s">
        <v>131</v>
      </c>
      <c r="B130">
        <v>2.0254421234130859</v>
      </c>
      <c r="C130">
        <v>2.0254421234130859</v>
      </c>
    </row>
    <row r="131" spans="1:3" x14ac:dyDescent="0.45">
      <c r="A131" t="s">
        <v>132</v>
      </c>
      <c r="B131">
        <v>0.92389488220214844</v>
      </c>
      <c r="C131">
        <v>0.92389488220214844</v>
      </c>
    </row>
    <row r="132" spans="1:3" x14ac:dyDescent="0.45">
      <c r="A132" t="s">
        <v>133</v>
      </c>
      <c r="B132">
        <v>132.28108406066895</v>
      </c>
      <c r="C132">
        <v>132.28108406066895</v>
      </c>
    </row>
    <row r="133" spans="1:3" x14ac:dyDescent="0.45">
      <c r="A133" t="s">
        <v>134</v>
      </c>
      <c r="B133">
        <v>117.66661596298218</v>
      </c>
      <c r="C133">
        <v>117.66661596298218</v>
      </c>
    </row>
    <row r="134" spans="1:3" x14ac:dyDescent="0.45">
      <c r="A134" t="s">
        <v>135</v>
      </c>
      <c r="B134">
        <v>8.8463680744171143</v>
      </c>
      <c r="C134">
        <v>8.8463680744171143</v>
      </c>
    </row>
    <row r="135" spans="1:3" x14ac:dyDescent="0.45">
      <c r="A135" t="s">
        <v>136</v>
      </c>
      <c r="B135">
        <v>4.807459831237793</v>
      </c>
      <c r="C135">
        <v>4.807459831237793</v>
      </c>
    </row>
    <row r="136" spans="1:3" x14ac:dyDescent="0.45">
      <c r="A136" t="s">
        <v>137</v>
      </c>
      <c r="B136">
        <v>316.5271270275116</v>
      </c>
      <c r="C136">
        <v>316.5271270275116</v>
      </c>
    </row>
    <row r="137" spans="1:3" x14ac:dyDescent="0.45">
      <c r="A137" t="s">
        <v>138</v>
      </c>
      <c r="B137">
        <v>42.278690099716187</v>
      </c>
      <c r="C137">
        <v>42.278690099716187</v>
      </c>
    </row>
    <row r="138" spans="1:3" x14ac:dyDescent="0.45">
      <c r="A138" t="s">
        <v>139</v>
      </c>
      <c r="B138">
        <v>5.353844165802002</v>
      </c>
      <c r="C138">
        <v>5.353844165802002</v>
      </c>
    </row>
    <row r="139" spans="1:3" x14ac:dyDescent="0.45">
      <c r="A139" t="s">
        <v>140</v>
      </c>
      <c r="B139">
        <v>600.17181611061096</v>
      </c>
      <c r="C139">
        <v>600.17181611061096</v>
      </c>
    </row>
    <row r="140" spans="1:3" x14ac:dyDescent="0.45">
      <c r="A140" t="s">
        <v>141</v>
      </c>
      <c r="B140">
        <v>600.06620597839355</v>
      </c>
      <c r="C140">
        <v>600.06620597839355</v>
      </c>
    </row>
    <row r="141" spans="1:3" x14ac:dyDescent="0.45">
      <c r="A141" t="s">
        <v>142</v>
      </c>
      <c r="B141">
        <v>6.7870490550994873</v>
      </c>
      <c r="C141">
        <v>6.7870490550994873</v>
      </c>
    </row>
    <row r="142" spans="1:3" x14ac:dyDescent="0.45">
      <c r="A142" t="s">
        <v>143</v>
      </c>
      <c r="B142">
        <v>7.1801431179046631</v>
      </c>
      <c r="C142">
        <v>7.1801431179046631</v>
      </c>
    </row>
    <row r="143" spans="1:3" x14ac:dyDescent="0.45">
      <c r="A143" t="s">
        <v>144</v>
      </c>
      <c r="B143">
        <v>3.1136109828948975</v>
      </c>
      <c r="C143">
        <v>3.1136109828948975</v>
      </c>
    </row>
    <row r="144" spans="1:3" x14ac:dyDescent="0.45">
      <c r="A144" t="s">
        <v>145</v>
      </c>
      <c r="B144">
        <v>600.06896901130676</v>
      </c>
      <c r="C144">
        <v>600.06896901130676</v>
      </c>
    </row>
    <row r="145" spans="1:3" x14ac:dyDescent="0.45">
      <c r="A145" t="s">
        <v>146</v>
      </c>
      <c r="B145">
        <v>174.9591019153595</v>
      </c>
      <c r="C145">
        <v>174.9591019153595</v>
      </c>
    </row>
    <row r="146" spans="1:3" x14ac:dyDescent="0.45">
      <c r="A146" t="s">
        <v>147</v>
      </c>
      <c r="B146">
        <v>1.9785199165344238</v>
      </c>
      <c r="C146">
        <v>1.9785199165344238</v>
      </c>
    </row>
    <row r="147" spans="1:3" x14ac:dyDescent="0.45">
      <c r="A147" t="s">
        <v>148</v>
      </c>
      <c r="B147">
        <v>600.00521802902222</v>
      </c>
      <c r="C147">
        <v>600.00521802902222</v>
      </c>
    </row>
    <row r="148" spans="1:3" x14ac:dyDescent="0.45">
      <c r="A148" t="s">
        <v>149</v>
      </c>
      <c r="B148">
        <v>600.00405502319336</v>
      </c>
      <c r="C148">
        <v>600.00405502319336</v>
      </c>
    </row>
    <row r="149" spans="1:3" x14ac:dyDescent="0.45">
      <c r="A149" t="s">
        <v>150</v>
      </c>
      <c r="B149">
        <v>600.00568318367004</v>
      </c>
      <c r="C149">
        <v>600.00568318367004</v>
      </c>
    </row>
    <row r="150" spans="1:3" x14ac:dyDescent="0.45">
      <c r="A150" t="s">
        <v>151</v>
      </c>
      <c r="B150">
        <v>600.00132012367249</v>
      </c>
      <c r="C150">
        <v>600.00132012367249</v>
      </c>
    </row>
    <row r="151" spans="1:3" x14ac:dyDescent="0.45">
      <c r="A151" t="s">
        <v>152</v>
      </c>
      <c r="B151">
        <v>541.72049808502197</v>
      </c>
      <c r="C151">
        <v>541.72049808502197</v>
      </c>
    </row>
    <row r="152" spans="1:3" x14ac:dyDescent="0.45">
      <c r="A152" t="s">
        <v>153</v>
      </c>
      <c r="B152">
        <v>475.61475396156311</v>
      </c>
      <c r="C152">
        <v>475.61475396156311</v>
      </c>
    </row>
    <row r="153" spans="1:3" x14ac:dyDescent="0.45">
      <c r="A153" t="s">
        <v>154</v>
      </c>
      <c r="B153">
        <v>200.68732094764709</v>
      </c>
      <c r="C153">
        <v>200.68732094764709</v>
      </c>
    </row>
    <row r="154" spans="1:3" x14ac:dyDescent="0.45">
      <c r="A154" t="s">
        <v>155</v>
      </c>
      <c r="B154">
        <v>135.58990097045898</v>
      </c>
      <c r="C154">
        <v>135.58990097045898</v>
      </c>
    </row>
    <row r="155" spans="1:3" x14ac:dyDescent="0.45">
      <c r="A155" t="s">
        <v>156</v>
      </c>
      <c r="B155">
        <v>179.71546196937561</v>
      </c>
      <c r="C155">
        <v>179.71546196937561</v>
      </c>
    </row>
    <row r="156" spans="1:3" x14ac:dyDescent="0.45">
      <c r="A156" t="s">
        <v>157</v>
      </c>
      <c r="B156">
        <v>600.00070190429688</v>
      </c>
      <c r="C156">
        <v>600.00070190429688</v>
      </c>
    </row>
    <row r="157" spans="1:3" x14ac:dyDescent="0.45">
      <c r="A157" t="s">
        <v>158</v>
      </c>
      <c r="B157">
        <v>502.62433004379272</v>
      </c>
      <c r="C157">
        <v>502.62433004379272</v>
      </c>
    </row>
    <row r="158" spans="1:3" x14ac:dyDescent="0.45">
      <c r="A158" t="s">
        <v>159</v>
      </c>
      <c r="B158">
        <v>600.00714206695557</v>
      </c>
      <c r="C158">
        <v>600.00714206695557</v>
      </c>
    </row>
    <row r="159" spans="1:3" x14ac:dyDescent="0.45">
      <c r="A159" t="s">
        <v>160</v>
      </c>
      <c r="B159">
        <v>600.00249695777893</v>
      </c>
      <c r="C159">
        <v>600.00249695777893</v>
      </c>
    </row>
    <row r="160" spans="1:3" x14ac:dyDescent="0.45">
      <c r="A160" t="s">
        <v>161</v>
      </c>
      <c r="B160">
        <v>600.00484108924866</v>
      </c>
      <c r="C160">
        <v>600.00484108924866</v>
      </c>
    </row>
    <row r="161" spans="1:3" x14ac:dyDescent="0.45">
      <c r="A161" t="s">
        <v>162</v>
      </c>
      <c r="B161">
        <v>600.0042450428009</v>
      </c>
      <c r="C161">
        <v>600.0042450428009</v>
      </c>
    </row>
    <row r="162" spans="1:3" x14ac:dyDescent="0.45">
      <c r="A162" t="s">
        <v>163</v>
      </c>
      <c r="B162">
        <v>111.13466000556946</v>
      </c>
      <c r="C162">
        <v>111.13466000556946</v>
      </c>
    </row>
    <row r="163" spans="1:3" x14ac:dyDescent="0.45">
      <c r="A163" t="s">
        <v>164</v>
      </c>
      <c r="B163">
        <v>50.718388080596924</v>
      </c>
      <c r="C163">
        <v>50.718388080596924</v>
      </c>
    </row>
    <row r="164" spans="1:3" x14ac:dyDescent="0.45">
      <c r="A164" t="s">
        <v>165</v>
      </c>
      <c r="B164">
        <v>117.10475301742554</v>
      </c>
      <c r="C164">
        <v>117.10475301742554</v>
      </c>
    </row>
    <row r="165" spans="1:3" x14ac:dyDescent="0.45">
      <c r="A165" t="s">
        <v>166</v>
      </c>
      <c r="B165">
        <v>164.90944004058838</v>
      </c>
      <c r="C165">
        <v>164.90944004058838</v>
      </c>
    </row>
    <row r="166" spans="1:3" x14ac:dyDescent="0.45">
      <c r="A166" t="s">
        <v>167</v>
      </c>
      <c r="B166">
        <v>364.32720708847046</v>
      </c>
      <c r="C166">
        <v>364.32720708847046</v>
      </c>
    </row>
    <row r="167" spans="1:3" x14ac:dyDescent="0.45">
      <c r="A167" t="s">
        <v>168</v>
      </c>
      <c r="B167">
        <v>81.631669998168945</v>
      </c>
      <c r="C167">
        <v>81.631669998168945</v>
      </c>
    </row>
    <row r="168" spans="1:3" x14ac:dyDescent="0.45">
      <c r="A168" t="s">
        <v>169</v>
      </c>
      <c r="B168">
        <v>600.00698018074036</v>
      </c>
      <c r="C168">
        <v>600.00698018074036</v>
      </c>
    </row>
    <row r="169" spans="1:3" x14ac:dyDescent="0.45">
      <c r="A169" t="s">
        <v>170</v>
      </c>
      <c r="B169">
        <v>600.00188612937927</v>
      </c>
      <c r="C169">
        <v>600.00188612937927</v>
      </c>
    </row>
    <row r="170" spans="1:3" x14ac:dyDescent="0.45">
      <c r="A170" t="s">
        <v>171</v>
      </c>
      <c r="B170">
        <v>2.9553229808807373</v>
      </c>
      <c r="C170">
        <v>2.9553229808807373</v>
      </c>
    </row>
    <row r="171" spans="1:3" x14ac:dyDescent="0.45">
      <c r="A171" t="s">
        <v>172</v>
      </c>
      <c r="B171">
        <v>308.29863381385803</v>
      </c>
      <c r="C171">
        <v>308.29863381385803</v>
      </c>
    </row>
    <row r="172" spans="1:3" x14ac:dyDescent="0.45">
      <c r="A172" t="s">
        <v>173</v>
      </c>
      <c r="B172">
        <v>12.317969799041748</v>
      </c>
      <c r="C172">
        <v>12.317969799041748</v>
      </c>
    </row>
    <row r="173" spans="1:3" x14ac:dyDescent="0.45">
      <c r="A173" t="s">
        <v>174</v>
      </c>
      <c r="B173">
        <v>10.629382133483887</v>
      </c>
      <c r="C173">
        <v>10.629382133483887</v>
      </c>
    </row>
    <row r="174" spans="1:3" x14ac:dyDescent="0.45">
      <c r="A174" t="s">
        <v>175</v>
      </c>
      <c r="B174">
        <v>1.1696739196777344</v>
      </c>
      <c r="C174">
        <v>1.1696739196777344</v>
      </c>
    </row>
    <row r="175" spans="1:3" x14ac:dyDescent="0.45">
      <c r="A175" t="s">
        <v>176</v>
      </c>
      <c r="B175">
        <v>18.191941022872925</v>
      </c>
      <c r="C175">
        <v>18.191941022872925</v>
      </c>
    </row>
    <row r="176" spans="1:3" x14ac:dyDescent="0.45">
      <c r="A176" t="s">
        <v>177</v>
      </c>
      <c r="B176">
        <v>12.725976943969727</v>
      </c>
      <c r="C176">
        <v>12.725976943969727</v>
      </c>
    </row>
    <row r="177" spans="1:3" x14ac:dyDescent="0.45">
      <c r="A177" t="s">
        <v>178</v>
      </c>
      <c r="B177">
        <v>14.057462215423584</v>
      </c>
      <c r="C177">
        <v>14.057462215423584</v>
      </c>
    </row>
    <row r="178" spans="1:3" x14ac:dyDescent="0.45">
      <c r="A178" t="s">
        <v>179</v>
      </c>
      <c r="B178">
        <v>528.03786897659302</v>
      </c>
      <c r="C178">
        <v>528.03786897659302</v>
      </c>
    </row>
    <row r="179" spans="1:3" x14ac:dyDescent="0.45">
      <c r="A179" t="s">
        <v>180</v>
      </c>
      <c r="B179">
        <v>6.6728808879852295</v>
      </c>
      <c r="C179">
        <v>6.6728808879852295</v>
      </c>
    </row>
    <row r="180" spans="1:3" x14ac:dyDescent="0.45">
      <c r="A180" t="s">
        <v>181</v>
      </c>
      <c r="B180">
        <v>266.90518712997437</v>
      </c>
      <c r="C180">
        <v>266.90518712997437</v>
      </c>
    </row>
    <row r="181" spans="1:3" x14ac:dyDescent="0.45">
      <c r="A181" t="s">
        <v>182</v>
      </c>
      <c r="B181">
        <v>5.4448649883270264</v>
      </c>
      <c r="C181">
        <v>5.4448649883270264</v>
      </c>
    </row>
    <row r="182" spans="1:3" x14ac:dyDescent="0.45">
      <c r="A182" t="s">
        <v>183</v>
      </c>
      <c r="B182">
        <v>5.4347829818725586</v>
      </c>
      <c r="C182">
        <v>5.4347829818725586</v>
      </c>
    </row>
    <row r="183" spans="1:3" x14ac:dyDescent="0.45">
      <c r="A183" t="s">
        <v>184</v>
      </c>
      <c r="B183">
        <v>266.25066709518433</v>
      </c>
      <c r="C183">
        <v>266.25066709518433</v>
      </c>
    </row>
    <row r="184" spans="1:3" x14ac:dyDescent="0.45">
      <c r="A184" t="s">
        <v>185</v>
      </c>
      <c r="B184">
        <v>5.0915939807891846</v>
      </c>
      <c r="C184">
        <v>5.0915939807891846</v>
      </c>
    </row>
    <row r="185" spans="1:3" x14ac:dyDescent="0.45">
      <c r="A185" t="s">
        <v>186</v>
      </c>
      <c r="B185">
        <v>600.00310802459717</v>
      </c>
      <c r="C185">
        <v>600.00310802459717</v>
      </c>
    </row>
    <row r="186" spans="1:3" x14ac:dyDescent="0.45">
      <c r="A186" t="s">
        <v>187</v>
      </c>
      <c r="B186">
        <v>179.89591312408447</v>
      </c>
      <c r="C186">
        <v>179.89591312408447</v>
      </c>
    </row>
    <row r="187" spans="1:3" x14ac:dyDescent="0.45">
      <c r="A187" t="s">
        <v>188</v>
      </c>
      <c r="B187">
        <v>529.96276307106018</v>
      </c>
      <c r="C187">
        <v>529.96276307106018</v>
      </c>
    </row>
    <row r="188" spans="1:3" x14ac:dyDescent="0.45">
      <c r="A188" t="s">
        <v>189</v>
      </c>
      <c r="B188">
        <v>1.1689801216125488</v>
      </c>
      <c r="C188">
        <v>1.1689801216125488</v>
      </c>
    </row>
    <row r="189" spans="1:3" x14ac:dyDescent="0.45">
      <c r="A189" t="s">
        <v>190</v>
      </c>
      <c r="B189">
        <v>2.652763843536377</v>
      </c>
      <c r="C189">
        <v>2.652763843536377</v>
      </c>
    </row>
    <row r="190" spans="1:3" x14ac:dyDescent="0.45">
      <c r="A190" t="s">
        <v>191</v>
      </c>
      <c r="B190">
        <v>2.0076169967651367</v>
      </c>
      <c r="C190">
        <v>2.0076169967651367</v>
      </c>
    </row>
    <row r="191" spans="1:3" x14ac:dyDescent="0.45">
      <c r="A191" t="s">
        <v>192</v>
      </c>
      <c r="B191">
        <v>1.8367519378662109</v>
      </c>
      <c r="C191">
        <v>1.8367519378662109</v>
      </c>
    </row>
    <row r="192" spans="1:3" x14ac:dyDescent="0.45">
      <c r="A192" t="s">
        <v>193</v>
      </c>
      <c r="B192">
        <v>1.9670219421386719</v>
      </c>
      <c r="C192">
        <v>1.9670219421386719</v>
      </c>
    </row>
    <row r="193" spans="1:3" x14ac:dyDescent="0.45">
      <c r="A193" t="s">
        <v>194</v>
      </c>
      <c r="B193">
        <v>1.0186259746551514</v>
      </c>
      <c r="C193">
        <v>1.0186259746551514</v>
      </c>
    </row>
    <row r="194" spans="1:3" x14ac:dyDescent="0.45">
      <c r="A194" t="s">
        <v>195</v>
      </c>
      <c r="B194">
        <v>25.196277856826782</v>
      </c>
      <c r="C194">
        <v>25.196277856826782</v>
      </c>
    </row>
    <row r="195" spans="1:3" x14ac:dyDescent="0.45">
      <c r="A195" t="s">
        <v>196</v>
      </c>
      <c r="B195">
        <v>24.095355987548828</v>
      </c>
      <c r="C195">
        <v>24.095355987548828</v>
      </c>
    </row>
    <row r="196" spans="1:3" x14ac:dyDescent="0.45">
      <c r="A196" t="s">
        <v>197</v>
      </c>
      <c r="B196">
        <v>2.2195069789886475</v>
      </c>
      <c r="C196">
        <v>2.2195069789886475</v>
      </c>
    </row>
    <row r="197" spans="1:3" x14ac:dyDescent="0.45">
      <c r="A197" t="s">
        <v>198</v>
      </c>
      <c r="B197">
        <v>25.848640918731689</v>
      </c>
      <c r="C197">
        <v>25.848640918731689</v>
      </c>
    </row>
    <row r="198" spans="1:3" x14ac:dyDescent="0.45">
      <c r="A198" t="s">
        <v>199</v>
      </c>
      <c r="B198">
        <v>26.811048030853271</v>
      </c>
      <c r="C198">
        <v>26.811048030853271</v>
      </c>
    </row>
    <row r="199" spans="1:3" x14ac:dyDescent="0.45">
      <c r="A199" t="s">
        <v>200</v>
      </c>
      <c r="B199">
        <v>5.8425178527832031</v>
      </c>
      <c r="C199">
        <v>5.8425178527832031</v>
      </c>
    </row>
    <row r="200" spans="1:3" x14ac:dyDescent="0.45">
      <c r="A200" t="s">
        <v>201</v>
      </c>
      <c r="B200">
        <v>600.00083899497986</v>
      </c>
      <c r="C200">
        <v>600.00083899497986</v>
      </c>
    </row>
    <row r="201" spans="1:3" x14ac:dyDescent="0.45">
      <c r="A201" t="s">
        <v>202</v>
      </c>
      <c r="B201">
        <v>65.406874179840088</v>
      </c>
      <c r="C201">
        <v>65.406874179840088</v>
      </c>
    </row>
    <row r="202" spans="1:3" x14ac:dyDescent="0.45">
      <c r="A202" t="s">
        <v>203</v>
      </c>
      <c r="B202">
        <v>8.956632137298584</v>
      </c>
      <c r="C202">
        <v>8.956632137298584</v>
      </c>
    </row>
    <row r="203" spans="1:3" x14ac:dyDescent="0.45">
      <c r="A203" t="s">
        <v>204</v>
      </c>
      <c r="B203">
        <v>14.71777606010437</v>
      </c>
      <c r="C203">
        <v>14.71777606010437</v>
      </c>
    </row>
    <row r="204" spans="1:3" x14ac:dyDescent="0.45">
      <c r="A204" t="s">
        <v>205</v>
      </c>
      <c r="B204">
        <v>5.5319538116455078</v>
      </c>
      <c r="C204">
        <v>5.5319538116455078</v>
      </c>
    </row>
    <row r="205" spans="1:3" x14ac:dyDescent="0.45">
      <c r="A205" t="s">
        <v>206</v>
      </c>
      <c r="B205">
        <v>600.00168681144714</v>
      </c>
      <c r="C205">
        <v>600.00168681144714</v>
      </c>
    </row>
    <row r="206" spans="1:3" x14ac:dyDescent="0.45">
      <c r="A206" t="s">
        <v>207</v>
      </c>
      <c r="B206">
        <v>140.52041292190552</v>
      </c>
      <c r="C206">
        <v>140.52041292190552</v>
      </c>
    </row>
    <row r="207" spans="1:3" x14ac:dyDescent="0.45">
      <c r="A207" t="s">
        <v>208</v>
      </c>
      <c r="B207">
        <v>448.96023416519165</v>
      </c>
      <c r="C207">
        <v>448.96023416519165</v>
      </c>
    </row>
    <row r="208" spans="1:3" x14ac:dyDescent="0.45">
      <c r="A208" t="s">
        <v>209</v>
      </c>
      <c r="B208">
        <v>15.54083514213562</v>
      </c>
      <c r="C208">
        <v>15.54083514213562</v>
      </c>
    </row>
    <row r="209" spans="1:3" x14ac:dyDescent="0.45">
      <c r="A209" t="s">
        <v>210</v>
      </c>
      <c r="B209">
        <v>152.73099279403687</v>
      </c>
      <c r="C209">
        <v>152.73099279403687</v>
      </c>
    </row>
    <row r="210" spans="1:3" x14ac:dyDescent="0.45">
      <c r="A210" t="s">
        <v>211</v>
      </c>
      <c r="B210">
        <v>239.25792384147644</v>
      </c>
      <c r="C210">
        <v>239.25792384147644</v>
      </c>
    </row>
    <row r="211" spans="1:3" x14ac:dyDescent="0.45">
      <c r="A211" t="s">
        <v>212</v>
      </c>
      <c r="B211">
        <v>211.89518690109253</v>
      </c>
      <c r="C211">
        <v>211.89518690109253</v>
      </c>
    </row>
    <row r="212" spans="1:3" x14ac:dyDescent="0.45">
      <c r="A212" t="s">
        <v>213</v>
      </c>
      <c r="B212">
        <v>220.10034394264221</v>
      </c>
      <c r="C212">
        <v>220.10034394264221</v>
      </c>
    </row>
    <row r="213" spans="1:3" x14ac:dyDescent="0.45">
      <c r="A213" t="s">
        <v>214</v>
      </c>
      <c r="B213">
        <v>1.9725058078765869</v>
      </c>
      <c r="C213">
        <v>1.9725058078765869</v>
      </c>
    </row>
    <row r="214" spans="1:3" x14ac:dyDescent="0.45">
      <c r="A214" t="s">
        <v>215</v>
      </c>
      <c r="B214">
        <v>0.29253005981445313</v>
      </c>
      <c r="C214">
        <v>0.29253005981445313</v>
      </c>
    </row>
    <row r="215" spans="1:3" x14ac:dyDescent="0.45">
      <c r="A215" t="s">
        <v>216</v>
      </c>
      <c r="B215">
        <v>0.39894294738769531</v>
      </c>
      <c r="C215">
        <v>0.39894294738769531</v>
      </c>
    </row>
    <row r="216" spans="1:3" x14ac:dyDescent="0.45">
      <c r="A216" t="s">
        <v>217</v>
      </c>
      <c r="B216">
        <v>2.4550361633300781</v>
      </c>
      <c r="C216">
        <v>2.4550361633300781</v>
      </c>
    </row>
    <row r="217" spans="1:3" x14ac:dyDescent="0.45">
      <c r="A217" t="s">
        <v>218</v>
      </c>
      <c r="B217">
        <v>3.2120249271392822</v>
      </c>
      <c r="C217">
        <v>3.2120249271392822</v>
      </c>
    </row>
    <row r="218" spans="1:3" x14ac:dyDescent="0.45">
      <c r="A218" t="s">
        <v>219</v>
      </c>
      <c r="B218">
        <v>2.1087591648101807</v>
      </c>
      <c r="C218">
        <v>2.1087591648101807</v>
      </c>
    </row>
    <row r="219" spans="1:3" x14ac:dyDescent="0.45">
      <c r="A219" t="s">
        <v>220</v>
      </c>
      <c r="B219">
        <v>54.128787994384766</v>
      </c>
      <c r="C219">
        <v>54.128787994384766</v>
      </c>
    </row>
    <row r="220" spans="1:3" x14ac:dyDescent="0.45">
      <c r="A220" t="s">
        <v>221</v>
      </c>
      <c r="B220">
        <v>6.985105037689209</v>
      </c>
      <c r="C220">
        <v>6.985105037689209</v>
      </c>
    </row>
    <row r="221" spans="1:3" x14ac:dyDescent="0.45">
      <c r="A221" t="s">
        <v>222</v>
      </c>
      <c r="B221">
        <v>4.8357357978820801</v>
      </c>
      <c r="C221">
        <v>4.8357357978820801</v>
      </c>
    </row>
    <row r="222" spans="1:3" x14ac:dyDescent="0.45">
      <c r="A222" t="s">
        <v>223</v>
      </c>
      <c r="B222">
        <v>10.66264009475708</v>
      </c>
      <c r="C222">
        <v>10.66264009475708</v>
      </c>
    </row>
    <row r="223" spans="1:3" x14ac:dyDescent="0.45">
      <c r="A223" t="s">
        <v>224</v>
      </c>
      <c r="B223">
        <v>2.0057470798492432</v>
      </c>
      <c r="C223">
        <v>2.0057470798492432</v>
      </c>
    </row>
    <row r="224" spans="1:3" x14ac:dyDescent="0.45">
      <c r="A224" t="s">
        <v>225</v>
      </c>
      <c r="B224">
        <v>1.9686989784240723</v>
      </c>
      <c r="C224">
        <v>1.9686989784240723</v>
      </c>
    </row>
    <row r="225" spans="1:3" x14ac:dyDescent="0.45">
      <c r="A225" t="s">
        <v>226</v>
      </c>
      <c r="B225">
        <v>4.3240761756896973</v>
      </c>
      <c r="C225">
        <v>4.3240761756896973</v>
      </c>
    </row>
    <row r="226" spans="1:3" x14ac:dyDescent="0.45">
      <c r="A226" t="s">
        <v>227</v>
      </c>
      <c r="B226">
        <v>40.99903392791748</v>
      </c>
      <c r="C226">
        <v>40.99903392791748</v>
      </c>
    </row>
    <row r="227" spans="1:3" x14ac:dyDescent="0.45">
      <c r="A227" t="s">
        <v>228</v>
      </c>
      <c r="B227">
        <v>26.420030832290649</v>
      </c>
      <c r="C227">
        <v>26.420030832290649</v>
      </c>
    </row>
    <row r="228" spans="1:3" x14ac:dyDescent="0.45">
      <c r="A228" t="s">
        <v>229</v>
      </c>
      <c r="B228">
        <v>27.646334886550903</v>
      </c>
      <c r="C228">
        <v>27.646334886550903</v>
      </c>
    </row>
    <row r="229" spans="1:3" x14ac:dyDescent="0.45">
      <c r="A229" t="s">
        <v>230</v>
      </c>
      <c r="B229">
        <v>105.89235687255859</v>
      </c>
      <c r="C229">
        <v>105.89235687255859</v>
      </c>
    </row>
    <row r="230" spans="1:3" x14ac:dyDescent="0.45">
      <c r="A230" t="s">
        <v>231</v>
      </c>
      <c r="B230">
        <v>3.7177789211273193</v>
      </c>
      <c r="C230">
        <v>3.7177789211273193</v>
      </c>
    </row>
    <row r="231" spans="1:3" x14ac:dyDescent="0.45">
      <c r="A231" t="s">
        <v>232</v>
      </c>
      <c r="B231">
        <v>94.798359870910645</v>
      </c>
      <c r="C231">
        <v>94.798359870910645</v>
      </c>
    </row>
    <row r="232" spans="1:3" x14ac:dyDescent="0.45">
      <c r="A232" t="s">
        <v>233</v>
      </c>
      <c r="B232">
        <v>3.8754949569702148</v>
      </c>
      <c r="C232">
        <v>3.8754949569702148</v>
      </c>
    </row>
    <row r="233" spans="1:3" x14ac:dyDescent="0.45">
      <c r="A233" t="s">
        <v>234</v>
      </c>
      <c r="B233">
        <v>4.2353959083557129</v>
      </c>
      <c r="C233">
        <v>4.2353959083557129</v>
      </c>
    </row>
    <row r="234" spans="1:3" x14ac:dyDescent="0.45">
      <c r="A234" t="s">
        <v>235</v>
      </c>
      <c r="B234">
        <v>255.37641286849976</v>
      </c>
      <c r="C234">
        <v>255.37641286849976</v>
      </c>
    </row>
    <row r="235" spans="1:3" x14ac:dyDescent="0.45">
      <c r="A235" t="s">
        <v>236</v>
      </c>
      <c r="B235">
        <v>135.44973397254944</v>
      </c>
      <c r="C235">
        <v>135.44973397254944</v>
      </c>
    </row>
    <row r="236" spans="1:3" x14ac:dyDescent="0.45">
      <c r="A236" t="s">
        <v>237</v>
      </c>
      <c r="B236">
        <v>600.0022349357605</v>
      </c>
      <c r="C236">
        <v>600.0022349357605</v>
      </c>
    </row>
    <row r="237" spans="1:3" x14ac:dyDescent="0.45">
      <c r="A237" t="s">
        <v>238</v>
      </c>
      <c r="B237">
        <v>149.42341995239258</v>
      </c>
      <c r="C237">
        <v>149.42341995239258</v>
      </c>
    </row>
    <row r="238" spans="1:3" x14ac:dyDescent="0.45">
      <c r="A238" t="s">
        <v>239</v>
      </c>
      <c r="B238">
        <v>600.0080029964447</v>
      </c>
      <c r="C238">
        <v>600.0080029964447</v>
      </c>
    </row>
    <row r="239" spans="1:3" x14ac:dyDescent="0.45">
      <c r="A239" t="s">
        <v>240</v>
      </c>
      <c r="B239">
        <v>600.00042319297791</v>
      </c>
      <c r="C239">
        <v>600.00042319297791</v>
      </c>
    </row>
    <row r="240" spans="1:3" x14ac:dyDescent="0.45">
      <c r="A240" t="s">
        <v>241</v>
      </c>
      <c r="B240">
        <v>1.1344230175018311</v>
      </c>
      <c r="C240">
        <v>1.1344230175018311</v>
      </c>
    </row>
    <row r="241" spans="1:3" x14ac:dyDescent="0.45">
      <c r="A241" t="s">
        <v>242</v>
      </c>
      <c r="B241">
        <v>18.108811140060425</v>
      </c>
      <c r="C241">
        <v>18.108811140060425</v>
      </c>
    </row>
    <row r="242" spans="1:3" x14ac:dyDescent="0.45">
      <c r="A242" t="s">
        <v>243</v>
      </c>
      <c r="B242">
        <v>63.458307027816772</v>
      </c>
      <c r="C242">
        <v>63.458307027816772</v>
      </c>
    </row>
    <row r="243" spans="1:3" x14ac:dyDescent="0.45">
      <c r="A243" t="s">
        <v>244</v>
      </c>
      <c r="B243">
        <v>0.50242710113525391</v>
      </c>
      <c r="C243">
        <v>0.50242710113525391</v>
      </c>
    </row>
    <row r="244" spans="1:3" x14ac:dyDescent="0.45">
      <c r="A244" t="s">
        <v>245</v>
      </c>
      <c r="B244">
        <v>0.25759387016296387</v>
      </c>
      <c r="C244">
        <v>0.25759387016296387</v>
      </c>
    </row>
    <row r="245" spans="1:3" x14ac:dyDescent="0.45">
      <c r="A245" t="s">
        <v>246</v>
      </c>
      <c r="B245">
        <v>34.930195093154907</v>
      </c>
      <c r="C245">
        <v>34.930195093154907</v>
      </c>
    </row>
    <row r="246" spans="1:3" x14ac:dyDescent="0.45">
      <c r="A246" t="s">
        <v>247</v>
      </c>
      <c r="B246">
        <v>10.281260967254639</v>
      </c>
      <c r="C246">
        <v>10.281260967254639</v>
      </c>
    </row>
    <row r="247" spans="1:3" x14ac:dyDescent="0.45">
      <c r="A247" t="s">
        <v>248</v>
      </c>
      <c r="B247">
        <v>77.241553068161011</v>
      </c>
      <c r="C247">
        <v>77.241553068161011</v>
      </c>
    </row>
    <row r="248" spans="1:3" x14ac:dyDescent="0.45">
      <c r="A248" t="s">
        <v>249</v>
      </c>
      <c r="B248">
        <v>24.537501811981201</v>
      </c>
      <c r="C248">
        <v>24.537501811981201</v>
      </c>
    </row>
    <row r="249" spans="1:3" x14ac:dyDescent="0.45">
      <c r="A249" t="s">
        <v>250</v>
      </c>
      <c r="B249">
        <v>12.427251100540161</v>
      </c>
      <c r="C249">
        <v>12.427251100540161</v>
      </c>
    </row>
    <row r="250" spans="1:3" x14ac:dyDescent="0.45">
      <c r="A250" t="s">
        <v>251</v>
      </c>
      <c r="B250">
        <v>22.605476140975952</v>
      </c>
      <c r="C250">
        <v>22.605476140975952</v>
      </c>
    </row>
    <row r="251" spans="1:3" x14ac:dyDescent="0.45">
      <c r="A251" t="s">
        <v>252</v>
      </c>
      <c r="B251">
        <v>47.146312952041626</v>
      </c>
      <c r="C251">
        <v>47.146312952041626</v>
      </c>
    </row>
    <row r="252" spans="1:3" x14ac:dyDescent="0.45">
      <c r="A252" t="s">
        <v>253</v>
      </c>
      <c r="B252">
        <v>28.56400990486145</v>
      </c>
      <c r="C252">
        <v>28.56400990486145</v>
      </c>
    </row>
    <row r="253" spans="1:3" x14ac:dyDescent="0.45">
      <c r="A253" t="s">
        <v>254</v>
      </c>
      <c r="B253">
        <v>6.2335641384124756</v>
      </c>
      <c r="C253">
        <v>6.2335641384124756</v>
      </c>
    </row>
    <row r="254" spans="1:3" x14ac:dyDescent="0.45">
      <c r="A254" t="s">
        <v>255</v>
      </c>
      <c r="B254">
        <v>28.986314058303833</v>
      </c>
      <c r="C254">
        <v>28.986314058303833</v>
      </c>
    </row>
    <row r="255" spans="1:3" x14ac:dyDescent="0.45">
      <c r="A255" t="s">
        <v>256</v>
      </c>
      <c r="B255">
        <v>35.134221792221069</v>
      </c>
      <c r="C255">
        <v>35.134221792221069</v>
      </c>
    </row>
    <row r="256" spans="1:3" x14ac:dyDescent="0.45">
      <c r="A256" t="s">
        <v>257</v>
      </c>
      <c r="B256">
        <v>6.1861670017242432</v>
      </c>
      <c r="C256">
        <v>6.1861670017242432</v>
      </c>
    </row>
    <row r="257" spans="1:3" x14ac:dyDescent="0.45">
      <c r="A257" t="s">
        <v>258</v>
      </c>
      <c r="B257">
        <v>81.180673122406006</v>
      </c>
      <c r="C257">
        <v>81.180673122406006</v>
      </c>
    </row>
    <row r="258" spans="1:3" x14ac:dyDescent="0.45">
      <c r="A258" t="s">
        <v>259</v>
      </c>
      <c r="B258">
        <v>317.76824998855591</v>
      </c>
      <c r="C258">
        <v>317.76824998855591</v>
      </c>
    </row>
    <row r="259" spans="1:3" x14ac:dyDescent="0.45">
      <c r="A259" t="s">
        <v>260</v>
      </c>
      <c r="B259">
        <v>600.00498390197754</v>
      </c>
      <c r="C259">
        <v>600.00498390197754</v>
      </c>
    </row>
    <row r="260" spans="1:3" x14ac:dyDescent="0.45">
      <c r="A260" t="s">
        <v>261</v>
      </c>
      <c r="B260">
        <v>289.46271800994873</v>
      </c>
      <c r="C260">
        <v>289.46271800994873</v>
      </c>
    </row>
    <row r="261" spans="1:3" x14ac:dyDescent="0.45">
      <c r="A261" t="s">
        <v>262</v>
      </c>
      <c r="B261">
        <v>600.00355100631714</v>
      </c>
      <c r="C261">
        <v>600.00355100631714</v>
      </c>
    </row>
    <row r="262" spans="1:3" x14ac:dyDescent="0.45">
      <c r="A262" t="s">
        <v>263</v>
      </c>
      <c r="B262">
        <v>321.04930996894836</v>
      </c>
      <c r="C262">
        <v>321.04930996894836</v>
      </c>
    </row>
    <row r="263" spans="1:3" x14ac:dyDescent="0.45">
      <c r="A263" t="s">
        <v>264</v>
      </c>
      <c r="B263">
        <v>600.00154519081116</v>
      </c>
      <c r="C263">
        <v>600.00154519081116</v>
      </c>
    </row>
    <row r="264" spans="1:3" x14ac:dyDescent="0.45">
      <c r="A264" t="s">
        <v>265</v>
      </c>
      <c r="B264">
        <v>600.00207495689392</v>
      </c>
      <c r="C264">
        <v>600.00207495689392</v>
      </c>
    </row>
    <row r="265" spans="1:3" x14ac:dyDescent="0.45">
      <c r="A265" t="s">
        <v>266</v>
      </c>
      <c r="B265">
        <v>600.00508785247803</v>
      </c>
      <c r="C265">
        <v>600.00508785247803</v>
      </c>
    </row>
    <row r="266" spans="1:3" x14ac:dyDescent="0.45">
      <c r="A266" t="s">
        <v>267</v>
      </c>
      <c r="B266">
        <v>600.0042028427124</v>
      </c>
      <c r="C266">
        <v>600.0042028427124</v>
      </c>
    </row>
    <row r="267" spans="1:3" x14ac:dyDescent="0.45">
      <c r="A267" t="s">
        <v>268</v>
      </c>
      <c r="B267">
        <v>600.00138902664185</v>
      </c>
      <c r="C267">
        <v>600.00138902664185</v>
      </c>
    </row>
    <row r="268" spans="1:3" x14ac:dyDescent="0.45">
      <c r="A268" t="s">
        <v>269</v>
      </c>
      <c r="B268">
        <v>600.00188088417053</v>
      </c>
      <c r="C268">
        <v>600.00188088417053</v>
      </c>
    </row>
    <row r="269" spans="1:3" x14ac:dyDescent="0.45">
      <c r="A269" t="s">
        <v>270</v>
      </c>
      <c r="B269">
        <v>352.54413986206055</v>
      </c>
      <c r="C269">
        <v>352.54413986206055</v>
      </c>
    </row>
    <row r="270" spans="1:3" x14ac:dyDescent="0.45">
      <c r="A270" t="s">
        <v>271</v>
      </c>
      <c r="B270">
        <v>600.00328588485718</v>
      </c>
      <c r="C270">
        <v>600.00328588485718</v>
      </c>
    </row>
    <row r="271" spans="1:3" x14ac:dyDescent="0.45">
      <c r="A271" t="s">
        <v>272</v>
      </c>
      <c r="B271">
        <v>600.00149583816528</v>
      </c>
      <c r="C271">
        <v>600.00149583816528</v>
      </c>
    </row>
    <row r="272" spans="1:3" x14ac:dyDescent="0.45">
      <c r="A272" t="s">
        <v>273</v>
      </c>
      <c r="B272">
        <v>600.00090289115906</v>
      </c>
      <c r="C272">
        <v>600.00090289115906</v>
      </c>
    </row>
    <row r="273" spans="1:3" x14ac:dyDescent="0.45">
      <c r="A273" t="s">
        <v>274</v>
      </c>
      <c r="B273">
        <v>600.00182414054871</v>
      </c>
      <c r="C273">
        <v>600.00182414054871</v>
      </c>
    </row>
    <row r="274" spans="1:3" x14ac:dyDescent="0.45">
      <c r="A274" t="s">
        <v>275</v>
      </c>
      <c r="B274">
        <v>600.00228214263916</v>
      </c>
      <c r="C274">
        <v>600.00228214263916</v>
      </c>
    </row>
    <row r="275" spans="1:3" x14ac:dyDescent="0.45">
      <c r="A275" t="s">
        <v>276</v>
      </c>
      <c r="B275">
        <v>600.00083184242249</v>
      </c>
      <c r="C275">
        <v>600.00083184242249</v>
      </c>
    </row>
    <row r="276" spans="1:3" x14ac:dyDescent="0.45">
      <c r="A276" t="s">
        <v>277</v>
      </c>
      <c r="B276">
        <v>176.17602515220642</v>
      </c>
      <c r="C276">
        <v>176.17602515220642</v>
      </c>
    </row>
    <row r="277" spans="1:3" x14ac:dyDescent="0.45">
      <c r="A277" t="s">
        <v>278</v>
      </c>
      <c r="B277">
        <v>523.60226702690125</v>
      </c>
      <c r="C277">
        <v>523.60226702690125</v>
      </c>
    </row>
    <row r="278" spans="1:3" x14ac:dyDescent="0.45">
      <c r="A278" t="s">
        <v>279</v>
      </c>
      <c r="B278">
        <v>27.883903026580811</v>
      </c>
      <c r="C278">
        <v>27.883903026580811</v>
      </c>
    </row>
    <row r="279" spans="1:3" x14ac:dyDescent="0.45">
      <c r="A279" t="s">
        <v>280</v>
      </c>
      <c r="B279">
        <v>39.901592016220093</v>
      </c>
      <c r="C279">
        <v>39.901592016220093</v>
      </c>
    </row>
    <row r="280" spans="1:3" x14ac:dyDescent="0.45">
      <c r="A280" t="s">
        <v>281</v>
      </c>
      <c r="B280">
        <v>113.87677717208862</v>
      </c>
      <c r="C280">
        <v>113.87677717208862</v>
      </c>
    </row>
    <row r="281" spans="1:3" x14ac:dyDescent="0.45">
      <c r="A281" t="s">
        <v>282</v>
      </c>
      <c r="B281">
        <v>600.00120687484741</v>
      </c>
      <c r="C281">
        <v>600.00120687484741</v>
      </c>
    </row>
    <row r="282" spans="1:3" x14ac:dyDescent="0.45">
      <c r="A282" t="s">
        <v>283</v>
      </c>
      <c r="B282">
        <v>274.00153589248657</v>
      </c>
      <c r="C282">
        <v>274.00153589248657</v>
      </c>
    </row>
    <row r="283" spans="1:3" x14ac:dyDescent="0.45">
      <c r="A283" t="s">
        <v>284</v>
      </c>
      <c r="B283">
        <v>284.89566206932068</v>
      </c>
      <c r="C283">
        <v>284.89566206932068</v>
      </c>
    </row>
    <row r="284" spans="1:3" x14ac:dyDescent="0.45">
      <c r="A284" t="s">
        <v>285</v>
      </c>
      <c r="B284">
        <v>600.00117897987366</v>
      </c>
      <c r="C284">
        <v>600.00117897987366</v>
      </c>
    </row>
    <row r="285" spans="1:3" x14ac:dyDescent="0.45">
      <c r="A285" t="s">
        <v>286</v>
      </c>
      <c r="B285">
        <v>600.21095609664917</v>
      </c>
      <c r="C285">
        <v>600.21095609664917</v>
      </c>
    </row>
    <row r="286" spans="1:3" x14ac:dyDescent="0.45">
      <c r="A286" t="s">
        <v>287</v>
      </c>
      <c r="B286">
        <v>90.13288402557373</v>
      </c>
      <c r="C286">
        <v>90.13288402557373</v>
      </c>
    </row>
    <row r="287" spans="1:3" x14ac:dyDescent="0.45">
      <c r="A287" t="s">
        <v>288</v>
      </c>
      <c r="B287">
        <v>81.590102195739746</v>
      </c>
      <c r="C287">
        <v>81.590102195739746</v>
      </c>
    </row>
    <row r="288" spans="1:3" x14ac:dyDescent="0.45">
      <c r="A288" t="s">
        <v>289</v>
      </c>
      <c r="B288">
        <v>48.766441106796265</v>
      </c>
      <c r="C288">
        <v>48.766441106796265</v>
      </c>
    </row>
    <row r="289" spans="1:3" x14ac:dyDescent="0.45">
      <c r="A289" t="s">
        <v>290</v>
      </c>
      <c r="B289">
        <v>164.47354984283447</v>
      </c>
      <c r="C289">
        <v>164.47354984283447</v>
      </c>
    </row>
    <row r="290" spans="1:3" x14ac:dyDescent="0.45">
      <c r="A290" t="s">
        <v>291</v>
      </c>
      <c r="B290">
        <v>23.839616060256958</v>
      </c>
      <c r="C290">
        <v>23.839616060256958</v>
      </c>
    </row>
    <row r="291" spans="1:3" x14ac:dyDescent="0.45">
      <c r="A291" t="s">
        <v>292</v>
      </c>
      <c r="B291">
        <v>79.553390979766846</v>
      </c>
      <c r="C291">
        <v>79.553390979766846</v>
      </c>
    </row>
    <row r="292" spans="1:3" x14ac:dyDescent="0.45">
      <c r="A292" t="s">
        <v>293</v>
      </c>
      <c r="B292">
        <v>600.18401002883911</v>
      </c>
      <c r="C292">
        <v>600.18401002883911</v>
      </c>
    </row>
    <row r="293" spans="1:3" x14ac:dyDescent="0.45">
      <c r="A293" t="s">
        <v>294</v>
      </c>
      <c r="B293">
        <v>548.46208000183105</v>
      </c>
      <c r="C293">
        <v>548.46208000183105</v>
      </c>
    </row>
    <row r="294" spans="1:3" x14ac:dyDescent="0.45">
      <c r="A294" t="s">
        <v>295</v>
      </c>
      <c r="B294">
        <v>574.76153302192688</v>
      </c>
      <c r="C294">
        <v>574.76153302192688</v>
      </c>
    </row>
    <row r="295" spans="1:3" x14ac:dyDescent="0.45">
      <c r="A295" t="s">
        <v>296</v>
      </c>
      <c r="B295">
        <v>524.27828097343445</v>
      </c>
      <c r="C295">
        <v>524.27828097343445</v>
      </c>
    </row>
    <row r="296" spans="1:3" x14ac:dyDescent="0.45">
      <c r="A296" t="s">
        <v>297</v>
      </c>
      <c r="B296">
        <v>171.47582292556763</v>
      </c>
      <c r="C296">
        <v>171.47582292556763</v>
      </c>
    </row>
    <row r="297" spans="1:3" x14ac:dyDescent="0.45">
      <c r="A297" t="s">
        <v>298</v>
      </c>
      <c r="B297">
        <v>130.83627390861511</v>
      </c>
      <c r="C297">
        <v>130.83627390861511</v>
      </c>
    </row>
    <row r="298" spans="1:3" x14ac:dyDescent="0.45">
      <c r="A298" t="s">
        <v>299</v>
      </c>
      <c r="B298">
        <v>253.78352904319763</v>
      </c>
      <c r="C298">
        <v>253.78352904319763</v>
      </c>
    </row>
    <row r="299" spans="1:3" x14ac:dyDescent="0.45">
      <c r="A299" t="s">
        <v>300</v>
      </c>
      <c r="B299">
        <v>131.44208312034607</v>
      </c>
      <c r="C299">
        <v>131.44208312034607</v>
      </c>
    </row>
    <row r="300" spans="1:3" x14ac:dyDescent="0.45">
      <c r="A300" t="s">
        <v>301</v>
      </c>
      <c r="B300">
        <v>189.01501417160034</v>
      </c>
      <c r="C300">
        <v>189.01501417160034</v>
      </c>
    </row>
    <row r="301" spans="1:3" x14ac:dyDescent="0.45">
      <c r="A301" t="s">
        <v>302</v>
      </c>
      <c r="B301">
        <v>3.42746901512146</v>
      </c>
      <c r="C301">
        <v>3.42746901512146</v>
      </c>
    </row>
    <row r="302" spans="1:3" x14ac:dyDescent="0.45">
      <c r="A302" t="s">
        <v>303</v>
      </c>
      <c r="B302">
        <v>134.1862940788269</v>
      </c>
      <c r="C302">
        <v>134.1862940788269</v>
      </c>
    </row>
    <row r="303" spans="1:3" x14ac:dyDescent="0.45">
      <c r="A303" t="s">
        <v>304</v>
      </c>
      <c r="B303">
        <v>27.482693910598755</v>
      </c>
      <c r="C303">
        <v>27.482693910598755</v>
      </c>
    </row>
    <row r="304" spans="1:3" x14ac:dyDescent="0.45">
      <c r="A304" t="s">
        <v>305</v>
      </c>
      <c r="B304">
        <v>170.22374391555786</v>
      </c>
      <c r="C304">
        <v>170.22374391555786</v>
      </c>
    </row>
    <row r="305" spans="1:3" x14ac:dyDescent="0.45">
      <c r="A305" t="s">
        <v>306</v>
      </c>
      <c r="B305">
        <v>89.211020946502686</v>
      </c>
      <c r="C305">
        <v>89.211020946502686</v>
      </c>
    </row>
    <row r="306" spans="1:3" x14ac:dyDescent="0.45">
      <c r="A306" t="s">
        <v>307</v>
      </c>
      <c r="B306">
        <v>79.79479193687439</v>
      </c>
      <c r="C306">
        <v>79.79479193687439</v>
      </c>
    </row>
    <row r="307" spans="1:3" x14ac:dyDescent="0.45">
      <c r="A307" t="s">
        <v>308</v>
      </c>
      <c r="B307">
        <v>600.00367617607117</v>
      </c>
      <c r="C307">
        <v>600.00367617607117</v>
      </c>
    </row>
    <row r="308" spans="1:3" x14ac:dyDescent="0.45">
      <c r="A308" t="s">
        <v>309</v>
      </c>
      <c r="B308">
        <v>600.00212979316711</v>
      </c>
      <c r="C308">
        <v>600.00212979316711</v>
      </c>
    </row>
    <row r="309" spans="1:3" x14ac:dyDescent="0.45">
      <c r="A309" t="s">
        <v>310</v>
      </c>
      <c r="B309">
        <v>196.37783694267273</v>
      </c>
      <c r="C309">
        <v>196.37783694267273</v>
      </c>
    </row>
    <row r="310" spans="1:3" x14ac:dyDescent="0.45">
      <c r="A310" t="s">
        <v>311</v>
      </c>
      <c r="B310">
        <v>24.104284048080444</v>
      </c>
      <c r="C310">
        <v>24.104284048080444</v>
      </c>
    </row>
    <row r="311" spans="1:3" x14ac:dyDescent="0.45">
      <c r="A311" t="s">
        <v>312</v>
      </c>
      <c r="B311">
        <v>5.1172370910644531</v>
      </c>
      <c r="C311">
        <v>5.1172370910644531</v>
      </c>
    </row>
    <row r="312" spans="1:3" x14ac:dyDescent="0.45">
      <c r="A312" t="s">
        <v>313</v>
      </c>
      <c r="B312">
        <v>121.53489398956299</v>
      </c>
      <c r="C312">
        <v>121.53489398956299</v>
      </c>
    </row>
    <row r="313" spans="1:3" x14ac:dyDescent="0.45">
      <c r="A313" t="s">
        <v>314</v>
      </c>
      <c r="B313">
        <v>38.569800853729248</v>
      </c>
      <c r="C313">
        <v>38.569800853729248</v>
      </c>
    </row>
    <row r="314" spans="1:3" x14ac:dyDescent="0.45">
      <c r="A314" t="s">
        <v>315</v>
      </c>
      <c r="B314">
        <v>600.00063300132751</v>
      </c>
      <c r="C314">
        <v>600.00063300132751</v>
      </c>
    </row>
    <row r="315" spans="1:3" x14ac:dyDescent="0.45">
      <c r="A315" t="s">
        <v>316</v>
      </c>
      <c r="B315">
        <v>600.00426578521729</v>
      </c>
      <c r="C315">
        <v>600.00426578521729</v>
      </c>
    </row>
    <row r="316" spans="1:3" x14ac:dyDescent="0.45">
      <c r="A316" t="s">
        <v>317</v>
      </c>
      <c r="B316">
        <v>600.00098609924316</v>
      </c>
      <c r="C316">
        <v>600.00098609924316</v>
      </c>
    </row>
    <row r="317" spans="1:3" x14ac:dyDescent="0.45">
      <c r="A317" t="s">
        <v>318</v>
      </c>
      <c r="B317">
        <v>600.0056779384613</v>
      </c>
      <c r="C317">
        <v>600.0056779384613</v>
      </c>
    </row>
    <row r="318" spans="1:3" x14ac:dyDescent="0.45">
      <c r="A318" t="s">
        <v>319</v>
      </c>
      <c r="B318">
        <v>600.0027289390564</v>
      </c>
      <c r="C318">
        <v>600.0027289390564</v>
      </c>
    </row>
    <row r="319" spans="1:3" x14ac:dyDescent="0.45">
      <c r="A319" t="s">
        <v>320</v>
      </c>
      <c r="B319">
        <v>600.00521802902222</v>
      </c>
      <c r="C319">
        <v>600.00521802902222</v>
      </c>
    </row>
    <row r="320" spans="1:3" x14ac:dyDescent="0.45">
      <c r="A320" t="s">
        <v>321</v>
      </c>
      <c r="B320">
        <v>600.00500392913818</v>
      </c>
      <c r="C320">
        <v>600.00500392913818</v>
      </c>
    </row>
    <row r="321" spans="1:3" x14ac:dyDescent="0.45">
      <c r="A321" t="s">
        <v>322</v>
      </c>
      <c r="B321">
        <v>600.00498795509338</v>
      </c>
      <c r="C321">
        <v>600.00498795509338</v>
      </c>
    </row>
    <row r="322" spans="1:3" x14ac:dyDescent="0.45">
      <c r="A322" t="s">
        <v>323</v>
      </c>
      <c r="B322">
        <v>11.061316013336182</v>
      </c>
      <c r="C322">
        <v>11.061316013336182</v>
      </c>
    </row>
    <row r="323" spans="1:3" x14ac:dyDescent="0.45">
      <c r="A323" t="s">
        <v>324</v>
      </c>
      <c r="B323">
        <v>600.00471997261047</v>
      </c>
      <c r="C323">
        <v>600.00471997261047</v>
      </c>
    </row>
    <row r="324" spans="1:3" x14ac:dyDescent="0.45">
      <c r="A324" t="s">
        <v>325</v>
      </c>
      <c r="B324">
        <v>0.18601202964782715</v>
      </c>
      <c r="C324">
        <v>0.18601202964782715</v>
      </c>
    </row>
    <row r="325" spans="1:3" x14ac:dyDescent="0.45">
      <c r="A325" t="s">
        <v>326</v>
      </c>
      <c r="B325">
        <v>0.12494707107543945</v>
      </c>
      <c r="C325">
        <v>0.12494707107543945</v>
      </c>
    </row>
    <row r="326" spans="1:3" x14ac:dyDescent="0.45">
      <c r="A326" t="s">
        <v>327</v>
      </c>
      <c r="B326">
        <v>0.19555115699768066</v>
      </c>
      <c r="C326">
        <v>0.19555115699768066</v>
      </c>
    </row>
    <row r="327" spans="1:3" x14ac:dyDescent="0.45">
      <c r="A327" t="s">
        <v>328</v>
      </c>
      <c r="B327">
        <v>438.62057995796204</v>
      </c>
      <c r="C327">
        <v>438.62057995796204</v>
      </c>
    </row>
    <row r="328" spans="1:3" x14ac:dyDescent="0.45">
      <c r="A328" t="s">
        <v>329</v>
      </c>
      <c r="B328">
        <v>236.67823696136475</v>
      </c>
      <c r="C328">
        <v>236.67823696136475</v>
      </c>
    </row>
    <row r="329" spans="1:3" x14ac:dyDescent="0.45">
      <c r="A329" t="s">
        <v>330</v>
      </c>
      <c r="B329">
        <v>600.00070905685425</v>
      </c>
      <c r="C329">
        <v>600.00070905685425</v>
      </c>
    </row>
    <row r="330" spans="1:3" x14ac:dyDescent="0.45">
      <c r="A330" t="s">
        <v>331</v>
      </c>
      <c r="B330">
        <v>594.14524793624878</v>
      </c>
      <c r="C330">
        <v>594.14524793624878</v>
      </c>
    </row>
    <row r="331" spans="1:3" x14ac:dyDescent="0.45">
      <c r="A331" t="s">
        <v>332</v>
      </c>
      <c r="B331">
        <v>50.451405048370361</v>
      </c>
      <c r="C331">
        <v>50.451405048370361</v>
      </c>
    </row>
    <row r="332" spans="1:3" x14ac:dyDescent="0.45">
      <c r="A332" t="s">
        <v>333</v>
      </c>
      <c r="B332">
        <v>414.22425889968872</v>
      </c>
      <c r="C332">
        <v>414.22425889968872</v>
      </c>
    </row>
    <row r="333" spans="1:3" x14ac:dyDescent="0.45">
      <c r="A333" t="s">
        <v>334</v>
      </c>
      <c r="B333">
        <v>498.81735610961914</v>
      </c>
      <c r="C333">
        <v>498.81735610961914</v>
      </c>
    </row>
    <row r="334" spans="1:3" x14ac:dyDescent="0.45">
      <c r="A334" t="s">
        <v>335</v>
      </c>
      <c r="B334">
        <v>600.00739908218384</v>
      </c>
      <c r="C334">
        <v>600.00739908218384</v>
      </c>
    </row>
    <row r="335" spans="1:3" x14ac:dyDescent="0.45">
      <c r="A335" t="s">
        <v>336</v>
      </c>
      <c r="B335">
        <v>600.00444388389587</v>
      </c>
      <c r="C335">
        <v>600.00444388389587</v>
      </c>
    </row>
    <row r="336" spans="1:3" x14ac:dyDescent="0.45">
      <c r="A336" t="s">
        <v>337</v>
      </c>
      <c r="B336">
        <v>600.00390911102295</v>
      </c>
      <c r="C336">
        <v>600.00390911102295</v>
      </c>
    </row>
    <row r="337" spans="1:3" x14ac:dyDescent="0.45">
      <c r="A337" t="s">
        <v>338</v>
      </c>
      <c r="B337">
        <v>550.39113903045654</v>
      </c>
      <c r="C337">
        <v>550.39113903045654</v>
      </c>
    </row>
    <row r="338" spans="1:3" x14ac:dyDescent="0.45">
      <c r="A338" t="s">
        <v>339</v>
      </c>
      <c r="B338">
        <v>600.00533294677734</v>
      </c>
      <c r="C338">
        <v>600.00533294677734</v>
      </c>
    </row>
    <row r="339" spans="1:3" x14ac:dyDescent="0.45">
      <c r="A339" t="s">
        <v>340</v>
      </c>
      <c r="B339">
        <v>203.73162198066711</v>
      </c>
      <c r="C339">
        <v>203.73162198066711</v>
      </c>
    </row>
    <row r="340" spans="1:3" x14ac:dyDescent="0.45">
      <c r="A340" t="s">
        <v>341</v>
      </c>
      <c r="B340">
        <v>106.41718721389771</v>
      </c>
      <c r="C340">
        <v>106.41718721389771</v>
      </c>
    </row>
    <row r="341" spans="1:3" x14ac:dyDescent="0.45">
      <c r="A341" t="s">
        <v>342</v>
      </c>
      <c r="B341">
        <v>600.0025680065155</v>
      </c>
      <c r="C341">
        <v>600.0025680065155</v>
      </c>
    </row>
    <row r="342" spans="1:3" x14ac:dyDescent="0.45">
      <c r="A342" t="s">
        <v>343</v>
      </c>
      <c r="B342">
        <v>2.5814700126647949</v>
      </c>
      <c r="C342">
        <v>2.5814700126647949</v>
      </c>
    </row>
    <row r="343" spans="1:3" x14ac:dyDescent="0.45">
      <c r="A343" t="s">
        <v>344</v>
      </c>
      <c r="B343">
        <v>14.007646083831787</v>
      </c>
      <c r="C343">
        <v>14.007646083831787</v>
      </c>
    </row>
    <row r="344" spans="1:3" x14ac:dyDescent="0.45">
      <c r="A344" t="s">
        <v>345</v>
      </c>
      <c r="B344">
        <v>600.00853395462036</v>
      </c>
      <c r="C344">
        <v>600.00853395462036</v>
      </c>
    </row>
    <row r="345" spans="1:3" x14ac:dyDescent="0.45">
      <c r="A345" t="s">
        <v>346</v>
      </c>
      <c r="B345">
        <v>56.138792037963867</v>
      </c>
      <c r="C345">
        <v>56.138792037963867</v>
      </c>
    </row>
    <row r="346" spans="1:3" x14ac:dyDescent="0.45">
      <c r="A346" t="s">
        <v>347</v>
      </c>
      <c r="B346">
        <v>13.376540899276733</v>
      </c>
      <c r="C346">
        <v>13.376540899276733</v>
      </c>
    </row>
    <row r="347" spans="1:3" x14ac:dyDescent="0.45">
      <c r="A347" t="s">
        <v>348</v>
      </c>
      <c r="B347">
        <v>24.17583703994751</v>
      </c>
      <c r="C347">
        <v>24.17583703994751</v>
      </c>
    </row>
    <row r="348" spans="1:3" x14ac:dyDescent="0.45">
      <c r="A348" t="s">
        <v>349</v>
      </c>
      <c r="B348">
        <v>600.00434803962708</v>
      </c>
      <c r="C348">
        <v>600.00434803962708</v>
      </c>
    </row>
    <row r="349" spans="1:3" x14ac:dyDescent="0.45">
      <c r="A349" t="s">
        <v>350</v>
      </c>
      <c r="B349">
        <v>1.2950260639190674</v>
      </c>
      <c r="C349">
        <v>1.2950260639190674</v>
      </c>
    </row>
    <row r="350" spans="1:3" x14ac:dyDescent="0.45">
      <c r="A350" t="s">
        <v>351</v>
      </c>
      <c r="B350">
        <v>297.59934115409851</v>
      </c>
      <c r="C350">
        <v>297.59934115409851</v>
      </c>
    </row>
    <row r="351" spans="1:3" x14ac:dyDescent="0.45">
      <c r="A351" t="s">
        <v>352</v>
      </c>
      <c r="B351">
        <v>600.00558185577393</v>
      </c>
      <c r="C351">
        <v>600.00558185577393</v>
      </c>
    </row>
    <row r="352" spans="1:3" x14ac:dyDescent="0.45">
      <c r="A352" t="s">
        <v>353</v>
      </c>
      <c r="B352">
        <v>600.16457009315491</v>
      </c>
      <c r="C352">
        <v>600.16457009315491</v>
      </c>
    </row>
    <row r="353" spans="1:3" x14ac:dyDescent="0.45">
      <c r="A353" t="s">
        <v>354</v>
      </c>
      <c r="B353">
        <v>378.50892090797424</v>
      </c>
      <c r="C353">
        <v>378.50892090797424</v>
      </c>
    </row>
    <row r="354" spans="1:3" x14ac:dyDescent="0.45">
      <c r="A354" t="s">
        <v>355</v>
      </c>
      <c r="B354">
        <v>124.66525077819824</v>
      </c>
      <c r="C354">
        <v>124.66525077819824</v>
      </c>
    </row>
    <row r="355" spans="1:3" x14ac:dyDescent="0.45">
      <c r="A355" t="s">
        <v>356</v>
      </c>
      <c r="B355">
        <v>2.8307709693908691</v>
      </c>
      <c r="C355">
        <v>2.8307709693908691</v>
      </c>
    </row>
    <row r="356" spans="1:3" x14ac:dyDescent="0.45">
      <c r="A356" t="s">
        <v>357</v>
      </c>
      <c r="B356">
        <v>47.160577058792114</v>
      </c>
      <c r="C356">
        <v>47.160577058792114</v>
      </c>
    </row>
    <row r="357" spans="1:3" x14ac:dyDescent="0.45">
      <c r="A357" t="s">
        <v>358</v>
      </c>
      <c r="B357">
        <v>39.938589811325073</v>
      </c>
      <c r="C357">
        <v>39.938589811325073</v>
      </c>
    </row>
    <row r="358" spans="1:3" x14ac:dyDescent="0.45">
      <c r="A358" t="s">
        <v>359</v>
      </c>
      <c r="B358">
        <v>218.55784106254578</v>
      </c>
      <c r="C358">
        <v>218.55784106254578</v>
      </c>
    </row>
    <row r="359" spans="1:3" x14ac:dyDescent="0.45">
      <c r="A359" t="s">
        <v>360</v>
      </c>
      <c r="B359">
        <v>600.00115394592285</v>
      </c>
      <c r="C359">
        <v>600.00115394592285</v>
      </c>
    </row>
    <row r="360" spans="1:3" x14ac:dyDescent="0.45">
      <c r="A360" t="s">
        <v>361</v>
      </c>
      <c r="B360">
        <v>600.55562496185303</v>
      </c>
      <c r="C360">
        <v>600.55562496185303</v>
      </c>
    </row>
    <row r="361" spans="1:3" x14ac:dyDescent="0.45">
      <c r="A361" t="s">
        <v>362</v>
      </c>
      <c r="B361">
        <v>600.0034031867981</v>
      </c>
      <c r="C361">
        <v>600.0034031867981</v>
      </c>
    </row>
    <row r="362" spans="1:3" x14ac:dyDescent="0.45">
      <c r="A362" t="s">
        <v>363</v>
      </c>
      <c r="B362">
        <v>600.00722098350525</v>
      </c>
      <c r="C362">
        <v>600.00722098350525</v>
      </c>
    </row>
    <row r="363" spans="1:3" x14ac:dyDescent="0.45">
      <c r="A363" t="s">
        <v>364</v>
      </c>
      <c r="B363">
        <v>600.00101900100708</v>
      </c>
      <c r="C363">
        <v>600.00101900100708</v>
      </c>
    </row>
    <row r="364" spans="1:3" x14ac:dyDescent="0.45">
      <c r="A364" t="s">
        <v>365</v>
      </c>
      <c r="B364">
        <v>600.00846695899963</v>
      </c>
      <c r="C364">
        <v>600.00846695899963</v>
      </c>
    </row>
    <row r="365" spans="1:3" x14ac:dyDescent="0.45">
      <c r="A365" t="s">
        <v>366</v>
      </c>
      <c r="B365">
        <v>302.48042416572571</v>
      </c>
      <c r="C365">
        <v>302.48042416572571</v>
      </c>
    </row>
    <row r="366" spans="1:3" x14ac:dyDescent="0.45">
      <c r="A366" t="s">
        <v>367</v>
      </c>
      <c r="B366">
        <v>452.19536685943604</v>
      </c>
      <c r="C366">
        <v>452.19536685943604</v>
      </c>
    </row>
    <row r="367" spans="1:3" x14ac:dyDescent="0.45">
      <c r="A367" t="s">
        <v>368</v>
      </c>
      <c r="B367">
        <v>167.48391580581665</v>
      </c>
      <c r="C367">
        <v>167.48391580581665</v>
      </c>
    </row>
    <row r="368" spans="1:3" x14ac:dyDescent="0.45">
      <c r="A368" t="s">
        <v>369</v>
      </c>
      <c r="B368">
        <v>81.134474039077759</v>
      </c>
      <c r="C368">
        <v>81.134474039077759</v>
      </c>
    </row>
    <row r="369" spans="1:3" x14ac:dyDescent="0.45">
      <c r="A369" t="s">
        <v>370</v>
      </c>
      <c r="B369">
        <v>217.80054998397827</v>
      </c>
      <c r="C369">
        <v>217.80054998397827</v>
      </c>
    </row>
    <row r="370" spans="1:3" x14ac:dyDescent="0.45">
      <c r="A370" t="s">
        <v>371</v>
      </c>
      <c r="B370">
        <v>600.00168991088867</v>
      </c>
      <c r="C370">
        <v>600.00168991088867</v>
      </c>
    </row>
    <row r="371" spans="1:3" x14ac:dyDescent="0.45">
      <c r="A371" t="s">
        <v>372</v>
      </c>
      <c r="B371">
        <v>52.823665857315063</v>
      </c>
      <c r="C371">
        <v>52.823665857315063</v>
      </c>
    </row>
    <row r="372" spans="1:3" x14ac:dyDescent="0.45">
      <c r="A372" t="s">
        <v>373</v>
      </c>
      <c r="B372">
        <v>13.267369985580444</v>
      </c>
      <c r="C372">
        <v>13.267369985580444</v>
      </c>
    </row>
    <row r="373" spans="1:3" x14ac:dyDescent="0.45">
      <c r="A373" t="s">
        <v>374</v>
      </c>
      <c r="B373">
        <v>252.81106495857239</v>
      </c>
      <c r="C373">
        <v>252.81106495857239</v>
      </c>
    </row>
    <row r="374" spans="1:3" x14ac:dyDescent="0.45">
      <c r="A374" t="s">
        <v>375</v>
      </c>
      <c r="B374">
        <v>600.00804209709167</v>
      </c>
      <c r="C374">
        <v>600.00804209709167</v>
      </c>
    </row>
    <row r="375" spans="1:3" x14ac:dyDescent="0.45">
      <c r="A375" t="s">
        <v>376</v>
      </c>
      <c r="B375">
        <v>8.8822281360626221</v>
      </c>
      <c r="C375">
        <v>8.8822281360626221</v>
      </c>
    </row>
    <row r="376" spans="1:3" x14ac:dyDescent="0.45">
      <c r="A376" t="s">
        <v>377</v>
      </c>
      <c r="B376">
        <v>12.611132860183716</v>
      </c>
      <c r="C376">
        <v>12.611132860183716</v>
      </c>
    </row>
    <row r="377" spans="1:3" x14ac:dyDescent="0.45">
      <c r="A377" t="s">
        <v>378</v>
      </c>
      <c r="B377">
        <v>62.412333965301514</v>
      </c>
      <c r="C377">
        <v>62.412333965301514</v>
      </c>
    </row>
    <row r="378" spans="1:3" x14ac:dyDescent="0.45">
      <c r="A378" t="s">
        <v>379</v>
      </c>
      <c r="B378">
        <v>14.142173051834106</v>
      </c>
      <c r="C378">
        <v>14.142173051834106</v>
      </c>
    </row>
    <row r="379" spans="1:3" x14ac:dyDescent="0.45">
      <c r="A379" t="s">
        <v>380</v>
      </c>
      <c r="B379">
        <v>7.7867560386657715</v>
      </c>
      <c r="C379">
        <v>7.7867560386657715</v>
      </c>
    </row>
    <row r="380" spans="1:3" x14ac:dyDescent="0.45">
      <c r="A380" t="s">
        <v>381</v>
      </c>
      <c r="B380">
        <v>600.00268483161926</v>
      </c>
      <c r="C380">
        <v>600.00268483161926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1FD8-694C-4069-BE25-AE95E6D428A8}">
  <dimension ref="A1:C380"/>
  <sheetViews>
    <sheetView workbookViewId="0">
      <selection activeCell="D3" sqref="D3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2.5812649726867676</v>
      </c>
      <c r="C2">
        <v>2.5812649726867676</v>
      </c>
    </row>
    <row r="3" spans="1:3" x14ac:dyDescent="0.45">
      <c r="A3" t="s">
        <v>4</v>
      </c>
      <c r="B3">
        <v>600.00703811645508</v>
      </c>
      <c r="C3">
        <v>600.00703811645508</v>
      </c>
    </row>
    <row r="4" spans="1:3" x14ac:dyDescent="0.45">
      <c r="A4" t="s">
        <v>5</v>
      </c>
      <c r="B4">
        <v>10.915977001190186</v>
      </c>
      <c r="C4">
        <v>10.915977001190186</v>
      </c>
    </row>
    <row r="5" spans="1:3" x14ac:dyDescent="0.45">
      <c r="A5" t="s">
        <v>6</v>
      </c>
      <c r="B5">
        <v>9.7855868339538574</v>
      </c>
      <c r="C5">
        <v>9.7855868339538574</v>
      </c>
    </row>
    <row r="6" spans="1:3" x14ac:dyDescent="0.45">
      <c r="A6" t="s">
        <v>7</v>
      </c>
      <c r="B6">
        <v>399.50793099403381</v>
      </c>
      <c r="C6">
        <v>399.50793099403381</v>
      </c>
    </row>
    <row r="7" spans="1:3" x14ac:dyDescent="0.45">
      <c r="A7" t="s">
        <v>8</v>
      </c>
      <c r="B7">
        <v>105.08645606040955</v>
      </c>
      <c r="C7">
        <v>105.08645606040955</v>
      </c>
    </row>
    <row r="8" spans="1:3" x14ac:dyDescent="0.45">
      <c r="A8" t="s">
        <v>9</v>
      </c>
      <c r="B8">
        <v>3.4671881198883057</v>
      </c>
      <c r="C8">
        <v>3.4671881198883057</v>
      </c>
    </row>
    <row r="9" spans="1:3" x14ac:dyDescent="0.45">
      <c r="A9" t="s">
        <v>10</v>
      </c>
      <c r="B9">
        <v>600.00662899017334</v>
      </c>
      <c r="C9">
        <v>600.00662899017334</v>
      </c>
    </row>
    <row r="10" spans="1:3" x14ac:dyDescent="0.45">
      <c r="A10" t="s">
        <v>11</v>
      </c>
      <c r="B10">
        <v>450.00888395309448</v>
      </c>
      <c r="C10">
        <v>450.00888395309448</v>
      </c>
    </row>
    <row r="11" spans="1:3" x14ac:dyDescent="0.45">
      <c r="A11" t="s">
        <v>12</v>
      </c>
      <c r="B11">
        <v>66.980408906936646</v>
      </c>
      <c r="C11">
        <v>66.980408906936646</v>
      </c>
    </row>
    <row r="12" spans="1:3" x14ac:dyDescent="0.45">
      <c r="A12" t="s">
        <v>13</v>
      </c>
      <c r="B12">
        <v>600.00484991073608</v>
      </c>
      <c r="C12">
        <v>600.00484991073608</v>
      </c>
    </row>
    <row r="13" spans="1:3" x14ac:dyDescent="0.45">
      <c r="A13" t="s">
        <v>14</v>
      </c>
      <c r="B13">
        <v>600.00337481498718</v>
      </c>
      <c r="C13">
        <v>600.00337481498718</v>
      </c>
    </row>
    <row r="14" spans="1:3" x14ac:dyDescent="0.45">
      <c r="A14" t="s">
        <v>15</v>
      </c>
      <c r="B14">
        <v>243.78016400337219</v>
      </c>
      <c r="C14">
        <v>243.78016400337219</v>
      </c>
    </row>
    <row r="15" spans="1:3" x14ac:dyDescent="0.45">
      <c r="A15" t="s">
        <v>16</v>
      </c>
      <c r="B15">
        <v>600.00200414657593</v>
      </c>
      <c r="C15">
        <v>600.00200414657593</v>
      </c>
    </row>
    <row r="16" spans="1:3" x14ac:dyDescent="0.45">
      <c r="A16" t="s">
        <v>17</v>
      </c>
      <c r="B16">
        <v>89.102338075637817</v>
      </c>
      <c r="C16">
        <v>89.102338075637817</v>
      </c>
    </row>
    <row r="17" spans="1:3" x14ac:dyDescent="0.45">
      <c r="A17" t="s">
        <v>18</v>
      </c>
      <c r="B17">
        <v>123.97960686683655</v>
      </c>
      <c r="C17">
        <v>123.97960686683655</v>
      </c>
    </row>
    <row r="18" spans="1:3" x14ac:dyDescent="0.45">
      <c r="A18" t="s">
        <v>19</v>
      </c>
      <c r="B18">
        <v>90.810755014419556</v>
      </c>
      <c r="C18">
        <v>90.810755014419556</v>
      </c>
    </row>
    <row r="19" spans="1:3" x14ac:dyDescent="0.45">
      <c r="A19" t="s">
        <v>20</v>
      </c>
      <c r="B19">
        <v>73.838406085968018</v>
      </c>
      <c r="C19">
        <v>73.838406085968018</v>
      </c>
    </row>
    <row r="20" spans="1:3" x14ac:dyDescent="0.45">
      <c r="A20" t="s">
        <v>21</v>
      </c>
      <c r="B20">
        <v>86.645426988601685</v>
      </c>
      <c r="C20">
        <v>86.645426988601685</v>
      </c>
    </row>
    <row r="21" spans="1:3" x14ac:dyDescent="0.45">
      <c r="A21" t="s">
        <v>22</v>
      </c>
      <c r="B21">
        <v>58.848572015762329</v>
      </c>
      <c r="C21">
        <v>58.848572015762329</v>
      </c>
    </row>
    <row r="22" spans="1:3" x14ac:dyDescent="0.45">
      <c r="A22" t="s">
        <v>23</v>
      </c>
      <c r="B22">
        <v>408.33926701545715</v>
      </c>
      <c r="C22">
        <v>408.33926701545715</v>
      </c>
    </row>
    <row r="23" spans="1:3" x14ac:dyDescent="0.45">
      <c r="A23" t="s">
        <v>24</v>
      </c>
      <c r="B23">
        <v>0.1767120361328125</v>
      </c>
      <c r="C23">
        <v>0.1767120361328125</v>
      </c>
    </row>
    <row r="24" spans="1:3" x14ac:dyDescent="0.45">
      <c r="A24" t="s">
        <v>25</v>
      </c>
      <c r="B24">
        <v>0.82294297218322754</v>
      </c>
      <c r="C24">
        <v>0.82294297218322754</v>
      </c>
    </row>
    <row r="25" spans="1:3" x14ac:dyDescent="0.45">
      <c r="A25" t="s">
        <v>26</v>
      </c>
      <c r="B25">
        <v>0.78950309753417969</v>
      </c>
      <c r="C25">
        <v>0.78950309753417969</v>
      </c>
    </row>
    <row r="26" spans="1:3" x14ac:dyDescent="0.45">
      <c r="A26" t="s">
        <v>27</v>
      </c>
      <c r="B26">
        <v>600.00128293037415</v>
      </c>
      <c r="C26">
        <v>600.00128293037415</v>
      </c>
    </row>
    <row r="27" spans="1:3" x14ac:dyDescent="0.45">
      <c r="A27" t="s">
        <v>28</v>
      </c>
      <c r="B27">
        <v>1.80159592628479</v>
      </c>
      <c r="C27">
        <v>1.80159592628479</v>
      </c>
    </row>
    <row r="28" spans="1:3" x14ac:dyDescent="0.45">
      <c r="A28" t="s">
        <v>29</v>
      </c>
      <c r="B28">
        <v>361.03063011169434</v>
      </c>
      <c r="C28">
        <v>361.03063011169434</v>
      </c>
    </row>
    <row r="29" spans="1:3" x14ac:dyDescent="0.45">
      <c r="A29" t="s">
        <v>30</v>
      </c>
      <c r="B29">
        <v>210.62600517272949</v>
      </c>
      <c r="C29">
        <v>210.62600517272949</v>
      </c>
    </row>
    <row r="30" spans="1:3" x14ac:dyDescent="0.45">
      <c r="A30" t="s">
        <v>31</v>
      </c>
      <c r="B30">
        <v>99.790318965911865</v>
      </c>
      <c r="C30">
        <v>99.790318965911865</v>
      </c>
    </row>
    <row r="31" spans="1:3" x14ac:dyDescent="0.45">
      <c r="A31" t="s">
        <v>32</v>
      </c>
      <c r="B31">
        <v>199.88601016998291</v>
      </c>
      <c r="C31">
        <v>199.88601016998291</v>
      </c>
    </row>
    <row r="32" spans="1:3" x14ac:dyDescent="0.45">
      <c r="A32" t="s">
        <v>33</v>
      </c>
      <c r="B32">
        <v>600.00449800491333</v>
      </c>
      <c r="C32">
        <v>600.00449800491333</v>
      </c>
    </row>
    <row r="33" spans="1:3" x14ac:dyDescent="0.45">
      <c r="A33" t="s">
        <v>34</v>
      </c>
      <c r="B33">
        <v>7.9115381240844727</v>
      </c>
      <c r="C33">
        <v>7.9115381240844727</v>
      </c>
    </row>
    <row r="34" spans="1:3" x14ac:dyDescent="0.45">
      <c r="A34" t="s">
        <v>35</v>
      </c>
      <c r="B34">
        <v>600.00488495826721</v>
      </c>
      <c r="C34">
        <v>600.00488495826721</v>
      </c>
    </row>
    <row r="35" spans="1:3" x14ac:dyDescent="0.45">
      <c r="A35" t="s">
        <v>36</v>
      </c>
      <c r="B35">
        <v>11.387347936630249</v>
      </c>
      <c r="C35">
        <v>11.387347936630249</v>
      </c>
    </row>
    <row r="36" spans="1:3" x14ac:dyDescent="0.45">
      <c r="A36" t="s">
        <v>37</v>
      </c>
      <c r="B36">
        <v>77.690142869949341</v>
      </c>
      <c r="C36">
        <v>77.690142869949341</v>
      </c>
    </row>
    <row r="37" spans="1:3" x14ac:dyDescent="0.45">
      <c r="A37" t="s">
        <v>38</v>
      </c>
      <c r="B37">
        <v>600.00493907928467</v>
      </c>
      <c r="C37">
        <v>600.00493907928467</v>
      </c>
    </row>
    <row r="38" spans="1:3" x14ac:dyDescent="0.45">
      <c r="A38" t="s">
        <v>39</v>
      </c>
      <c r="B38">
        <v>357.94364094734192</v>
      </c>
      <c r="C38">
        <v>357.94364094734192</v>
      </c>
    </row>
    <row r="39" spans="1:3" x14ac:dyDescent="0.45">
      <c r="A39" t="s">
        <v>40</v>
      </c>
      <c r="B39">
        <v>600.00264191627502</v>
      </c>
      <c r="C39">
        <v>600.00264191627502</v>
      </c>
    </row>
    <row r="40" spans="1:3" x14ac:dyDescent="0.45">
      <c r="A40" t="s">
        <v>41</v>
      </c>
      <c r="B40">
        <v>1.0529439449310303</v>
      </c>
      <c r="C40">
        <v>1.0529439449310303</v>
      </c>
    </row>
    <row r="41" spans="1:3" x14ac:dyDescent="0.45">
      <c r="A41" t="s">
        <v>42</v>
      </c>
      <c r="B41">
        <v>2.1557648181915283</v>
      </c>
      <c r="C41">
        <v>2.1557648181915283</v>
      </c>
    </row>
    <row r="42" spans="1:3" x14ac:dyDescent="0.45">
      <c r="A42" t="s">
        <v>43</v>
      </c>
      <c r="B42">
        <v>0.78775811195373535</v>
      </c>
      <c r="C42">
        <v>0.78775811195373535</v>
      </c>
    </row>
    <row r="43" spans="1:3" x14ac:dyDescent="0.45">
      <c r="A43" t="s">
        <v>44</v>
      </c>
      <c r="B43">
        <v>1.1222469806671143</v>
      </c>
      <c r="C43">
        <v>1.1222469806671143</v>
      </c>
    </row>
    <row r="44" spans="1:3" x14ac:dyDescent="0.45">
      <c r="A44" t="s">
        <v>45</v>
      </c>
      <c r="B44">
        <v>42.145021915435791</v>
      </c>
      <c r="C44">
        <v>42.145021915435791</v>
      </c>
    </row>
    <row r="45" spans="1:3" x14ac:dyDescent="0.45">
      <c r="A45" t="s">
        <v>46</v>
      </c>
      <c r="B45">
        <v>52.766669988632202</v>
      </c>
      <c r="C45">
        <v>52.766669988632202</v>
      </c>
    </row>
    <row r="46" spans="1:3" x14ac:dyDescent="0.45">
      <c r="A46" t="s">
        <v>47</v>
      </c>
      <c r="B46">
        <v>71.915448904037476</v>
      </c>
      <c r="C46">
        <v>71.915448904037476</v>
      </c>
    </row>
    <row r="47" spans="1:3" x14ac:dyDescent="0.45">
      <c r="A47" t="s">
        <v>48</v>
      </c>
      <c r="B47">
        <v>1.7973160743713379</v>
      </c>
      <c r="C47">
        <v>1.7973160743713379</v>
      </c>
    </row>
    <row r="48" spans="1:3" x14ac:dyDescent="0.45">
      <c r="A48" t="s">
        <v>49</v>
      </c>
      <c r="B48">
        <v>64.150496959686279</v>
      </c>
      <c r="C48">
        <v>64.150496959686279</v>
      </c>
    </row>
    <row r="49" spans="1:3" x14ac:dyDescent="0.45">
      <c r="A49" t="s">
        <v>50</v>
      </c>
      <c r="B49">
        <v>1.6815431118011475</v>
      </c>
      <c r="C49">
        <v>1.6815431118011475</v>
      </c>
    </row>
    <row r="50" spans="1:3" x14ac:dyDescent="0.45">
      <c r="A50" t="s">
        <v>51</v>
      </c>
      <c r="B50">
        <v>405.82186603546143</v>
      </c>
      <c r="C50">
        <v>405.82186603546143</v>
      </c>
    </row>
    <row r="51" spans="1:3" x14ac:dyDescent="0.45">
      <c r="A51" t="s">
        <v>52</v>
      </c>
      <c r="B51">
        <v>2.802711009979248</v>
      </c>
      <c r="C51">
        <v>2.802711009979248</v>
      </c>
    </row>
    <row r="52" spans="1:3" x14ac:dyDescent="0.45">
      <c r="A52" t="s">
        <v>53</v>
      </c>
      <c r="B52">
        <v>3.7780671119689941</v>
      </c>
      <c r="C52">
        <v>3.7780671119689941</v>
      </c>
    </row>
    <row r="53" spans="1:3" x14ac:dyDescent="0.45">
      <c r="A53" t="s">
        <v>54</v>
      </c>
      <c r="B53">
        <v>2.4502460956573486</v>
      </c>
      <c r="C53">
        <v>2.4502460956573486</v>
      </c>
    </row>
    <row r="54" spans="1:3" x14ac:dyDescent="0.45">
      <c r="A54" t="s">
        <v>55</v>
      </c>
      <c r="B54">
        <v>600.1972599029541</v>
      </c>
      <c r="C54">
        <v>600.1972599029541</v>
      </c>
    </row>
    <row r="55" spans="1:3" x14ac:dyDescent="0.45">
      <c r="A55" t="s">
        <v>56</v>
      </c>
      <c r="B55">
        <v>600.00113010406494</v>
      </c>
      <c r="C55">
        <v>600.00113010406494</v>
      </c>
    </row>
    <row r="56" spans="1:3" x14ac:dyDescent="0.45">
      <c r="A56" t="s">
        <v>57</v>
      </c>
      <c r="B56">
        <v>469.18234705924988</v>
      </c>
      <c r="C56">
        <v>469.18234705924988</v>
      </c>
    </row>
    <row r="57" spans="1:3" x14ac:dyDescent="0.45">
      <c r="A57" t="s">
        <v>58</v>
      </c>
      <c r="B57">
        <v>0.87744498252868652</v>
      </c>
      <c r="C57">
        <v>0.87744498252868652</v>
      </c>
    </row>
    <row r="58" spans="1:3" x14ac:dyDescent="0.45">
      <c r="A58" t="s">
        <v>59</v>
      </c>
      <c r="B58">
        <v>0.89199399948120117</v>
      </c>
      <c r="C58">
        <v>0.89199399948120117</v>
      </c>
    </row>
    <row r="59" spans="1:3" x14ac:dyDescent="0.45">
      <c r="A59" t="s">
        <v>60</v>
      </c>
      <c r="B59">
        <v>1.2293009757995605</v>
      </c>
      <c r="C59">
        <v>1.2293009757995605</v>
      </c>
    </row>
    <row r="60" spans="1:3" x14ac:dyDescent="0.45">
      <c r="A60" t="s">
        <v>61</v>
      </c>
      <c r="B60">
        <v>1.708920955657959</v>
      </c>
      <c r="C60">
        <v>1.708920955657959</v>
      </c>
    </row>
    <row r="61" spans="1:3" x14ac:dyDescent="0.45">
      <c r="A61" t="s">
        <v>62</v>
      </c>
      <c r="B61">
        <v>8.2952609062194824</v>
      </c>
      <c r="C61">
        <v>8.2952609062194824</v>
      </c>
    </row>
    <row r="62" spans="1:3" x14ac:dyDescent="0.45">
      <c r="A62" t="s">
        <v>63</v>
      </c>
      <c r="B62">
        <v>0.66234087944030762</v>
      </c>
      <c r="C62">
        <v>0.66234087944030762</v>
      </c>
    </row>
    <row r="63" spans="1:3" x14ac:dyDescent="0.45">
      <c r="A63" t="s">
        <v>64</v>
      </c>
      <c r="B63">
        <v>391.68515110015869</v>
      </c>
      <c r="C63">
        <v>391.68515110015869</v>
      </c>
    </row>
    <row r="64" spans="1:3" x14ac:dyDescent="0.45">
      <c r="A64" t="s">
        <v>65</v>
      </c>
      <c r="B64">
        <v>600.00420498847961</v>
      </c>
      <c r="C64">
        <v>600.00420498847961</v>
      </c>
    </row>
    <row r="65" spans="1:3" x14ac:dyDescent="0.45">
      <c r="A65" t="s">
        <v>66</v>
      </c>
      <c r="B65">
        <v>600.00456309318542</v>
      </c>
      <c r="C65">
        <v>600.00456309318542</v>
      </c>
    </row>
    <row r="66" spans="1:3" x14ac:dyDescent="0.45">
      <c r="A66" t="s">
        <v>67</v>
      </c>
      <c r="B66">
        <v>48.664314985275269</v>
      </c>
      <c r="C66">
        <v>48.664314985275269</v>
      </c>
    </row>
    <row r="67" spans="1:3" x14ac:dyDescent="0.45">
      <c r="A67" t="s">
        <v>68</v>
      </c>
      <c r="B67">
        <v>600.00562691688538</v>
      </c>
      <c r="C67">
        <v>600.00562691688538</v>
      </c>
    </row>
    <row r="68" spans="1:3" x14ac:dyDescent="0.45">
      <c r="A68" t="s">
        <v>69</v>
      </c>
      <c r="B68">
        <v>600.0045759677887</v>
      </c>
      <c r="C68">
        <v>600.0045759677887</v>
      </c>
    </row>
    <row r="69" spans="1:3" x14ac:dyDescent="0.45">
      <c r="A69" t="s">
        <v>70</v>
      </c>
      <c r="B69">
        <v>600.00322699546814</v>
      </c>
      <c r="C69">
        <v>600.00322699546814</v>
      </c>
    </row>
    <row r="70" spans="1:3" x14ac:dyDescent="0.45">
      <c r="A70" t="s">
        <v>71</v>
      </c>
      <c r="B70">
        <v>1.5710430145263672</v>
      </c>
      <c r="C70">
        <v>1.5710430145263672</v>
      </c>
    </row>
    <row r="71" spans="1:3" x14ac:dyDescent="0.45">
      <c r="A71" t="s">
        <v>72</v>
      </c>
      <c r="B71">
        <v>1.5004231929779053</v>
      </c>
      <c r="C71">
        <v>1.5004231929779053</v>
      </c>
    </row>
    <row r="72" spans="1:3" x14ac:dyDescent="0.45">
      <c r="A72" t="s">
        <v>73</v>
      </c>
      <c r="B72">
        <v>2.0772700309753418</v>
      </c>
      <c r="C72">
        <v>2.0772700309753418</v>
      </c>
    </row>
    <row r="73" spans="1:3" x14ac:dyDescent="0.45">
      <c r="A73" t="s">
        <v>74</v>
      </c>
      <c r="B73">
        <v>3.5973680019378662</v>
      </c>
      <c r="C73">
        <v>3.5973680019378662</v>
      </c>
    </row>
    <row r="74" spans="1:3" x14ac:dyDescent="0.45">
      <c r="A74" t="s">
        <v>75</v>
      </c>
      <c r="B74">
        <v>2.0975749492645264</v>
      </c>
      <c r="C74">
        <v>2.0975749492645264</v>
      </c>
    </row>
    <row r="75" spans="1:3" x14ac:dyDescent="0.45">
      <c r="A75" t="s">
        <v>76</v>
      </c>
      <c r="B75">
        <v>2.1622049808502197</v>
      </c>
      <c r="C75">
        <v>2.1622049808502197</v>
      </c>
    </row>
    <row r="76" spans="1:3" x14ac:dyDescent="0.45">
      <c r="A76" t="s">
        <v>77</v>
      </c>
      <c r="B76">
        <v>600.00448298454285</v>
      </c>
      <c r="C76">
        <v>600.00448298454285</v>
      </c>
    </row>
    <row r="77" spans="1:3" x14ac:dyDescent="0.45">
      <c r="A77" t="s">
        <v>78</v>
      </c>
      <c r="B77">
        <v>600.00234389305115</v>
      </c>
      <c r="C77">
        <v>600.00234389305115</v>
      </c>
    </row>
    <row r="78" spans="1:3" x14ac:dyDescent="0.45">
      <c r="A78" t="s">
        <v>79</v>
      </c>
      <c r="B78">
        <v>5.399522066116333</v>
      </c>
      <c r="C78">
        <v>5.399522066116333</v>
      </c>
    </row>
    <row r="79" spans="1:3" x14ac:dyDescent="0.45">
      <c r="A79" t="s">
        <v>80</v>
      </c>
      <c r="B79">
        <v>158.78544807434082</v>
      </c>
      <c r="C79">
        <v>158.78544807434082</v>
      </c>
    </row>
    <row r="80" spans="1:3" x14ac:dyDescent="0.45">
      <c r="A80" t="s">
        <v>81</v>
      </c>
      <c r="B80">
        <v>27.543037176132202</v>
      </c>
      <c r="C80">
        <v>27.543037176132202</v>
      </c>
    </row>
    <row r="81" spans="1:3" x14ac:dyDescent="0.45">
      <c r="A81" t="s">
        <v>82</v>
      </c>
      <c r="B81">
        <v>23.687546968460083</v>
      </c>
      <c r="C81">
        <v>23.687546968460083</v>
      </c>
    </row>
    <row r="82" spans="1:3" x14ac:dyDescent="0.45">
      <c r="A82" t="s">
        <v>83</v>
      </c>
      <c r="B82">
        <v>600.00274801254272</v>
      </c>
      <c r="C82">
        <v>600.00274801254272</v>
      </c>
    </row>
    <row r="83" spans="1:3" x14ac:dyDescent="0.45">
      <c r="A83" t="s">
        <v>84</v>
      </c>
      <c r="B83">
        <v>574.04647612571716</v>
      </c>
      <c r="C83">
        <v>574.04647612571716</v>
      </c>
    </row>
    <row r="84" spans="1:3" x14ac:dyDescent="0.45">
      <c r="A84" t="s">
        <v>85</v>
      </c>
      <c r="B84">
        <v>600.00070095062256</v>
      </c>
      <c r="C84">
        <v>600.00070095062256</v>
      </c>
    </row>
    <row r="85" spans="1:3" x14ac:dyDescent="0.45">
      <c r="A85" t="s">
        <v>86</v>
      </c>
      <c r="B85">
        <v>249.21730399131775</v>
      </c>
      <c r="C85">
        <v>249.21730399131775</v>
      </c>
    </row>
    <row r="86" spans="1:3" x14ac:dyDescent="0.45">
      <c r="A86" t="s">
        <v>87</v>
      </c>
      <c r="B86">
        <v>600.12027406692505</v>
      </c>
      <c r="C86">
        <v>600.12027406692505</v>
      </c>
    </row>
    <row r="87" spans="1:3" x14ac:dyDescent="0.45">
      <c r="A87" t="s">
        <v>88</v>
      </c>
      <c r="B87">
        <v>14.862200975418091</v>
      </c>
      <c r="C87">
        <v>14.862200975418091</v>
      </c>
    </row>
    <row r="88" spans="1:3" x14ac:dyDescent="0.45">
      <c r="A88" t="s">
        <v>89</v>
      </c>
      <c r="B88">
        <v>6.7701890468597412</v>
      </c>
      <c r="C88">
        <v>6.7701890468597412</v>
      </c>
    </row>
    <row r="89" spans="1:3" x14ac:dyDescent="0.45">
      <c r="A89" t="s">
        <v>90</v>
      </c>
      <c r="B89">
        <v>600.06576085090637</v>
      </c>
      <c r="C89">
        <v>600.06576085090637</v>
      </c>
    </row>
    <row r="90" spans="1:3" x14ac:dyDescent="0.45">
      <c r="A90" t="s">
        <v>91</v>
      </c>
      <c r="B90">
        <v>600.00256395339966</v>
      </c>
      <c r="C90">
        <v>600.00256395339966</v>
      </c>
    </row>
    <row r="91" spans="1:3" x14ac:dyDescent="0.45">
      <c r="A91" t="s">
        <v>92</v>
      </c>
      <c r="B91">
        <v>600.0023250579834</v>
      </c>
      <c r="C91">
        <v>600.0023250579834</v>
      </c>
    </row>
    <row r="92" spans="1:3" x14ac:dyDescent="0.45">
      <c r="A92" t="s">
        <v>93</v>
      </c>
      <c r="B92">
        <v>600.00392699241638</v>
      </c>
      <c r="C92">
        <v>600.00392699241638</v>
      </c>
    </row>
    <row r="93" spans="1:3" x14ac:dyDescent="0.45">
      <c r="A93" t="s">
        <v>94</v>
      </c>
      <c r="B93">
        <v>600.00016117095947</v>
      </c>
      <c r="C93">
        <v>600.00016117095947</v>
      </c>
    </row>
    <row r="94" spans="1:3" x14ac:dyDescent="0.45">
      <c r="A94" t="s">
        <v>95</v>
      </c>
      <c r="B94">
        <v>600.0012469291687</v>
      </c>
      <c r="C94">
        <v>600.0012469291687</v>
      </c>
    </row>
    <row r="95" spans="1:3" x14ac:dyDescent="0.45">
      <c r="A95" t="s">
        <v>96</v>
      </c>
      <c r="B95">
        <v>600.00461888313293</v>
      </c>
      <c r="C95">
        <v>600.00461888313293</v>
      </c>
    </row>
    <row r="96" spans="1:3" x14ac:dyDescent="0.45">
      <c r="A96" t="s">
        <v>97</v>
      </c>
      <c r="B96">
        <v>37.486289024353027</v>
      </c>
      <c r="C96">
        <v>37.486289024353027</v>
      </c>
    </row>
    <row r="97" spans="1:3" x14ac:dyDescent="0.45">
      <c r="A97" t="s">
        <v>98</v>
      </c>
      <c r="B97">
        <v>600.1654589176178</v>
      </c>
      <c r="C97">
        <v>600.1654589176178</v>
      </c>
    </row>
    <row r="98" spans="1:3" x14ac:dyDescent="0.45">
      <c r="A98" t="s">
        <v>99</v>
      </c>
      <c r="B98">
        <v>600.00160098075867</v>
      </c>
      <c r="C98">
        <v>600.00160098075867</v>
      </c>
    </row>
    <row r="99" spans="1:3" x14ac:dyDescent="0.45">
      <c r="A99" t="s">
        <v>100</v>
      </c>
      <c r="B99">
        <v>43.320418119430542</v>
      </c>
      <c r="C99">
        <v>43.320418119430542</v>
      </c>
    </row>
    <row r="100" spans="1:3" x14ac:dyDescent="0.45">
      <c r="A100" t="s">
        <v>101</v>
      </c>
      <c r="B100">
        <v>600.00389909744263</v>
      </c>
      <c r="C100">
        <v>600.00389909744263</v>
      </c>
    </row>
    <row r="101" spans="1:3" x14ac:dyDescent="0.45">
      <c r="A101" t="s">
        <v>102</v>
      </c>
      <c r="B101">
        <v>600.00496912002563</v>
      </c>
      <c r="C101">
        <v>600.00496912002563</v>
      </c>
    </row>
    <row r="102" spans="1:3" x14ac:dyDescent="0.45">
      <c r="A102" t="s">
        <v>103</v>
      </c>
      <c r="B102">
        <v>5.6673800945281982</v>
      </c>
      <c r="C102">
        <v>5.6673800945281982</v>
      </c>
    </row>
    <row r="103" spans="1:3" x14ac:dyDescent="0.45">
      <c r="A103" t="s">
        <v>104</v>
      </c>
      <c r="B103">
        <v>10.150254964828491</v>
      </c>
      <c r="C103">
        <v>10.150254964828491</v>
      </c>
    </row>
    <row r="104" spans="1:3" x14ac:dyDescent="0.45">
      <c r="A104" t="s">
        <v>105</v>
      </c>
      <c r="B104">
        <v>19.947128057479858</v>
      </c>
      <c r="C104">
        <v>19.947128057479858</v>
      </c>
    </row>
    <row r="105" spans="1:3" x14ac:dyDescent="0.45">
      <c r="A105" t="s">
        <v>106</v>
      </c>
      <c r="B105">
        <v>105.97600603103638</v>
      </c>
      <c r="C105">
        <v>105.97600603103638</v>
      </c>
    </row>
    <row r="106" spans="1:3" x14ac:dyDescent="0.45">
      <c r="A106" t="s">
        <v>107</v>
      </c>
      <c r="B106">
        <v>1.5966958999633789</v>
      </c>
      <c r="C106">
        <v>1.5966958999633789</v>
      </c>
    </row>
    <row r="107" spans="1:3" x14ac:dyDescent="0.45">
      <c r="A107" t="s">
        <v>108</v>
      </c>
      <c r="B107">
        <v>44.935367107391357</v>
      </c>
      <c r="C107">
        <v>44.935367107391357</v>
      </c>
    </row>
    <row r="108" spans="1:3" x14ac:dyDescent="0.45">
      <c r="A108" t="s">
        <v>109</v>
      </c>
      <c r="B108">
        <v>22.950435876846313</v>
      </c>
      <c r="C108">
        <v>22.950435876846313</v>
      </c>
    </row>
    <row r="109" spans="1:3" x14ac:dyDescent="0.45">
      <c r="A109" t="s">
        <v>110</v>
      </c>
      <c r="B109">
        <v>7.620995044708252</v>
      </c>
      <c r="C109">
        <v>7.620995044708252</v>
      </c>
    </row>
    <row r="110" spans="1:3" x14ac:dyDescent="0.45">
      <c r="A110" t="s">
        <v>111</v>
      </c>
      <c r="B110">
        <v>8.4450006484985352E-2</v>
      </c>
      <c r="C110">
        <v>8.4450006484985352E-2</v>
      </c>
    </row>
    <row r="111" spans="1:3" x14ac:dyDescent="0.45">
      <c r="A111" t="s">
        <v>112</v>
      </c>
      <c r="B111">
        <v>54.681500196456909</v>
      </c>
      <c r="C111">
        <v>54.681500196456909</v>
      </c>
    </row>
    <row r="112" spans="1:3" x14ac:dyDescent="0.45">
      <c r="A112" t="s">
        <v>113</v>
      </c>
      <c r="B112">
        <v>55.121700048446655</v>
      </c>
      <c r="C112">
        <v>55.121700048446655</v>
      </c>
    </row>
    <row r="113" spans="1:3" x14ac:dyDescent="0.45">
      <c r="A113" t="s">
        <v>114</v>
      </c>
      <c r="B113">
        <v>3.3166930675506592</v>
      </c>
      <c r="C113">
        <v>3.3166930675506592</v>
      </c>
    </row>
    <row r="114" spans="1:3" x14ac:dyDescent="0.45">
      <c r="A114" t="s">
        <v>115</v>
      </c>
      <c r="B114">
        <v>600.00719118118286</v>
      </c>
      <c r="C114">
        <v>600.00719118118286</v>
      </c>
    </row>
    <row r="115" spans="1:3" x14ac:dyDescent="0.45">
      <c r="A115" t="s">
        <v>116</v>
      </c>
      <c r="B115">
        <v>0.73697996139526367</v>
      </c>
      <c r="C115">
        <v>0.73697996139526367</v>
      </c>
    </row>
    <row r="116" spans="1:3" x14ac:dyDescent="0.45">
      <c r="A116" t="s">
        <v>117</v>
      </c>
      <c r="B116">
        <v>58.777665138244629</v>
      </c>
      <c r="C116">
        <v>58.777665138244629</v>
      </c>
    </row>
    <row r="117" spans="1:3" x14ac:dyDescent="0.45">
      <c r="A117" t="s">
        <v>118</v>
      </c>
      <c r="B117">
        <v>600.00577902793884</v>
      </c>
      <c r="C117">
        <v>600.00577902793884</v>
      </c>
    </row>
    <row r="118" spans="1:3" x14ac:dyDescent="0.45">
      <c r="A118" t="s">
        <v>119</v>
      </c>
      <c r="B118">
        <v>12.982614994049072</v>
      </c>
      <c r="C118">
        <v>12.982614994049072</v>
      </c>
    </row>
    <row r="119" spans="1:3" x14ac:dyDescent="0.45">
      <c r="A119" t="s">
        <v>120</v>
      </c>
      <c r="B119">
        <v>0.15867090225219727</v>
      </c>
      <c r="C119">
        <v>0.15867090225219727</v>
      </c>
    </row>
    <row r="120" spans="1:3" x14ac:dyDescent="0.45">
      <c r="A120" t="s">
        <v>121</v>
      </c>
      <c r="B120">
        <v>0.52088522911071777</v>
      </c>
      <c r="C120">
        <v>0.52088522911071777</v>
      </c>
    </row>
    <row r="121" spans="1:3" x14ac:dyDescent="0.45">
      <c r="A121" t="s">
        <v>122</v>
      </c>
      <c r="B121">
        <v>0.3806910514831543</v>
      </c>
      <c r="C121">
        <v>0.3806910514831543</v>
      </c>
    </row>
    <row r="122" spans="1:3" x14ac:dyDescent="0.45">
      <c r="A122" t="s">
        <v>123</v>
      </c>
      <c r="B122">
        <v>63.538861989974976</v>
      </c>
      <c r="C122">
        <v>63.538861989974976</v>
      </c>
    </row>
    <row r="123" spans="1:3" x14ac:dyDescent="0.45">
      <c r="A123" t="s">
        <v>124</v>
      </c>
      <c r="B123">
        <v>463.20811700820923</v>
      </c>
      <c r="C123">
        <v>463.20811700820923</v>
      </c>
    </row>
    <row r="124" spans="1:3" x14ac:dyDescent="0.45">
      <c r="A124" t="s">
        <v>125</v>
      </c>
      <c r="B124">
        <v>39.796469926834106</v>
      </c>
      <c r="C124">
        <v>39.796469926834106</v>
      </c>
    </row>
    <row r="125" spans="1:3" x14ac:dyDescent="0.45">
      <c r="A125" t="s">
        <v>126</v>
      </c>
      <c r="B125">
        <v>263.5659282207489</v>
      </c>
      <c r="C125">
        <v>263.5659282207489</v>
      </c>
    </row>
    <row r="126" spans="1:3" x14ac:dyDescent="0.45">
      <c r="A126" t="s">
        <v>127</v>
      </c>
      <c r="B126">
        <v>12.429828882217407</v>
      </c>
      <c r="C126">
        <v>12.429828882217407</v>
      </c>
    </row>
    <row r="127" spans="1:3" x14ac:dyDescent="0.45">
      <c r="A127" t="s">
        <v>128</v>
      </c>
      <c r="B127">
        <v>9.7320539951324463</v>
      </c>
      <c r="C127">
        <v>9.7320539951324463</v>
      </c>
    </row>
    <row r="128" spans="1:3" x14ac:dyDescent="0.45">
      <c r="A128" t="s">
        <v>129</v>
      </c>
      <c r="B128">
        <v>2.8412280082702637</v>
      </c>
      <c r="C128">
        <v>2.8412280082702637</v>
      </c>
    </row>
    <row r="129" spans="1:3" x14ac:dyDescent="0.45">
      <c r="A129" t="s">
        <v>130</v>
      </c>
      <c r="B129">
        <v>9.0012800693511963</v>
      </c>
      <c r="C129">
        <v>9.0012800693511963</v>
      </c>
    </row>
    <row r="130" spans="1:3" x14ac:dyDescent="0.45">
      <c r="A130" t="s">
        <v>131</v>
      </c>
      <c r="B130">
        <v>2.0510590076446533</v>
      </c>
      <c r="C130">
        <v>2.0510590076446533</v>
      </c>
    </row>
    <row r="131" spans="1:3" x14ac:dyDescent="0.45">
      <c r="A131" t="s">
        <v>132</v>
      </c>
      <c r="B131">
        <v>0.92418003082275391</v>
      </c>
      <c r="C131">
        <v>0.92418003082275391</v>
      </c>
    </row>
    <row r="132" spans="1:3" x14ac:dyDescent="0.45">
      <c r="A132" t="s">
        <v>133</v>
      </c>
      <c r="B132">
        <v>134.28170680999756</v>
      </c>
      <c r="C132">
        <v>134.28170680999756</v>
      </c>
    </row>
    <row r="133" spans="1:3" x14ac:dyDescent="0.45">
      <c r="A133" t="s">
        <v>134</v>
      </c>
      <c r="B133">
        <v>119.55609393119812</v>
      </c>
      <c r="C133">
        <v>119.55609393119812</v>
      </c>
    </row>
    <row r="134" spans="1:3" x14ac:dyDescent="0.45">
      <c r="A134" t="s">
        <v>135</v>
      </c>
      <c r="B134">
        <v>9.1988480091094971</v>
      </c>
      <c r="C134">
        <v>9.1988480091094971</v>
      </c>
    </row>
    <row r="135" spans="1:3" x14ac:dyDescent="0.45">
      <c r="A135" t="s">
        <v>136</v>
      </c>
      <c r="B135">
        <v>4.4796688556671143</v>
      </c>
      <c r="C135">
        <v>4.4796688556671143</v>
      </c>
    </row>
    <row r="136" spans="1:3" x14ac:dyDescent="0.45">
      <c r="A136" t="s">
        <v>137</v>
      </c>
      <c r="B136">
        <v>317.65099787712097</v>
      </c>
      <c r="C136">
        <v>317.65099787712097</v>
      </c>
    </row>
    <row r="137" spans="1:3" x14ac:dyDescent="0.45">
      <c r="A137" t="s">
        <v>138</v>
      </c>
      <c r="B137">
        <v>42.319550037384033</v>
      </c>
      <c r="C137">
        <v>42.319550037384033</v>
      </c>
    </row>
    <row r="138" spans="1:3" x14ac:dyDescent="0.45">
      <c r="A138" t="s">
        <v>139</v>
      </c>
      <c r="B138">
        <v>5.2526900768280029</v>
      </c>
      <c r="C138">
        <v>5.2526900768280029</v>
      </c>
    </row>
    <row r="139" spans="1:3" x14ac:dyDescent="0.45">
      <c r="A139" t="s">
        <v>140</v>
      </c>
      <c r="B139">
        <v>600.1951470375061</v>
      </c>
      <c r="C139">
        <v>600.1951470375061</v>
      </c>
    </row>
    <row r="140" spans="1:3" x14ac:dyDescent="0.45">
      <c r="A140" t="s">
        <v>141</v>
      </c>
      <c r="B140">
        <v>600.01929879188538</v>
      </c>
      <c r="C140">
        <v>600.01929879188538</v>
      </c>
    </row>
    <row r="141" spans="1:3" x14ac:dyDescent="0.45">
      <c r="A141" t="s">
        <v>142</v>
      </c>
      <c r="B141">
        <v>6.6774659156799316</v>
      </c>
      <c r="C141">
        <v>6.6774659156799316</v>
      </c>
    </row>
    <row r="142" spans="1:3" x14ac:dyDescent="0.45">
      <c r="A142" t="s">
        <v>143</v>
      </c>
      <c r="B142">
        <v>7.3060920238494873</v>
      </c>
      <c r="C142">
        <v>7.3060920238494873</v>
      </c>
    </row>
    <row r="143" spans="1:3" x14ac:dyDescent="0.45">
      <c r="A143" t="s">
        <v>144</v>
      </c>
      <c r="B143">
        <v>3.2380571365356445</v>
      </c>
      <c r="C143">
        <v>3.2380571365356445</v>
      </c>
    </row>
    <row r="144" spans="1:3" x14ac:dyDescent="0.45">
      <c r="A144" t="s">
        <v>145</v>
      </c>
      <c r="B144">
        <v>600.00510382652283</v>
      </c>
      <c r="C144">
        <v>600.00510382652283</v>
      </c>
    </row>
    <row r="145" spans="1:3" x14ac:dyDescent="0.45">
      <c r="A145" t="s">
        <v>146</v>
      </c>
      <c r="B145">
        <v>174.35764193534851</v>
      </c>
      <c r="C145">
        <v>174.35764193534851</v>
      </c>
    </row>
    <row r="146" spans="1:3" x14ac:dyDescent="0.45">
      <c r="A146" t="s">
        <v>147</v>
      </c>
      <c r="B146">
        <v>2.3454759120941162</v>
      </c>
      <c r="C146">
        <v>2.3454759120941162</v>
      </c>
    </row>
    <row r="147" spans="1:3" x14ac:dyDescent="0.45">
      <c r="A147" t="s">
        <v>148</v>
      </c>
      <c r="B147">
        <v>600.00091791152954</v>
      </c>
      <c r="C147">
        <v>600.00091791152954</v>
      </c>
    </row>
    <row r="148" spans="1:3" x14ac:dyDescent="0.45">
      <c r="A148" t="s">
        <v>149</v>
      </c>
      <c r="B148">
        <v>600.00185608863831</v>
      </c>
      <c r="C148">
        <v>600.00185608863831</v>
      </c>
    </row>
    <row r="149" spans="1:3" x14ac:dyDescent="0.45">
      <c r="A149" t="s">
        <v>150</v>
      </c>
      <c r="B149">
        <v>600.00645995140076</v>
      </c>
      <c r="C149">
        <v>600.00645995140076</v>
      </c>
    </row>
    <row r="150" spans="1:3" x14ac:dyDescent="0.45">
      <c r="A150" t="s">
        <v>151</v>
      </c>
      <c r="B150">
        <v>600.00225496292114</v>
      </c>
      <c r="C150">
        <v>600.00225496292114</v>
      </c>
    </row>
    <row r="151" spans="1:3" x14ac:dyDescent="0.45">
      <c r="A151" t="s">
        <v>152</v>
      </c>
      <c r="B151">
        <v>527.30860710144043</v>
      </c>
      <c r="C151">
        <v>527.30860710144043</v>
      </c>
    </row>
    <row r="152" spans="1:3" x14ac:dyDescent="0.45">
      <c r="A152" t="s">
        <v>153</v>
      </c>
      <c r="B152">
        <v>483.4299328327179</v>
      </c>
      <c r="C152">
        <v>483.4299328327179</v>
      </c>
    </row>
    <row r="153" spans="1:3" x14ac:dyDescent="0.45">
      <c r="A153" t="s">
        <v>154</v>
      </c>
      <c r="B153">
        <v>202.20479488372803</v>
      </c>
      <c r="C153">
        <v>202.20479488372803</v>
      </c>
    </row>
    <row r="154" spans="1:3" x14ac:dyDescent="0.45">
      <c r="A154" t="s">
        <v>155</v>
      </c>
      <c r="B154">
        <v>135.56674194335938</v>
      </c>
      <c r="C154">
        <v>135.56674194335938</v>
      </c>
    </row>
    <row r="155" spans="1:3" x14ac:dyDescent="0.45">
      <c r="A155" t="s">
        <v>156</v>
      </c>
      <c r="B155">
        <v>179.40538096427917</v>
      </c>
      <c r="C155">
        <v>179.40538096427917</v>
      </c>
    </row>
    <row r="156" spans="1:3" x14ac:dyDescent="0.45">
      <c r="A156" t="s">
        <v>157</v>
      </c>
      <c r="B156">
        <v>600.00015497207642</v>
      </c>
      <c r="C156">
        <v>600.00015497207642</v>
      </c>
    </row>
    <row r="157" spans="1:3" x14ac:dyDescent="0.45">
      <c r="A157" t="s">
        <v>158</v>
      </c>
      <c r="B157">
        <v>501.23794484138489</v>
      </c>
      <c r="C157">
        <v>501.23794484138489</v>
      </c>
    </row>
    <row r="158" spans="1:3" x14ac:dyDescent="0.45">
      <c r="A158" t="s">
        <v>159</v>
      </c>
      <c r="B158">
        <v>600.29105710983276</v>
      </c>
      <c r="C158">
        <v>600.29105710983276</v>
      </c>
    </row>
    <row r="159" spans="1:3" x14ac:dyDescent="0.45">
      <c r="A159" t="s">
        <v>160</v>
      </c>
      <c r="B159">
        <v>600.00081086158752</v>
      </c>
      <c r="C159">
        <v>600.00081086158752</v>
      </c>
    </row>
    <row r="160" spans="1:3" x14ac:dyDescent="0.45">
      <c r="A160" t="s">
        <v>161</v>
      </c>
      <c r="B160">
        <v>600.00263905525208</v>
      </c>
      <c r="C160">
        <v>600.00263905525208</v>
      </c>
    </row>
    <row r="161" spans="1:3" x14ac:dyDescent="0.45">
      <c r="A161" t="s">
        <v>162</v>
      </c>
      <c r="B161">
        <v>600.00343203544617</v>
      </c>
      <c r="C161">
        <v>600.00343203544617</v>
      </c>
    </row>
    <row r="162" spans="1:3" x14ac:dyDescent="0.45">
      <c r="A162" t="s">
        <v>163</v>
      </c>
      <c r="B162">
        <v>114.70562195777893</v>
      </c>
      <c r="C162">
        <v>114.70562195777893</v>
      </c>
    </row>
    <row r="163" spans="1:3" x14ac:dyDescent="0.45">
      <c r="A163" t="s">
        <v>164</v>
      </c>
      <c r="B163">
        <v>51.615051031112671</v>
      </c>
      <c r="C163">
        <v>51.615051031112671</v>
      </c>
    </row>
    <row r="164" spans="1:3" x14ac:dyDescent="0.45">
      <c r="A164" t="s">
        <v>165</v>
      </c>
      <c r="B164">
        <v>114.86144089698792</v>
      </c>
      <c r="C164">
        <v>114.86144089698792</v>
      </c>
    </row>
    <row r="165" spans="1:3" x14ac:dyDescent="0.45">
      <c r="A165" t="s">
        <v>166</v>
      </c>
      <c r="B165">
        <v>159.2557110786438</v>
      </c>
      <c r="C165">
        <v>159.2557110786438</v>
      </c>
    </row>
    <row r="166" spans="1:3" x14ac:dyDescent="0.45">
      <c r="A166" t="s">
        <v>167</v>
      </c>
      <c r="B166">
        <v>359.13153600692749</v>
      </c>
      <c r="C166">
        <v>359.13153600692749</v>
      </c>
    </row>
    <row r="167" spans="1:3" x14ac:dyDescent="0.45">
      <c r="A167" t="s">
        <v>168</v>
      </c>
      <c r="B167">
        <v>81.485804796218872</v>
      </c>
      <c r="C167">
        <v>81.485804796218872</v>
      </c>
    </row>
    <row r="168" spans="1:3" x14ac:dyDescent="0.45">
      <c r="A168" t="s">
        <v>169</v>
      </c>
      <c r="B168">
        <v>600.00417017936707</v>
      </c>
      <c r="C168">
        <v>600.00417017936707</v>
      </c>
    </row>
    <row r="169" spans="1:3" x14ac:dyDescent="0.45">
      <c r="A169" t="s">
        <v>170</v>
      </c>
      <c r="B169">
        <v>600.00455617904663</v>
      </c>
      <c r="C169">
        <v>600.00455617904663</v>
      </c>
    </row>
    <row r="170" spans="1:3" x14ac:dyDescent="0.45">
      <c r="A170" t="s">
        <v>171</v>
      </c>
      <c r="B170">
        <v>2.934952974319458</v>
      </c>
      <c r="C170">
        <v>2.934952974319458</v>
      </c>
    </row>
    <row r="171" spans="1:3" x14ac:dyDescent="0.45">
      <c r="A171" t="s">
        <v>172</v>
      </c>
      <c r="B171">
        <v>308.73994183540344</v>
      </c>
      <c r="C171">
        <v>308.73994183540344</v>
      </c>
    </row>
    <row r="172" spans="1:3" x14ac:dyDescent="0.45">
      <c r="A172" t="s">
        <v>173</v>
      </c>
      <c r="B172">
        <v>12.226747989654541</v>
      </c>
      <c r="C172">
        <v>12.226747989654541</v>
      </c>
    </row>
    <row r="173" spans="1:3" x14ac:dyDescent="0.45">
      <c r="A173" t="s">
        <v>174</v>
      </c>
      <c r="B173">
        <v>10.292080879211426</v>
      </c>
      <c r="C173">
        <v>10.292080879211426</v>
      </c>
    </row>
    <row r="174" spans="1:3" x14ac:dyDescent="0.45">
      <c r="A174" t="s">
        <v>175</v>
      </c>
      <c r="B174">
        <v>1.1698338985443115</v>
      </c>
      <c r="C174">
        <v>1.1698338985443115</v>
      </c>
    </row>
    <row r="175" spans="1:3" x14ac:dyDescent="0.45">
      <c r="A175" t="s">
        <v>176</v>
      </c>
      <c r="B175">
        <v>18.205184936523438</v>
      </c>
      <c r="C175">
        <v>18.205184936523438</v>
      </c>
    </row>
    <row r="176" spans="1:3" x14ac:dyDescent="0.45">
      <c r="A176" t="s">
        <v>177</v>
      </c>
      <c r="B176">
        <v>14.492363214492798</v>
      </c>
      <c r="C176">
        <v>14.492363214492798</v>
      </c>
    </row>
    <row r="177" spans="1:3" x14ac:dyDescent="0.45">
      <c r="A177" t="s">
        <v>178</v>
      </c>
      <c r="B177">
        <v>13.356060028076172</v>
      </c>
      <c r="C177">
        <v>13.356060028076172</v>
      </c>
    </row>
    <row r="178" spans="1:3" x14ac:dyDescent="0.45">
      <c r="A178" t="s">
        <v>179</v>
      </c>
      <c r="B178">
        <v>522.55506992340088</v>
      </c>
      <c r="C178">
        <v>522.55506992340088</v>
      </c>
    </row>
    <row r="179" spans="1:3" x14ac:dyDescent="0.45">
      <c r="A179" t="s">
        <v>180</v>
      </c>
      <c r="B179">
        <v>6.7231519222259521</v>
      </c>
      <c r="C179">
        <v>6.7231519222259521</v>
      </c>
    </row>
    <row r="180" spans="1:3" x14ac:dyDescent="0.45">
      <c r="A180" t="s">
        <v>181</v>
      </c>
      <c r="B180">
        <v>266.51686000823975</v>
      </c>
      <c r="C180">
        <v>266.51686000823975</v>
      </c>
    </row>
    <row r="181" spans="1:3" x14ac:dyDescent="0.45">
      <c r="A181" t="s">
        <v>182</v>
      </c>
      <c r="B181">
        <v>5.2556819915771484</v>
      </c>
      <c r="C181">
        <v>5.2556819915771484</v>
      </c>
    </row>
    <row r="182" spans="1:3" x14ac:dyDescent="0.45">
      <c r="A182" t="s">
        <v>183</v>
      </c>
      <c r="B182">
        <v>5.432049036026001</v>
      </c>
      <c r="C182">
        <v>5.432049036026001</v>
      </c>
    </row>
    <row r="183" spans="1:3" x14ac:dyDescent="0.45">
      <c r="A183" t="s">
        <v>184</v>
      </c>
      <c r="B183">
        <v>265.92775702476501</v>
      </c>
      <c r="C183">
        <v>265.92775702476501</v>
      </c>
    </row>
    <row r="184" spans="1:3" x14ac:dyDescent="0.45">
      <c r="A184" t="s">
        <v>185</v>
      </c>
      <c r="B184">
        <v>5.0871360301971436</v>
      </c>
      <c r="C184">
        <v>5.0871360301971436</v>
      </c>
    </row>
    <row r="185" spans="1:3" x14ac:dyDescent="0.45">
      <c r="A185" t="s">
        <v>186</v>
      </c>
      <c r="B185">
        <v>600.00068402290344</v>
      </c>
      <c r="C185">
        <v>600.00068402290344</v>
      </c>
    </row>
    <row r="186" spans="1:3" x14ac:dyDescent="0.45">
      <c r="A186" t="s">
        <v>187</v>
      </c>
      <c r="B186">
        <v>180.33240795135498</v>
      </c>
      <c r="C186">
        <v>180.33240795135498</v>
      </c>
    </row>
    <row r="187" spans="1:3" x14ac:dyDescent="0.45">
      <c r="A187" t="s">
        <v>188</v>
      </c>
      <c r="B187">
        <v>530.26072812080383</v>
      </c>
      <c r="C187">
        <v>530.26072812080383</v>
      </c>
    </row>
    <row r="188" spans="1:3" x14ac:dyDescent="0.45">
      <c r="A188" t="s">
        <v>189</v>
      </c>
      <c r="B188">
        <v>1.1918668746948242</v>
      </c>
      <c r="C188">
        <v>1.1918668746948242</v>
      </c>
    </row>
    <row r="189" spans="1:3" x14ac:dyDescent="0.45">
      <c r="A189" t="s">
        <v>190</v>
      </c>
      <c r="B189">
        <v>2.7135660648345947</v>
      </c>
      <c r="C189">
        <v>2.7135660648345947</v>
      </c>
    </row>
    <row r="190" spans="1:3" x14ac:dyDescent="0.45">
      <c r="A190" t="s">
        <v>191</v>
      </c>
      <c r="B190">
        <v>2.0722122192382813</v>
      </c>
      <c r="C190">
        <v>2.0722122192382813</v>
      </c>
    </row>
    <row r="191" spans="1:3" x14ac:dyDescent="0.45">
      <c r="A191" t="s">
        <v>192</v>
      </c>
      <c r="B191">
        <v>1.8124990463256836</v>
      </c>
      <c r="C191">
        <v>1.8124990463256836</v>
      </c>
    </row>
    <row r="192" spans="1:3" x14ac:dyDescent="0.45">
      <c r="A192" t="s">
        <v>193</v>
      </c>
      <c r="B192">
        <v>1.9833049774169922</v>
      </c>
      <c r="C192">
        <v>1.9833049774169922</v>
      </c>
    </row>
    <row r="193" spans="1:3" x14ac:dyDescent="0.45">
      <c r="A193" t="s">
        <v>194</v>
      </c>
      <c r="B193">
        <v>1.0384001731872559</v>
      </c>
      <c r="C193">
        <v>1.0384001731872559</v>
      </c>
    </row>
    <row r="194" spans="1:3" x14ac:dyDescent="0.45">
      <c r="A194" t="s">
        <v>195</v>
      </c>
      <c r="B194">
        <v>25.397213935852051</v>
      </c>
      <c r="C194">
        <v>25.397213935852051</v>
      </c>
    </row>
    <row r="195" spans="1:3" x14ac:dyDescent="0.45">
      <c r="A195" t="s">
        <v>196</v>
      </c>
      <c r="B195">
        <v>24.187726020812988</v>
      </c>
      <c r="C195">
        <v>24.187726020812988</v>
      </c>
    </row>
    <row r="196" spans="1:3" x14ac:dyDescent="0.45">
      <c r="A196" t="s">
        <v>197</v>
      </c>
      <c r="B196">
        <v>2.2068710327148438</v>
      </c>
      <c r="C196">
        <v>2.2068710327148438</v>
      </c>
    </row>
    <row r="197" spans="1:3" x14ac:dyDescent="0.45">
      <c r="A197" t="s">
        <v>198</v>
      </c>
      <c r="B197">
        <v>27.491873979568481</v>
      </c>
      <c r="C197">
        <v>27.491873979568481</v>
      </c>
    </row>
    <row r="198" spans="1:3" x14ac:dyDescent="0.45">
      <c r="A198" t="s">
        <v>199</v>
      </c>
      <c r="B198">
        <v>26.791998863220215</v>
      </c>
      <c r="C198">
        <v>26.791998863220215</v>
      </c>
    </row>
    <row r="199" spans="1:3" x14ac:dyDescent="0.45">
      <c r="A199" t="s">
        <v>200</v>
      </c>
      <c r="B199">
        <v>5.4853520393371582</v>
      </c>
      <c r="C199">
        <v>5.4853520393371582</v>
      </c>
    </row>
    <row r="200" spans="1:3" x14ac:dyDescent="0.45">
      <c r="A200" t="s">
        <v>201</v>
      </c>
      <c r="B200">
        <v>600.0035719871521</v>
      </c>
      <c r="C200">
        <v>600.0035719871521</v>
      </c>
    </row>
    <row r="201" spans="1:3" x14ac:dyDescent="0.45">
      <c r="A201" t="s">
        <v>202</v>
      </c>
      <c r="B201">
        <v>67.004534006118774</v>
      </c>
      <c r="C201">
        <v>67.004534006118774</v>
      </c>
    </row>
    <row r="202" spans="1:3" x14ac:dyDescent="0.45">
      <c r="A202" t="s">
        <v>203</v>
      </c>
      <c r="B202">
        <v>8.9609508514404297</v>
      </c>
      <c r="C202">
        <v>8.9609508514404297</v>
      </c>
    </row>
    <row r="203" spans="1:3" x14ac:dyDescent="0.45">
      <c r="A203" t="s">
        <v>204</v>
      </c>
      <c r="B203">
        <v>14.66938304901123</v>
      </c>
      <c r="C203">
        <v>14.66938304901123</v>
      </c>
    </row>
    <row r="204" spans="1:3" x14ac:dyDescent="0.45">
      <c r="A204" t="s">
        <v>205</v>
      </c>
      <c r="B204">
        <v>5.7563760280609131</v>
      </c>
      <c r="C204">
        <v>5.7563760280609131</v>
      </c>
    </row>
    <row r="205" spans="1:3" x14ac:dyDescent="0.45">
      <c r="A205" t="s">
        <v>206</v>
      </c>
      <c r="B205">
        <v>600.00020480155945</v>
      </c>
      <c r="C205">
        <v>600.00020480155945</v>
      </c>
    </row>
    <row r="206" spans="1:3" x14ac:dyDescent="0.45">
      <c r="A206" t="s">
        <v>207</v>
      </c>
      <c r="B206">
        <v>144.39668083190918</v>
      </c>
      <c r="C206">
        <v>144.39668083190918</v>
      </c>
    </row>
    <row r="207" spans="1:3" x14ac:dyDescent="0.45">
      <c r="A207" t="s">
        <v>208</v>
      </c>
      <c r="B207">
        <v>457.88333106040955</v>
      </c>
      <c r="C207">
        <v>457.88333106040955</v>
      </c>
    </row>
    <row r="208" spans="1:3" x14ac:dyDescent="0.45">
      <c r="A208" t="s">
        <v>209</v>
      </c>
      <c r="B208">
        <v>15.173067808151245</v>
      </c>
      <c r="C208">
        <v>15.173067808151245</v>
      </c>
    </row>
    <row r="209" spans="1:3" x14ac:dyDescent="0.45">
      <c r="A209" t="s">
        <v>210</v>
      </c>
      <c r="B209">
        <v>153.36179399490356</v>
      </c>
      <c r="C209">
        <v>153.36179399490356</v>
      </c>
    </row>
    <row r="210" spans="1:3" x14ac:dyDescent="0.45">
      <c r="A210" t="s">
        <v>211</v>
      </c>
      <c r="B210">
        <v>241.91369915008545</v>
      </c>
      <c r="C210">
        <v>241.91369915008545</v>
      </c>
    </row>
    <row r="211" spans="1:3" x14ac:dyDescent="0.45">
      <c r="A211" t="s">
        <v>212</v>
      </c>
      <c r="B211">
        <v>211.47857904434204</v>
      </c>
      <c r="C211">
        <v>211.47857904434204</v>
      </c>
    </row>
    <row r="212" spans="1:3" x14ac:dyDescent="0.45">
      <c r="A212" t="s">
        <v>213</v>
      </c>
      <c r="B212">
        <v>224.4879469871521</v>
      </c>
      <c r="C212">
        <v>224.4879469871521</v>
      </c>
    </row>
    <row r="213" spans="1:3" x14ac:dyDescent="0.45">
      <c r="A213" t="s">
        <v>214</v>
      </c>
      <c r="B213">
        <v>1.9590661525726318</v>
      </c>
      <c r="C213">
        <v>1.9590661525726318</v>
      </c>
    </row>
    <row r="214" spans="1:3" x14ac:dyDescent="0.45">
      <c r="A214" t="s">
        <v>215</v>
      </c>
      <c r="B214">
        <v>0.30128002166748047</v>
      </c>
      <c r="C214">
        <v>0.30128002166748047</v>
      </c>
    </row>
    <row r="215" spans="1:3" x14ac:dyDescent="0.45">
      <c r="A215" t="s">
        <v>216</v>
      </c>
      <c r="B215">
        <v>0.40085911750793457</v>
      </c>
      <c r="C215">
        <v>0.40085911750793457</v>
      </c>
    </row>
    <row r="216" spans="1:3" x14ac:dyDescent="0.45">
      <c r="A216" t="s">
        <v>217</v>
      </c>
      <c r="B216">
        <v>2.4846079349517822</v>
      </c>
      <c r="C216">
        <v>2.4846079349517822</v>
      </c>
    </row>
    <row r="217" spans="1:3" x14ac:dyDescent="0.45">
      <c r="A217" t="s">
        <v>218</v>
      </c>
      <c r="B217">
        <v>3.3702480792999268</v>
      </c>
      <c r="C217">
        <v>3.3702480792999268</v>
      </c>
    </row>
    <row r="218" spans="1:3" x14ac:dyDescent="0.45">
      <c r="A218" t="s">
        <v>219</v>
      </c>
      <c r="B218">
        <v>2.1203629970550537</v>
      </c>
      <c r="C218">
        <v>2.1203629970550537</v>
      </c>
    </row>
    <row r="219" spans="1:3" x14ac:dyDescent="0.45">
      <c r="A219" t="s">
        <v>220</v>
      </c>
      <c r="B219">
        <v>55.882821083068848</v>
      </c>
      <c r="C219">
        <v>55.882821083068848</v>
      </c>
    </row>
    <row r="220" spans="1:3" x14ac:dyDescent="0.45">
      <c r="A220" t="s">
        <v>221</v>
      </c>
      <c r="B220">
        <v>7.184736967086792</v>
      </c>
      <c r="C220">
        <v>7.184736967086792</v>
      </c>
    </row>
    <row r="221" spans="1:3" x14ac:dyDescent="0.45">
      <c r="A221" t="s">
        <v>222</v>
      </c>
      <c r="B221">
        <v>3.5043108463287354</v>
      </c>
      <c r="C221">
        <v>3.5043108463287354</v>
      </c>
    </row>
    <row r="222" spans="1:3" x14ac:dyDescent="0.45">
      <c r="A222" t="s">
        <v>223</v>
      </c>
      <c r="B222">
        <v>10.962887048721313</v>
      </c>
      <c r="C222">
        <v>10.962887048721313</v>
      </c>
    </row>
    <row r="223" spans="1:3" x14ac:dyDescent="0.45">
      <c r="A223" t="s">
        <v>224</v>
      </c>
      <c r="B223">
        <v>2.2795069217681885</v>
      </c>
      <c r="C223">
        <v>2.2795069217681885</v>
      </c>
    </row>
    <row r="224" spans="1:3" x14ac:dyDescent="0.45">
      <c r="A224" t="s">
        <v>225</v>
      </c>
      <c r="B224">
        <v>1.9944300651550293</v>
      </c>
      <c r="C224">
        <v>1.9944300651550293</v>
      </c>
    </row>
    <row r="225" spans="1:3" x14ac:dyDescent="0.45">
      <c r="A225" t="s">
        <v>226</v>
      </c>
      <c r="B225">
        <v>4.423043966293335</v>
      </c>
      <c r="C225">
        <v>4.423043966293335</v>
      </c>
    </row>
    <row r="226" spans="1:3" x14ac:dyDescent="0.45">
      <c r="A226" t="s">
        <v>227</v>
      </c>
      <c r="B226">
        <v>40.848654985427856</v>
      </c>
      <c r="C226">
        <v>40.848654985427856</v>
      </c>
    </row>
    <row r="227" spans="1:3" x14ac:dyDescent="0.45">
      <c r="A227" t="s">
        <v>228</v>
      </c>
      <c r="B227">
        <v>25.447890043258667</v>
      </c>
      <c r="C227">
        <v>25.447890043258667</v>
      </c>
    </row>
    <row r="228" spans="1:3" x14ac:dyDescent="0.45">
      <c r="A228" t="s">
        <v>229</v>
      </c>
      <c r="B228">
        <v>24.757382869720459</v>
      </c>
      <c r="C228">
        <v>24.757382869720459</v>
      </c>
    </row>
    <row r="229" spans="1:3" x14ac:dyDescent="0.45">
      <c r="A229" t="s">
        <v>230</v>
      </c>
      <c r="B229">
        <v>107.08373808860779</v>
      </c>
      <c r="C229">
        <v>107.08373808860779</v>
      </c>
    </row>
    <row r="230" spans="1:3" x14ac:dyDescent="0.45">
      <c r="A230" t="s">
        <v>231</v>
      </c>
      <c r="B230">
        <v>3.7950160503387451</v>
      </c>
      <c r="C230">
        <v>3.7950160503387451</v>
      </c>
    </row>
    <row r="231" spans="1:3" x14ac:dyDescent="0.45">
      <c r="A231" t="s">
        <v>232</v>
      </c>
      <c r="B231">
        <v>95.842234134674072</v>
      </c>
      <c r="C231">
        <v>95.842234134674072</v>
      </c>
    </row>
    <row r="232" spans="1:3" x14ac:dyDescent="0.45">
      <c r="A232" t="s">
        <v>233</v>
      </c>
      <c r="B232">
        <v>3.9028470516204834</v>
      </c>
      <c r="C232">
        <v>3.9028470516204834</v>
      </c>
    </row>
    <row r="233" spans="1:3" x14ac:dyDescent="0.45">
      <c r="A233" t="s">
        <v>234</v>
      </c>
      <c r="B233">
        <v>4.2135038375854492</v>
      </c>
      <c r="C233">
        <v>4.2135038375854492</v>
      </c>
    </row>
    <row r="234" spans="1:3" x14ac:dyDescent="0.45">
      <c r="A234" t="s">
        <v>235</v>
      </c>
      <c r="B234">
        <v>253.63778185844421</v>
      </c>
      <c r="C234">
        <v>253.63778185844421</v>
      </c>
    </row>
    <row r="235" spans="1:3" x14ac:dyDescent="0.45">
      <c r="A235" t="s">
        <v>236</v>
      </c>
      <c r="B235">
        <v>133.8153829574585</v>
      </c>
      <c r="C235">
        <v>133.8153829574585</v>
      </c>
    </row>
    <row r="236" spans="1:3" x14ac:dyDescent="0.45">
      <c r="A236" t="s">
        <v>237</v>
      </c>
      <c r="B236">
        <v>600.00236201286316</v>
      </c>
      <c r="C236">
        <v>600.00236201286316</v>
      </c>
    </row>
    <row r="237" spans="1:3" x14ac:dyDescent="0.45">
      <c r="A237" t="s">
        <v>238</v>
      </c>
      <c r="B237">
        <v>152.02278614044189</v>
      </c>
      <c r="C237">
        <v>152.02278614044189</v>
      </c>
    </row>
    <row r="238" spans="1:3" x14ac:dyDescent="0.45">
      <c r="A238" t="s">
        <v>239</v>
      </c>
      <c r="B238">
        <v>600.00307512283325</v>
      </c>
      <c r="C238">
        <v>600.00307512283325</v>
      </c>
    </row>
    <row r="239" spans="1:3" x14ac:dyDescent="0.45">
      <c r="A239" t="s">
        <v>240</v>
      </c>
      <c r="B239">
        <v>600.00309991836548</v>
      </c>
      <c r="C239">
        <v>600.00309991836548</v>
      </c>
    </row>
    <row r="240" spans="1:3" x14ac:dyDescent="0.45">
      <c r="A240" t="s">
        <v>241</v>
      </c>
      <c r="B240">
        <v>0.92760205268859863</v>
      </c>
      <c r="C240">
        <v>0.92760205268859863</v>
      </c>
    </row>
    <row r="241" spans="1:3" x14ac:dyDescent="0.45">
      <c r="A241" t="s">
        <v>242</v>
      </c>
      <c r="B241">
        <v>18.105472803115845</v>
      </c>
      <c r="C241">
        <v>18.105472803115845</v>
      </c>
    </row>
    <row r="242" spans="1:3" x14ac:dyDescent="0.45">
      <c r="A242" t="s">
        <v>243</v>
      </c>
      <c r="B242">
        <v>65.29350209236145</v>
      </c>
      <c r="C242">
        <v>65.29350209236145</v>
      </c>
    </row>
    <row r="243" spans="1:3" x14ac:dyDescent="0.45">
      <c r="A243" t="s">
        <v>244</v>
      </c>
      <c r="B243">
        <v>0.4831390380859375</v>
      </c>
      <c r="C243">
        <v>0.4831390380859375</v>
      </c>
    </row>
    <row r="244" spans="1:3" x14ac:dyDescent="0.45">
      <c r="A244" t="s">
        <v>245</v>
      </c>
      <c r="B244">
        <v>0.26288700103759766</v>
      </c>
      <c r="C244">
        <v>0.26288700103759766</v>
      </c>
    </row>
    <row r="245" spans="1:3" x14ac:dyDescent="0.45">
      <c r="A245" t="s">
        <v>246</v>
      </c>
      <c r="B245">
        <v>36.293833017349243</v>
      </c>
      <c r="C245">
        <v>36.293833017349243</v>
      </c>
    </row>
    <row r="246" spans="1:3" x14ac:dyDescent="0.45">
      <c r="A246" t="s">
        <v>247</v>
      </c>
      <c r="B246">
        <v>10.413793087005615</v>
      </c>
      <c r="C246">
        <v>10.413793087005615</v>
      </c>
    </row>
    <row r="247" spans="1:3" x14ac:dyDescent="0.45">
      <c r="A247" t="s">
        <v>248</v>
      </c>
      <c r="B247">
        <v>78.198858022689819</v>
      </c>
      <c r="C247">
        <v>78.198858022689819</v>
      </c>
    </row>
    <row r="248" spans="1:3" x14ac:dyDescent="0.45">
      <c r="A248" t="s">
        <v>249</v>
      </c>
      <c r="B248">
        <v>24.861380815505981</v>
      </c>
      <c r="C248">
        <v>24.861380815505981</v>
      </c>
    </row>
    <row r="249" spans="1:3" x14ac:dyDescent="0.45">
      <c r="A249" t="s">
        <v>250</v>
      </c>
      <c r="B249">
        <v>12.631576061248779</v>
      </c>
      <c r="C249">
        <v>12.631576061248779</v>
      </c>
    </row>
    <row r="250" spans="1:3" x14ac:dyDescent="0.45">
      <c r="A250" t="s">
        <v>251</v>
      </c>
      <c r="B250">
        <v>18.767342805862427</v>
      </c>
      <c r="C250">
        <v>18.767342805862427</v>
      </c>
    </row>
    <row r="251" spans="1:3" x14ac:dyDescent="0.45">
      <c r="A251" t="s">
        <v>252</v>
      </c>
      <c r="B251">
        <v>46.326600790023804</v>
      </c>
      <c r="C251">
        <v>46.326600790023804</v>
      </c>
    </row>
    <row r="252" spans="1:3" x14ac:dyDescent="0.45">
      <c r="A252" t="s">
        <v>253</v>
      </c>
      <c r="B252">
        <v>29.684367895126343</v>
      </c>
      <c r="C252">
        <v>29.684367895126343</v>
      </c>
    </row>
    <row r="253" spans="1:3" x14ac:dyDescent="0.45">
      <c r="A253" t="s">
        <v>254</v>
      </c>
      <c r="B253">
        <v>6.6703579425811768</v>
      </c>
      <c r="C253">
        <v>6.6703579425811768</v>
      </c>
    </row>
    <row r="254" spans="1:3" x14ac:dyDescent="0.45">
      <c r="A254" t="s">
        <v>255</v>
      </c>
      <c r="B254">
        <v>31.754511117935181</v>
      </c>
      <c r="C254">
        <v>31.754511117935181</v>
      </c>
    </row>
    <row r="255" spans="1:3" x14ac:dyDescent="0.45">
      <c r="A255" t="s">
        <v>256</v>
      </c>
      <c r="B255">
        <v>36.727617025375366</v>
      </c>
      <c r="C255">
        <v>36.727617025375366</v>
      </c>
    </row>
    <row r="256" spans="1:3" x14ac:dyDescent="0.45">
      <c r="A256" t="s">
        <v>257</v>
      </c>
      <c r="B256">
        <v>6.4717979431152344</v>
      </c>
      <c r="C256">
        <v>6.4717979431152344</v>
      </c>
    </row>
    <row r="257" spans="1:3" x14ac:dyDescent="0.45">
      <c r="A257" t="s">
        <v>258</v>
      </c>
      <c r="B257">
        <v>85.097312211990356</v>
      </c>
      <c r="C257">
        <v>85.097312211990356</v>
      </c>
    </row>
    <row r="258" spans="1:3" x14ac:dyDescent="0.45">
      <c r="A258" t="s">
        <v>259</v>
      </c>
      <c r="B258">
        <v>316.6482310295105</v>
      </c>
      <c r="C258">
        <v>316.6482310295105</v>
      </c>
    </row>
    <row r="259" spans="1:3" x14ac:dyDescent="0.45">
      <c r="A259" t="s">
        <v>260</v>
      </c>
      <c r="B259">
        <v>600.00316905975342</v>
      </c>
      <c r="C259">
        <v>600.00316905975342</v>
      </c>
    </row>
    <row r="260" spans="1:3" x14ac:dyDescent="0.45">
      <c r="A260" t="s">
        <v>261</v>
      </c>
      <c r="B260">
        <v>291.89016318321228</v>
      </c>
      <c r="C260">
        <v>291.89016318321228</v>
      </c>
    </row>
    <row r="261" spans="1:3" x14ac:dyDescent="0.45">
      <c r="A261" t="s">
        <v>262</v>
      </c>
      <c r="B261">
        <v>600.0037841796875</v>
      </c>
      <c r="C261">
        <v>600.0037841796875</v>
      </c>
    </row>
    <row r="262" spans="1:3" x14ac:dyDescent="0.45">
      <c r="A262" t="s">
        <v>263</v>
      </c>
      <c r="B262">
        <v>323.20604586601257</v>
      </c>
      <c r="C262">
        <v>323.20604586601257</v>
      </c>
    </row>
    <row r="263" spans="1:3" x14ac:dyDescent="0.45">
      <c r="A263" t="s">
        <v>264</v>
      </c>
      <c r="B263">
        <v>600.00436210632324</v>
      </c>
      <c r="C263">
        <v>600.00436210632324</v>
      </c>
    </row>
    <row r="264" spans="1:3" x14ac:dyDescent="0.45">
      <c r="A264" t="s">
        <v>265</v>
      </c>
      <c r="B264">
        <v>600.00007605552673</v>
      </c>
      <c r="C264">
        <v>600.00007605552673</v>
      </c>
    </row>
    <row r="265" spans="1:3" x14ac:dyDescent="0.45">
      <c r="A265" t="s">
        <v>266</v>
      </c>
      <c r="B265">
        <v>600.00436091423035</v>
      </c>
      <c r="C265">
        <v>600.00436091423035</v>
      </c>
    </row>
    <row r="266" spans="1:3" x14ac:dyDescent="0.45">
      <c r="A266" t="s">
        <v>267</v>
      </c>
      <c r="B266">
        <v>600.00167512893677</v>
      </c>
      <c r="C266">
        <v>600.00167512893677</v>
      </c>
    </row>
    <row r="267" spans="1:3" x14ac:dyDescent="0.45">
      <c r="A267" t="s">
        <v>268</v>
      </c>
      <c r="B267">
        <v>600.00049591064453</v>
      </c>
      <c r="C267">
        <v>600.00049591064453</v>
      </c>
    </row>
    <row r="268" spans="1:3" x14ac:dyDescent="0.45">
      <c r="A268" t="s">
        <v>269</v>
      </c>
      <c r="B268">
        <v>600.0050961971283</v>
      </c>
      <c r="C268">
        <v>600.0050961971283</v>
      </c>
    </row>
    <row r="269" spans="1:3" x14ac:dyDescent="0.45">
      <c r="A269" t="s">
        <v>270</v>
      </c>
      <c r="B269">
        <v>357.00530219078064</v>
      </c>
      <c r="C269">
        <v>357.00530219078064</v>
      </c>
    </row>
    <row r="270" spans="1:3" x14ac:dyDescent="0.45">
      <c r="A270" t="s">
        <v>271</v>
      </c>
      <c r="B270">
        <v>600.00521302223206</v>
      </c>
      <c r="C270">
        <v>600.00521302223206</v>
      </c>
    </row>
    <row r="271" spans="1:3" x14ac:dyDescent="0.45">
      <c r="A271" t="s">
        <v>272</v>
      </c>
      <c r="B271">
        <v>600.00514388084412</v>
      </c>
      <c r="C271">
        <v>600.00514388084412</v>
      </c>
    </row>
    <row r="272" spans="1:3" x14ac:dyDescent="0.45">
      <c r="A272" t="s">
        <v>273</v>
      </c>
      <c r="B272">
        <v>600.00350904464722</v>
      </c>
      <c r="C272">
        <v>600.00350904464722</v>
      </c>
    </row>
    <row r="273" spans="1:3" x14ac:dyDescent="0.45">
      <c r="A273" t="s">
        <v>274</v>
      </c>
      <c r="B273">
        <v>600.00373792648315</v>
      </c>
      <c r="C273">
        <v>600.00373792648315</v>
      </c>
    </row>
    <row r="274" spans="1:3" x14ac:dyDescent="0.45">
      <c r="A274" t="s">
        <v>275</v>
      </c>
      <c r="B274">
        <v>600.00360202789307</v>
      </c>
      <c r="C274">
        <v>600.00360202789307</v>
      </c>
    </row>
    <row r="275" spans="1:3" x14ac:dyDescent="0.45">
      <c r="A275" t="s">
        <v>276</v>
      </c>
      <c r="B275">
        <v>600.00000405311584</v>
      </c>
      <c r="C275">
        <v>600.00000405311584</v>
      </c>
    </row>
    <row r="276" spans="1:3" x14ac:dyDescent="0.45">
      <c r="A276" t="s">
        <v>277</v>
      </c>
      <c r="B276">
        <v>178.83507990837097</v>
      </c>
      <c r="C276">
        <v>178.83507990837097</v>
      </c>
    </row>
    <row r="277" spans="1:3" x14ac:dyDescent="0.45">
      <c r="A277" t="s">
        <v>278</v>
      </c>
      <c r="B277">
        <v>529.83709096908569</v>
      </c>
      <c r="C277">
        <v>529.83709096908569</v>
      </c>
    </row>
    <row r="278" spans="1:3" x14ac:dyDescent="0.45">
      <c r="A278" t="s">
        <v>279</v>
      </c>
      <c r="B278">
        <v>27.814985036849976</v>
      </c>
      <c r="C278">
        <v>27.814985036849976</v>
      </c>
    </row>
    <row r="279" spans="1:3" x14ac:dyDescent="0.45">
      <c r="A279" t="s">
        <v>280</v>
      </c>
      <c r="B279">
        <v>37.918842077255249</v>
      </c>
      <c r="C279">
        <v>37.918842077255249</v>
      </c>
    </row>
    <row r="280" spans="1:3" x14ac:dyDescent="0.45">
      <c r="A280" t="s">
        <v>281</v>
      </c>
      <c r="B280">
        <v>115.37392807006836</v>
      </c>
      <c r="C280">
        <v>115.37392807006836</v>
      </c>
    </row>
    <row r="281" spans="1:3" x14ac:dyDescent="0.45">
      <c r="A281" t="s">
        <v>282</v>
      </c>
      <c r="B281">
        <v>600.00471591949463</v>
      </c>
      <c r="C281">
        <v>600.00471591949463</v>
      </c>
    </row>
    <row r="282" spans="1:3" x14ac:dyDescent="0.45">
      <c r="A282" t="s">
        <v>283</v>
      </c>
      <c r="B282">
        <v>276.70916390419006</v>
      </c>
      <c r="C282">
        <v>276.70916390419006</v>
      </c>
    </row>
    <row r="283" spans="1:3" x14ac:dyDescent="0.45">
      <c r="A283" t="s">
        <v>284</v>
      </c>
      <c r="B283">
        <v>292.67828679084778</v>
      </c>
      <c r="C283">
        <v>292.67828679084778</v>
      </c>
    </row>
    <row r="284" spans="1:3" x14ac:dyDescent="0.45">
      <c r="A284" t="s">
        <v>285</v>
      </c>
      <c r="B284">
        <v>600.00322103500366</v>
      </c>
      <c r="C284">
        <v>600.00322103500366</v>
      </c>
    </row>
    <row r="285" spans="1:3" x14ac:dyDescent="0.45">
      <c r="A285" t="s">
        <v>286</v>
      </c>
      <c r="B285">
        <v>600.07341599464417</v>
      </c>
      <c r="C285">
        <v>600.07341599464417</v>
      </c>
    </row>
    <row r="286" spans="1:3" x14ac:dyDescent="0.45">
      <c r="A286" t="s">
        <v>287</v>
      </c>
      <c r="B286">
        <v>89.642589092254639</v>
      </c>
      <c r="C286">
        <v>89.642589092254639</v>
      </c>
    </row>
    <row r="287" spans="1:3" x14ac:dyDescent="0.45">
      <c r="A287" t="s">
        <v>288</v>
      </c>
      <c r="B287">
        <v>79.435075998306274</v>
      </c>
      <c r="C287">
        <v>79.435075998306274</v>
      </c>
    </row>
    <row r="288" spans="1:3" x14ac:dyDescent="0.45">
      <c r="A288" t="s">
        <v>289</v>
      </c>
      <c r="B288">
        <v>49.236809968948364</v>
      </c>
      <c r="C288">
        <v>49.236809968948364</v>
      </c>
    </row>
    <row r="289" spans="1:3" x14ac:dyDescent="0.45">
      <c r="A289" t="s">
        <v>290</v>
      </c>
      <c r="B289">
        <v>166.5940568447113</v>
      </c>
      <c r="C289">
        <v>166.5940568447113</v>
      </c>
    </row>
    <row r="290" spans="1:3" x14ac:dyDescent="0.45">
      <c r="A290" t="s">
        <v>291</v>
      </c>
      <c r="B290">
        <v>24.327174186706543</v>
      </c>
      <c r="C290">
        <v>24.327174186706543</v>
      </c>
    </row>
    <row r="291" spans="1:3" x14ac:dyDescent="0.45">
      <c r="A291" t="s">
        <v>292</v>
      </c>
      <c r="B291">
        <v>81.715434074401855</v>
      </c>
      <c r="C291">
        <v>81.715434074401855</v>
      </c>
    </row>
    <row r="292" spans="1:3" x14ac:dyDescent="0.45">
      <c r="A292" t="s">
        <v>293</v>
      </c>
      <c r="B292">
        <v>600.00340104103088</v>
      </c>
      <c r="C292">
        <v>600.00340104103088</v>
      </c>
    </row>
    <row r="293" spans="1:3" x14ac:dyDescent="0.45">
      <c r="A293" t="s">
        <v>294</v>
      </c>
      <c r="B293">
        <v>554.48125505447388</v>
      </c>
      <c r="C293">
        <v>554.48125505447388</v>
      </c>
    </row>
    <row r="294" spans="1:3" x14ac:dyDescent="0.45">
      <c r="A294" t="s">
        <v>295</v>
      </c>
      <c r="B294">
        <v>574.35311508178711</v>
      </c>
      <c r="C294">
        <v>574.35311508178711</v>
      </c>
    </row>
    <row r="295" spans="1:3" x14ac:dyDescent="0.45">
      <c r="A295" t="s">
        <v>296</v>
      </c>
      <c r="B295">
        <v>519.03266096115112</v>
      </c>
      <c r="C295">
        <v>519.03266096115112</v>
      </c>
    </row>
    <row r="296" spans="1:3" x14ac:dyDescent="0.45">
      <c r="A296" t="s">
        <v>297</v>
      </c>
      <c r="B296">
        <v>169.62386202812195</v>
      </c>
      <c r="C296">
        <v>169.62386202812195</v>
      </c>
    </row>
    <row r="297" spans="1:3" x14ac:dyDescent="0.45">
      <c r="A297" t="s">
        <v>298</v>
      </c>
      <c r="B297">
        <v>130.69572997093201</v>
      </c>
      <c r="C297">
        <v>130.69572997093201</v>
      </c>
    </row>
    <row r="298" spans="1:3" x14ac:dyDescent="0.45">
      <c r="A298" t="s">
        <v>299</v>
      </c>
      <c r="B298">
        <v>258.38125205039978</v>
      </c>
      <c r="C298">
        <v>258.38125205039978</v>
      </c>
    </row>
    <row r="299" spans="1:3" x14ac:dyDescent="0.45">
      <c r="A299" t="s">
        <v>300</v>
      </c>
      <c r="B299">
        <v>132.29657387733459</v>
      </c>
      <c r="C299">
        <v>132.29657387733459</v>
      </c>
    </row>
    <row r="300" spans="1:3" x14ac:dyDescent="0.45">
      <c r="A300" t="s">
        <v>301</v>
      </c>
      <c r="B300">
        <v>191.92120695114136</v>
      </c>
      <c r="C300">
        <v>191.92120695114136</v>
      </c>
    </row>
    <row r="301" spans="1:3" x14ac:dyDescent="0.45">
      <c r="A301" t="s">
        <v>302</v>
      </c>
      <c r="B301">
        <v>3.4248478412628174</v>
      </c>
      <c r="C301">
        <v>3.4248478412628174</v>
      </c>
    </row>
    <row r="302" spans="1:3" x14ac:dyDescent="0.45">
      <c r="A302" t="s">
        <v>303</v>
      </c>
      <c r="B302">
        <v>137.62180399894714</v>
      </c>
      <c r="C302">
        <v>137.62180399894714</v>
      </c>
    </row>
    <row r="303" spans="1:3" x14ac:dyDescent="0.45">
      <c r="A303" t="s">
        <v>304</v>
      </c>
      <c r="B303">
        <v>27.8664870262146</v>
      </c>
      <c r="C303">
        <v>27.8664870262146</v>
      </c>
    </row>
    <row r="304" spans="1:3" x14ac:dyDescent="0.45">
      <c r="A304" t="s">
        <v>305</v>
      </c>
      <c r="B304">
        <v>169.79795098304749</v>
      </c>
      <c r="C304">
        <v>169.79795098304749</v>
      </c>
    </row>
    <row r="305" spans="1:3" x14ac:dyDescent="0.45">
      <c r="A305" t="s">
        <v>306</v>
      </c>
      <c r="B305">
        <v>89.212729930877686</v>
      </c>
      <c r="C305">
        <v>89.212729930877686</v>
      </c>
    </row>
    <row r="306" spans="1:3" x14ac:dyDescent="0.45">
      <c r="A306" t="s">
        <v>307</v>
      </c>
      <c r="B306">
        <v>82.426683902740479</v>
      </c>
      <c r="C306">
        <v>82.426683902740479</v>
      </c>
    </row>
    <row r="307" spans="1:3" x14ac:dyDescent="0.45">
      <c r="A307" t="s">
        <v>308</v>
      </c>
      <c r="B307">
        <v>600.00069689750671</v>
      </c>
      <c r="C307">
        <v>600.00069689750671</v>
      </c>
    </row>
    <row r="308" spans="1:3" x14ac:dyDescent="0.45">
      <c r="A308" t="s">
        <v>309</v>
      </c>
      <c r="B308">
        <v>600.00648999214172</v>
      </c>
      <c r="C308">
        <v>600.00648999214172</v>
      </c>
    </row>
    <row r="309" spans="1:3" x14ac:dyDescent="0.45">
      <c r="A309" t="s">
        <v>310</v>
      </c>
      <c r="B309">
        <v>197.95633697509766</v>
      </c>
      <c r="C309">
        <v>197.95633697509766</v>
      </c>
    </row>
    <row r="310" spans="1:3" x14ac:dyDescent="0.45">
      <c r="A310" t="s">
        <v>311</v>
      </c>
      <c r="B310">
        <v>25.525493144989014</v>
      </c>
      <c r="C310">
        <v>25.525493144989014</v>
      </c>
    </row>
    <row r="311" spans="1:3" x14ac:dyDescent="0.45">
      <c r="A311" t="s">
        <v>312</v>
      </c>
      <c r="B311">
        <v>5.3050529956817627</v>
      </c>
      <c r="C311">
        <v>5.3050529956817627</v>
      </c>
    </row>
    <row r="312" spans="1:3" x14ac:dyDescent="0.45">
      <c r="A312" t="s">
        <v>313</v>
      </c>
      <c r="B312">
        <v>121.99550890922546</v>
      </c>
      <c r="C312">
        <v>121.99550890922546</v>
      </c>
    </row>
    <row r="313" spans="1:3" x14ac:dyDescent="0.45">
      <c r="A313" t="s">
        <v>314</v>
      </c>
      <c r="B313">
        <v>38.226590156555176</v>
      </c>
      <c r="C313">
        <v>38.226590156555176</v>
      </c>
    </row>
    <row r="314" spans="1:3" x14ac:dyDescent="0.45">
      <c r="A314" t="s">
        <v>315</v>
      </c>
      <c r="B314">
        <v>600.00216722488403</v>
      </c>
      <c r="C314">
        <v>600.00216722488403</v>
      </c>
    </row>
    <row r="315" spans="1:3" x14ac:dyDescent="0.45">
      <c r="A315" t="s">
        <v>316</v>
      </c>
      <c r="B315">
        <v>600.00173711776733</v>
      </c>
      <c r="C315">
        <v>600.00173711776733</v>
      </c>
    </row>
    <row r="316" spans="1:3" x14ac:dyDescent="0.45">
      <c r="A316" t="s">
        <v>317</v>
      </c>
      <c r="B316">
        <v>600.00018811225891</v>
      </c>
      <c r="C316">
        <v>600.00018811225891</v>
      </c>
    </row>
    <row r="317" spans="1:3" x14ac:dyDescent="0.45">
      <c r="A317" t="s">
        <v>318</v>
      </c>
      <c r="B317">
        <v>600.00443291664124</v>
      </c>
      <c r="C317">
        <v>600.00443291664124</v>
      </c>
    </row>
    <row r="318" spans="1:3" x14ac:dyDescent="0.45">
      <c r="A318" t="s">
        <v>319</v>
      </c>
      <c r="B318">
        <v>600.00384306907654</v>
      </c>
      <c r="C318">
        <v>600.00384306907654</v>
      </c>
    </row>
    <row r="319" spans="1:3" x14ac:dyDescent="0.45">
      <c r="A319" t="s">
        <v>320</v>
      </c>
      <c r="B319">
        <v>600.00603222846985</v>
      </c>
      <c r="C319">
        <v>600.00603222846985</v>
      </c>
    </row>
    <row r="320" spans="1:3" x14ac:dyDescent="0.45">
      <c r="A320" t="s">
        <v>321</v>
      </c>
      <c r="B320">
        <v>600.00197911262512</v>
      </c>
      <c r="C320">
        <v>600.00197911262512</v>
      </c>
    </row>
    <row r="321" spans="1:3" x14ac:dyDescent="0.45">
      <c r="A321" t="s">
        <v>322</v>
      </c>
      <c r="B321">
        <v>600.00051188468933</v>
      </c>
      <c r="C321">
        <v>600.00051188468933</v>
      </c>
    </row>
    <row r="322" spans="1:3" x14ac:dyDescent="0.45">
      <c r="A322" t="s">
        <v>323</v>
      </c>
      <c r="B322">
        <v>11.275972127914429</v>
      </c>
      <c r="C322">
        <v>11.275972127914429</v>
      </c>
    </row>
    <row r="323" spans="1:3" x14ac:dyDescent="0.45">
      <c r="A323" t="s">
        <v>324</v>
      </c>
      <c r="B323">
        <v>600.00057482719421</v>
      </c>
      <c r="C323">
        <v>600.00057482719421</v>
      </c>
    </row>
    <row r="324" spans="1:3" x14ac:dyDescent="0.45">
      <c r="A324" t="s">
        <v>325</v>
      </c>
      <c r="B324">
        <v>0.1886439323425293</v>
      </c>
      <c r="C324">
        <v>0.1886439323425293</v>
      </c>
    </row>
    <row r="325" spans="1:3" x14ac:dyDescent="0.45">
      <c r="A325" t="s">
        <v>326</v>
      </c>
      <c r="B325">
        <v>0.1237640380859375</v>
      </c>
      <c r="C325">
        <v>0.1237640380859375</v>
      </c>
    </row>
    <row r="326" spans="1:3" x14ac:dyDescent="0.45">
      <c r="A326" t="s">
        <v>327</v>
      </c>
      <c r="B326">
        <v>0.19486689567565918</v>
      </c>
      <c r="C326">
        <v>0.19486689567565918</v>
      </c>
    </row>
    <row r="327" spans="1:3" x14ac:dyDescent="0.45">
      <c r="A327" t="s">
        <v>328</v>
      </c>
      <c r="B327">
        <v>440.59616708755493</v>
      </c>
      <c r="C327">
        <v>440.59616708755493</v>
      </c>
    </row>
    <row r="328" spans="1:3" x14ac:dyDescent="0.45">
      <c r="A328" t="s">
        <v>329</v>
      </c>
      <c r="B328">
        <v>237.73955011367798</v>
      </c>
      <c r="C328">
        <v>237.73955011367798</v>
      </c>
    </row>
    <row r="329" spans="1:3" x14ac:dyDescent="0.45">
      <c r="A329" t="s">
        <v>330</v>
      </c>
      <c r="B329">
        <v>600.00364899635315</v>
      </c>
      <c r="C329">
        <v>600.00364899635315</v>
      </c>
    </row>
    <row r="330" spans="1:3" x14ac:dyDescent="0.45">
      <c r="A330" t="s">
        <v>331</v>
      </c>
      <c r="B330">
        <v>599.64166593551636</v>
      </c>
      <c r="C330">
        <v>599.64166593551636</v>
      </c>
    </row>
    <row r="331" spans="1:3" x14ac:dyDescent="0.45">
      <c r="A331" t="s">
        <v>332</v>
      </c>
      <c r="B331">
        <v>51.070115804672241</v>
      </c>
      <c r="C331">
        <v>51.070115804672241</v>
      </c>
    </row>
    <row r="332" spans="1:3" x14ac:dyDescent="0.45">
      <c r="A332" t="s">
        <v>333</v>
      </c>
      <c r="B332">
        <v>419.83690905570984</v>
      </c>
      <c r="C332">
        <v>419.83690905570984</v>
      </c>
    </row>
    <row r="333" spans="1:3" x14ac:dyDescent="0.45">
      <c r="A333" t="s">
        <v>334</v>
      </c>
      <c r="B333">
        <v>498.71152901649475</v>
      </c>
      <c r="C333">
        <v>498.71152901649475</v>
      </c>
    </row>
    <row r="334" spans="1:3" x14ac:dyDescent="0.45">
      <c r="A334" t="s">
        <v>335</v>
      </c>
      <c r="B334">
        <v>600.00522303581238</v>
      </c>
      <c r="C334">
        <v>600.00522303581238</v>
      </c>
    </row>
    <row r="335" spans="1:3" x14ac:dyDescent="0.45">
      <c r="A335" t="s">
        <v>336</v>
      </c>
      <c r="B335">
        <v>600.00561594963074</v>
      </c>
      <c r="C335">
        <v>600.00561594963074</v>
      </c>
    </row>
    <row r="336" spans="1:3" x14ac:dyDescent="0.45">
      <c r="A336" t="s">
        <v>337</v>
      </c>
      <c r="B336">
        <v>600.00457406044006</v>
      </c>
      <c r="C336">
        <v>600.00457406044006</v>
      </c>
    </row>
    <row r="337" spans="1:3" x14ac:dyDescent="0.45">
      <c r="A337" t="s">
        <v>338</v>
      </c>
      <c r="B337">
        <v>554.3916220664978</v>
      </c>
      <c r="C337">
        <v>554.3916220664978</v>
      </c>
    </row>
    <row r="338" spans="1:3" x14ac:dyDescent="0.45">
      <c r="A338" t="s">
        <v>339</v>
      </c>
      <c r="B338">
        <v>600.00376510620117</v>
      </c>
      <c r="C338">
        <v>600.00376510620117</v>
      </c>
    </row>
    <row r="339" spans="1:3" x14ac:dyDescent="0.45">
      <c r="A339" t="s">
        <v>340</v>
      </c>
      <c r="B339">
        <v>207.08564901351929</v>
      </c>
      <c r="C339">
        <v>207.08564901351929</v>
      </c>
    </row>
    <row r="340" spans="1:3" x14ac:dyDescent="0.45">
      <c r="A340" t="s">
        <v>341</v>
      </c>
      <c r="B340">
        <v>108.315269947052</v>
      </c>
      <c r="C340">
        <v>108.315269947052</v>
      </c>
    </row>
    <row r="341" spans="1:3" x14ac:dyDescent="0.45">
      <c r="A341" t="s">
        <v>342</v>
      </c>
      <c r="B341">
        <v>600.0019199848175</v>
      </c>
      <c r="C341">
        <v>600.0019199848175</v>
      </c>
    </row>
    <row r="342" spans="1:3" x14ac:dyDescent="0.45">
      <c r="A342" t="s">
        <v>343</v>
      </c>
      <c r="B342">
        <v>2.6702308654785156</v>
      </c>
      <c r="C342">
        <v>2.6702308654785156</v>
      </c>
    </row>
    <row r="343" spans="1:3" x14ac:dyDescent="0.45">
      <c r="A343" t="s">
        <v>344</v>
      </c>
      <c r="B343">
        <v>14.884612083435059</v>
      </c>
      <c r="C343">
        <v>14.884612083435059</v>
      </c>
    </row>
    <row r="344" spans="1:3" x14ac:dyDescent="0.45">
      <c r="A344" t="s">
        <v>345</v>
      </c>
      <c r="B344">
        <v>600.00820899009705</v>
      </c>
      <c r="C344">
        <v>600.00820899009705</v>
      </c>
    </row>
    <row r="345" spans="1:3" x14ac:dyDescent="0.45">
      <c r="A345" t="s">
        <v>346</v>
      </c>
      <c r="B345">
        <v>56.200402975082397</v>
      </c>
      <c r="C345">
        <v>56.200402975082397</v>
      </c>
    </row>
    <row r="346" spans="1:3" x14ac:dyDescent="0.45">
      <c r="A346" t="s">
        <v>347</v>
      </c>
      <c r="B346">
        <v>9.9072611331939697</v>
      </c>
      <c r="C346">
        <v>9.9072611331939697</v>
      </c>
    </row>
    <row r="347" spans="1:3" x14ac:dyDescent="0.45">
      <c r="A347" t="s">
        <v>348</v>
      </c>
      <c r="B347">
        <v>21.902240991592407</v>
      </c>
      <c r="C347">
        <v>21.902240991592407</v>
      </c>
    </row>
    <row r="348" spans="1:3" x14ac:dyDescent="0.45">
      <c r="A348" t="s">
        <v>349</v>
      </c>
      <c r="B348">
        <v>600.00197219848633</v>
      </c>
      <c r="C348">
        <v>600.00197219848633</v>
      </c>
    </row>
    <row r="349" spans="1:3" x14ac:dyDescent="0.45">
      <c r="A349" t="s">
        <v>350</v>
      </c>
      <c r="B349">
        <v>1.2701878547668457</v>
      </c>
      <c r="C349">
        <v>1.2701878547668457</v>
      </c>
    </row>
    <row r="350" spans="1:3" x14ac:dyDescent="0.45">
      <c r="A350" t="s">
        <v>351</v>
      </c>
      <c r="B350">
        <v>303.27791380882263</v>
      </c>
      <c r="C350">
        <v>303.27791380882263</v>
      </c>
    </row>
    <row r="351" spans="1:3" x14ac:dyDescent="0.45">
      <c r="A351" t="s">
        <v>352</v>
      </c>
      <c r="B351">
        <v>600.00391602516174</v>
      </c>
      <c r="C351">
        <v>600.00391602516174</v>
      </c>
    </row>
    <row r="352" spans="1:3" x14ac:dyDescent="0.45">
      <c r="A352" t="s">
        <v>353</v>
      </c>
      <c r="B352">
        <v>600.00660300254822</v>
      </c>
      <c r="C352">
        <v>600.00660300254822</v>
      </c>
    </row>
    <row r="353" spans="1:3" x14ac:dyDescent="0.45">
      <c r="A353" t="s">
        <v>354</v>
      </c>
      <c r="B353">
        <v>374.56237101554871</v>
      </c>
      <c r="C353">
        <v>374.56237101554871</v>
      </c>
    </row>
    <row r="354" spans="1:3" x14ac:dyDescent="0.45">
      <c r="A354" t="s">
        <v>355</v>
      </c>
      <c r="B354">
        <v>125.43103504180908</v>
      </c>
      <c r="C354">
        <v>125.43103504180908</v>
      </c>
    </row>
    <row r="355" spans="1:3" x14ac:dyDescent="0.45">
      <c r="A355" t="s">
        <v>356</v>
      </c>
      <c r="B355">
        <v>2.6596550941467285</v>
      </c>
      <c r="C355">
        <v>2.6596550941467285</v>
      </c>
    </row>
    <row r="356" spans="1:3" x14ac:dyDescent="0.45">
      <c r="A356" t="s">
        <v>357</v>
      </c>
      <c r="B356">
        <v>43.759760856628418</v>
      </c>
      <c r="C356">
        <v>43.759760856628418</v>
      </c>
    </row>
    <row r="357" spans="1:3" x14ac:dyDescent="0.45">
      <c r="A357" t="s">
        <v>358</v>
      </c>
      <c r="B357">
        <v>41.436996936798096</v>
      </c>
      <c r="C357">
        <v>41.436996936798096</v>
      </c>
    </row>
    <row r="358" spans="1:3" x14ac:dyDescent="0.45">
      <c r="A358" t="s">
        <v>359</v>
      </c>
      <c r="B358">
        <v>218.42968606948853</v>
      </c>
      <c r="C358">
        <v>218.42968606948853</v>
      </c>
    </row>
    <row r="359" spans="1:3" x14ac:dyDescent="0.45">
      <c r="A359" t="s">
        <v>360</v>
      </c>
      <c r="B359">
        <v>600.20555710792542</v>
      </c>
      <c r="C359">
        <v>600.20555710792542</v>
      </c>
    </row>
    <row r="360" spans="1:3" x14ac:dyDescent="0.45">
      <c r="A360" t="s">
        <v>361</v>
      </c>
      <c r="B360">
        <v>600.00655293464661</v>
      </c>
      <c r="C360">
        <v>600.00655293464661</v>
      </c>
    </row>
    <row r="361" spans="1:3" x14ac:dyDescent="0.45">
      <c r="A361" t="s">
        <v>362</v>
      </c>
      <c r="B361">
        <v>600.00548791885376</v>
      </c>
      <c r="C361">
        <v>600.00548791885376</v>
      </c>
    </row>
    <row r="362" spans="1:3" x14ac:dyDescent="0.45">
      <c r="A362" t="s">
        <v>363</v>
      </c>
      <c r="B362">
        <v>600.0014820098877</v>
      </c>
      <c r="C362">
        <v>600.0014820098877</v>
      </c>
    </row>
    <row r="363" spans="1:3" x14ac:dyDescent="0.45">
      <c r="A363" t="s">
        <v>364</v>
      </c>
      <c r="B363">
        <v>600.00404715538025</v>
      </c>
      <c r="C363">
        <v>600.00404715538025</v>
      </c>
    </row>
    <row r="364" spans="1:3" x14ac:dyDescent="0.45">
      <c r="A364" t="s">
        <v>365</v>
      </c>
      <c r="B364">
        <v>600.0035228729248</v>
      </c>
      <c r="C364">
        <v>600.0035228729248</v>
      </c>
    </row>
    <row r="365" spans="1:3" x14ac:dyDescent="0.45">
      <c r="A365" t="s">
        <v>366</v>
      </c>
      <c r="B365">
        <v>305.06937098503113</v>
      </c>
      <c r="C365">
        <v>305.06937098503113</v>
      </c>
    </row>
    <row r="366" spans="1:3" x14ac:dyDescent="0.45">
      <c r="A366" t="s">
        <v>367</v>
      </c>
      <c r="B366">
        <v>458.18262481689453</v>
      </c>
      <c r="C366">
        <v>458.18262481689453</v>
      </c>
    </row>
    <row r="367" spans="1:3" x14ac:dyDescent="0.45">
      <c r="A367" t="s">
        <v>368</v>
      </c>
      <c r="B367">
        <v>169.02877187728882</v>
      </c>
      <c r="C367">
        <v>169.02877187728882</v>
      </c>
    </row>
    <row r="368" spans="1:3" x14ac:dyDescent="0.45">
      <c r="A368" t="s">
        <v>369</v>
      </c>
      <c r="B368">
        <v>85.612778902053833</v>
      </c>
      <c r="C368">
        <v>85.612778902053833</v>
      </c>
    </row>
    <row r="369" spans="1:3" x14ac:dyDescent="0.45">
      <c r="A369" t="s">
        <v>370</v>
      </c>
      <c r="B369">
        <v>219.26387310028076</v>
      </c>
      <c r="C369">
        <v>219.26387310028076</v>
      </c>
    </row>
    <row r="370" spans="1:3" x14ac:dyDescent="0.45">
      <c r="A370" t="s">
        <v>371</v>
      </c>
      <c r="B370">
        <v>600.00122690200806</v>
      </c>
      <c r="C370">
        <v>600.00122690200806</v>
      </c>
    </row>
    <row r="371" spans="1:3" x14ac:dyDescent="0.45">
      <c r="A371" t="s">
        <v>372</v>
      </c>
      <c r="B371">
        <v>52.172922849655151</v>
      </c>
      <c r="C371">
        <v>52.172922849655151</v>
      </c>
    </row>
    <row r="372" spans="1:3" x14ac:dyDescent="0.45">
      <c r="A372" t="s">
        <v>373</v>
      </c>
      <c r="B372">
        <v>10.674376010894775</v>
      </c>
      <c r="C372">
        <v>10.674376010894775</v>
      </c>
    </row>
    <row r="373" spans="1:3" x14ac:dyDescent="0.45">
      <c r="A373" t="s">
        <v>374</v>
      </c>
      <c r="B373">
        <v>254.21056890487671</v>
      </c>
      <c r="C373">
        <v>254.21056890487671</v>
      </c>
    </row>
    <row r="374" spans="1:3" x14ac:dyDescent="0.45">
      <c r="A374" t="s">
        <v>375</v>
      </c>
      <c r="B374">
        <v>600.00334191322327</v>
      </c>
      <c r="C374">
        <v>600.00334191322327</v>
      </c>
    </row>
    <row r="375" spans="1:3" x14ac:dyDescent="0.45">
      <c r="A375" t="s">
        <v>376</v>
      </c>
      <c r="B375">
        <v>8.6084058284759521</v>
      </c>
      <c r="C375">
        <v>8.6084058284759521</v>
      </c>
    </row>
    <row r="376" spans="1:3" x14ac:dyDescent="0.45">
      <c r="A376" t="s">
        <v>377</v>
      </c>
      <c r="B376">
        <v>12.990472078323364</v>
      </c>
      <c r="C376">
        <v>12.990472078323364</v>
      </c>
    </row>
    <row r="377" spans="1:3" x14ac:dyDescent="0.45">
      <c r="A377" t="s">
        <v>378</v>
      </c>
      <c r="B377">
        <v>62.63916802406311</v>
      </c>
      <c r="C377">
        <v>62.63916802406311</v>
      </c>
    </row>
    <row r="378" spans="1:3" x14ac:dyDescent="0.45">
      <c r="A378" t="s">
        <v>379</v>
      </c>
      <c r="B378">
        <v>14.143576145172119</v>
      </c>
      <c r="C378">
        <v>14.143576145172119</v>
      </c>
    </row>
    <row r="379" spans="1:3" x14ac:dyDescent="0.45">
      <c r="A379" t="s">
        <v>380</v>
      </c>
      <c r="B379">
        <v>7.5993661880493164</v>
      </c>
      <c r="C379">
        <v>7.5993661880493164</v>
      </c>
    </row>
    <row r="380" spans="1:3" x14ac:dyDescent="0.45">
      <c r="A380" t="s">
        <v>381</v>
      </c>
      <c r="B380">
        <v>600.00081396102905</v>
      </c>
      <c r="C380">
        <v>600.00081396102905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946-D2FD-428E-B455-C2B437746A4B}">
  <dimension ref="A1:C332"/>
  <sheetViews>
    <sheetView workbookViewId="0">
      <selection activeCell="B4" sqref="A4:B4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3.8776969909667969</v>
      </c>
      <c r="C2">
        <v>3.8776969909667969</v>
      </c>
    </row>
    <row r="3" spans="1:3" x14ac:dyDescent="0.45">
      <c r="A3" t="s">
        <v>4</v>
      </c>
      <c r="B3">
        <v>600.00620698928833</v>
      </c>
      <c r="C3">
        <v>600.00620698928833</v>
      </c>
    </row>
    <row r="4" spans="1:3" x14ac:dyDescent="0.45">
      <c r="A4" t="s">
        <v>382</v>
      </c>
      <c r="B4">
        <v>17.741013050079346</v>
      </c>
      <c r="C4">
        <v>17.741013050079346</v>
      </c>
    </row>
    <row r="5" spans="1:3" x14ac:dyDescent="0.45">
      <c r="A5" t="s">
        <v>5</v>
      </c>
      <c r="B5">
        <v>8.9225809574127197</v>
      </c>
      <c r="C5">
        <v>8.9225809574127197</v>
      </c>
    </row>
    <row r="6" spans="1:3" x14ac:dyDescent="0.45">
      <c r="A6" t="s">
        <v>6</v>
      </c>
      <c r="B6">
        <v>9.3927369117736816</v>
      </c>
      <c r="C6">
        <v>9.3927369117736816</v>
      </c>
    </row>
    <row r="7" spans="1:3" x14ac:dyDescent="0.45">
      <c r="A7" t="s">
        <v>7</v>
      </c>
      <c r="B7">
        <v>600.00255417823792</v>
      </c>
      <c r="C7">
        <v>600.00255417823792</v>
      </c>
    </row>
    <row r="8" spans="1:3" x14ac:dyDescent="0.45">
      <c r="A8" t="s">
        <v>8</v>
      </c>
      <c r="B8">
        <v>46.270771980285645</v>
      </c>
      <c r="C8">
        <v>46.270771980285645</v>
      </c>
    </row>
    <row r="9" spans="1:3" x14ac:dyDescent="0.45">
      <c r="A9" t="s">
        <v>9</v>
      </c>
      <c r="B9">
        <v>2.3779120445251465</v>
      </c>
      <c r="C9">
        <v>2.3779120445251465</v>
      </c>
    </row>
    <row r="10" spans="1:3" x14ac:dyDescent="0.45">
      <c r="A10" t="s">
        <v>10</v>
      </c>
      <c r="B10">
        <v>600.00000596046448</v>
      </c>
      <c r="C10">
        <v>600.00000596046448</v>
      </c>
    </row>
    <row r="11" spans="1:3" x14ac:dyDescent="0.45">
      <c r="A11" t="s">
        <v>11</v>
      </c>
      <c r="B11">
        <v>315.55682015419006</v>
      </c>
      <c r="C11">
        <v>315.55682015419006</v>
      </c>
    </row>
    <row r="12" spans="1:3" x14ac:dyDescent="0.45">
      <c r="A12" t="s">
        <v>13</v>
      </c>
      <c r="B12">
        <v>600.00568389892578</v>
      </c>
      <c r="C12">
        <v>600.00568389892578</v>
      </c>
    </row>
    <row r="13" spans="1:3" x14ac:dyDescent="0.45">
      <c r="A13" t="s">
        <v>14</v>
      </c>
      <c r="B13">
        <v>600.00465512275696</v>
      </c>
      <c r="C13">
        <v>600.00465512275696</v>
      </c>
    </row>
    <row r="14" spans="1:3" x14ac:dyDescent="0.45">
      <c r="A14" t="s">
        <v>15</v>
      </c>
      <c r="B14">
        <v>270.15408611297607</v>
      </c>
      <c r="C14">
        <v>270.15408611297607</v>
      </c>
    </row>
    <row r="15" spans="1:3" x14ac:dyDescent="0.45">
      <c r="A15" t="s">
        <v>16</v>
      </c>
      <c r="B15">
        <v>600.00055885314941</v>
      </c>
      <c r="C15">
        <v>600.00055885314941</v>
      </c>
    </row>
    <row r="16" spans="1:3" x14ac:dyDescent="0.45">
      <c r="A16" t="s">
        <v>17</v>
      </c>
      <c r="B16">
        <v>79.921985864639282</v>
      </c>
      <c r="C16">
        <v>79.921985864639282</v>
      </c>
    </row>
    <row r="17" spans="1:3" x14ac:dyDescent="0.45">
      <c r="A17" t="s">
        <v>18</v>
      </c>
      <c r="B17">
        <v>132.13212203979492</v>
      </c>
      <c r="C17">
        <v>132.13212203979492</v>
      </c>
    </row>
    <row r="18" spans="1:3" x14ac:dyDescent="0.45">
      <c r="A18" t="s">
        <v>19</v>
      </c>
      <c r="B18">
        <v>147.68043398857117</v>
      </c>
      <c r="C18">
        <v>147.68043398857117</v>
      </c>
    </row>
    <row r="19" spans="1:3" x14ac:dyDescent="0.45">
      <c r="A19" t="s">
        <v>20</v>
      </c>
      <c r="B19">
        <v>80.756874799728394</v>
      </c>
      <c r="C19">
        <v>80.756874799728394</v>
      </c>
    </row>
    <row r="20" spans="1:3" x14ac:dyDescent="0.45">
      <c r="A20" t="s">
        <v>21</v>
      </c>
      <c r="B20">
        <v>48.732092142105103</v>
      </c>
      <c r="C20">
        <v>48.732092142105103</v>
      </c>
    </row>
    <row r="21" spans="1:3" x14ac:dyDescent="0.45">
      <c r="A21" t="s">
        <v>22</v>
      </c>
      <c r="B21">
        <v>72.237806081771851</v>
      </c>
      <c r="C21">
        <v>72.237806081771851</v>
      </c>
    </row>
    <row r="22" spans="1:3" x14ac:dyDescent="0.45">
      <c r="A22" t="s">
        <v>24</v>
      </c>
      <c r="B22">
        <v>1.2151591777801514</v>
      </c>
      <c r="C22">
        <v>1.2151591777801514</v>
      </c>
    </row>
    <row r="23" spans="1:3" x14ac:dyDescent="0.45">
      <c r="A23" t="s">
        <v>25</v>
      </c>
      <c r="B23">
        <v>1.8713130950927734</v>
      </c>
      <c r="C23">
        <v>1.8713130950927734</v>
      </c>
    </row>
    <row r="24" spans="1:3" x14ac:dyDescent="0.45">
      <c r="A24" t="s">
        <v>26</v>
      </c>
      <c r="B24">
        <v>1.9440631866455078</v>
      </c>
      <c r="C24">
        <v>1.9440631866455078</v>
      </c>
    </row>
    <row r="25" spans="1:3" x14ac:dyDescent="0.45">
      <c r="A25" t="s">
        <v>27</v>
      </c>
      <c r="B25">
        <v>600.000648021698</v>
      </c>
      <c r="C25">
        <v>600.000648021698</v>
      </c>
    </row>
    <row r="26" spans="1:3" x14ac:dyDescent="0.45">
      <c r="A26" t="s">
        <v>28</v>
      </c>
      <c r="B26">
        <v>3.4126701354980469</v>
      </c>
      <c r="C26">
        <v>3.4126701354980469</v>
      </c>
    </row>
    <row r="27" spans="1:3" x14ac:dyDescent="0.45">
      <c r="A27" t="s">
        <v>29</v>
      </c>
      <c r="B27">
        <v>187.01710987091064</v>
      </c>
      <c r="C27">
        <v>187.01710987091064</v>
      </c>
    </row>
    <row r="28" spans="1:3" x14ac:dyDescent="0.45">
      <c r="A28" t="s">
        <v>30</v>
      </c>
      <c r="B28">
        <v>182.42398595809937</v>
      </c>
      <c r="C28">
        <v>182.42398595809937</v>
      </c>
    </row>
    <row r="29" spans="1:3" x14ac:dyDescent="0.45">
      <c r="A29" t="s">
        <v>31</v>
      </c>
      <c r="B29">
        <v>139.98949289321899</v>
      </c>
      <c r="C29">
        <v>139.98949289321899</v>
      </c>
    </row>
    <row r="30" spans="1:3" x14ac:dyDescent="0.45">
      <c r="A30" t="s">
        <v>33</v>
      </c>
      <c r="B30">
        <v>600.00760293006897</v>
      </c>
      <c r="C30">
        <v>600.00760293006897</v>
      </c>
    </row>
    <row r="31" spans="1:3" x14ac:dyDescent="0.45">
      <c r="A31" t="s">
        <v>34</v>
      </c>
      <c r="B31">
        <v>7.0580270290374756</v>
      </c>
      <c r="C31">
        <v>7.0580270290374756</v>
      </c>
    </row>
    <row r="32" spans="1:3" x14ac:dyDescent="0.45">
      <c r="A32" t="s">
        <v>35</v>
      </c>
      <c r="B32">
        <v>600.00583505630493</v>
      </c>
      <c r="C32">
        <v>600.00583505630493</v>
      </c>
    </row>
    <row r="33" spans="1:3" x14ac:dyDescent="0.45">
      <c r="A33" t="s">
        <v>36</v>
      </c>
      <c r="B33">
        <v>8.0045671463012695</v>
      </c>
      <c r="C33">
        <v>8.0045671463012695</v>
      </c>
    </row>
    <row r="34" spans="1:3" x14ac:dyDescent="0.45">
      <c r="A34" t="s">
        <v>37</v>
      </c>
      <c r="B34">
        <v>77.852674961090088</v>
      </c>
      <c r="C34">
        <v>77.852674961090088</v>
      </c>
    </row>
    <row r="35" spans="1:3" x14ac:dyDescent="0.45">
      <c r="A35" t="s">
        <v>38</v>
      </c>
      <c r="B35">
        <v>600.18435096740723</v>
      </c>
      <c r="C35">
        <v>600.18435096740723</v>
      </c>
    </row>
    <row r="36" spans="1:3" x14ac:dyDescent="0.45">
      <c r="A36" t="s">
        <v>39</v>
      </c>
      <c r="B36">
        <v>256.25429892539978</v>
      </c>
      <c r="C36">
        <v>256.25429892539978</v>
      </c>
    </row>
    <row r="37" spans="1:3" x14ac:dyDescent="0.45">
      <c r="A37" t="s">
        <v>40</v>
      </c>
      <c r="B37">
        <v>600.42051601409912</v>
      </c>
      <c r="C37">
        <v>600.42051601409912</v>
      </c>
    </row>
    <row r="38" spans="1:3" x14ac:dyDescent="0.45">
      <c r="A38" t="s">
        <v>41</v>
      </c>
      <c r="B38">
        <v>1.5978767871856689</v>
      </c>
      <c r="C38">
        <v>1.5978767871856689</v>
      </c>
    </row>
    <row r="39" spans="1:3" x14ac:dyDescent="0.45">
      <c r="A39" t="s">
        <v>42</v>
      </c>
      <c r="B39">
        <v>2.5374510288238525</v>
      </c>
      <c r="C39">
        <v>2.5374510288238525</v>
      </c>
    </row>
    <row r="40" spans="1:3" x14ac:dyDescent="0.45">
      <c r="A40" t="s">
        <v>43</v>
      </c>
      <c r="B40">
        <v>1.5901908874511719</v>
      </c>
      <c r="C40">
        <v>1.5901908874511719</v>
      </c>
    </row>
    <row r="41" spans="1:3" x14ac:dyDescent="0.45">
      <c r="A41" t="s">
        <v>44</v>
      </c>
      <c r="B41">
        <v>1.7662858963012695</v>
      </c>
      <c r="C41">
        <v>1.7662858963012695</v>
      </c>
    </row>
    <row r="42" spans="1:3" x14ac:dyDescent="0.45">
      <c r="A42" t="s">
        <v>46</v>
      </c>
      <c r="B42">
        <v>55.441838979721069</v>
      </c>
      <c r="C42">
        <v>55.441838979721069</v>
      </c>
    </row>
    <row r="43" spans="1:3" x14ac:dyDescent="0.45">
      <c r="A43" t="s">
        <v>47</v>
      </c>
      <c r="B43">
        <v>67.712217807769775</v>
      </c>
      <c r="C43">
        <v>67.712217807769775</v>
      </c>
    </row>
    <row r="44" spans="1:3" x14ac:dyDescent="0.45">
      <c r="A44" t="s">
        <v>48</v>
      </c>
      <c r="B44">
        <v>2.4690420627593994</v>
      </c>
      <c r="C44">
        <v>2.4690420627593994</v>
      </c>
    </row>
    <row r="45" spans="1:3" x14ac:dyDescent="0.45">
      <c r="A45" t="s">
        <v>49</v>
      </c>
      <c r="B45">
        <v>76.651834011077881</v>
      </c>
      <c r="C45">
        <v>76.651834011077881</v>
      </c>
    </row>
    <row r="46" spans="1:3" x14ac:dyDescent="0.45">
      <c r="A46" t="s">
        <v>50</v>
      </c>
      <c r="B46">
        <v>2.4965038299560547</v>
      </c>
      <c r="C46">
        <v>2.4965038299560547</v>
      </c>
    </row>
    <row r="47" spans="1:3" x14ac:dyDescent="0.45">
      <c r="A47" t="s">
        <v>51</v>
      </c>
      <c r="B47">
        <v>254.7995719909668</v>
      </c>
      <c r="C47">
        <v>254.7995719909668</v>
      </c>
    </row>
    <row r="48" spans="1:3" x14ac:dyDescent="0.45">
      <c r="A48" t="s">
        <v>55</v>
      </c>
      <c r="B48">
        <v>600.0029661655426</v>
      </c>
      <c r="C48">
        <v>600.0029661655426</v>
      </c>
    </row>
    <row r="49" spans="1:3" x14ac:dyDescent="0.45">
      <c r="A49" t="s">
        <v>56</v>
      </c>
      <c r="B49">
        <v>600.00374507904053</v>
      </c>
      <c r="C49">
        <v>600.00374507904053</v>
      </c>
    </row>
    <row r="50" spans="1:3" x14ac:dyDescent="0.45">
      <c r="A50" t="s">
        <v>57</v>
      </c>
      <c r="B50">
        <v>80.500849008560181</v>
      </c>
      <c r="C50">
        <v>80.500849008560181</v>
      </c>
    </row>
    <row r="51" spans="1:3" x14ac:dyDescent="0.45">
      <c r="A51" t="s">
        <v>58</v>
      </c>
      <c r="B51">
        <v>2.0573740005493164</v>
      </c>
      <c r="C51">
        <v>2.0573740005493164</v>
      </c>
    </row>
    <row r="52" spans="1:3" x14ac:dyDescent="0.45">
      <c r="A52" t="s">
        <v>59</v>
      </c>
      <c r="B52">
        <v>2.6209762096405029</v>
      </c>
      <c r="C52">
        <v>2.6209762096405029</v>
      </c>
    </row>
    <row r="53" spans="1:3" x14ac:dyDescent="0.45">
      <c r="A53" t="s">
        <v>60</v>
      </c>
      <c r="B53">
        <v>1.2318308353424072</v>
      </c>
      <c r="C53">
        <v>1.2318308353424072</v>
      </c>
    </row>
    <row r="54" spans="1:3" x14ac:dyDescent="0.45">
      <c r="A54" t="s">
        <v>61</v>
      </c>
      <c r="B54">
        <v>1.4226789474487305</v>
      </c>
      <c r="C54">
        <v>1.4226789474487305</v>
      </c>
    </row>
    <row r="55" spans="1:3" x14ac:dyDescent="0.45">
      <c r="A55" t="s">
        <v>62</v>
      </c>
      <c r="B55">
        <v>5.5652740001678467</v>
      </c>
      <c r="C55">
        <v>5.5652740001678467</v>
      </c>
    </row>
    <row r="56" spans="1:3" x14ac:dyDescent="0.45">
      <c r="A56" t="s">
        <v>63</v>
      </c>
      <c r="B56">
        <v>1.4784798622131348</v>
      </c>
      <c r="C56">
        <v>1.4784798622131348</v>
      </c>
    </row>
    <row r="57" spans="1:3" x14ac:dyDescent="0.45">
      <c r="A57" t="s">
        <v>64</v>
      </c>
      <c r="B57">
        <v>493.86841797828674</v>
      </c>
      <c r="C57">
        <v>493.86841797828674</v>
      </c>
    </row>
    <row r="58" spans="1:3" x14ac:dyDescent="0.45">
      <c r="A58" t="s">
        <v>65</v>
      </c>
      <c r="B58">
        <v>449.2940411567688</v>
      </c>
      <c r="C58">
        <v>449.2940411567688</v>
      </c>
    </row>
    <row r="59" spans="1:3" x14ac:dyDescent="0.45">
      <c r="A59" t="s">
        <v>66</v>
      </c>
      <c r="B59">
        <v>600.00816679000854</v>
      </c>
      <c r="C59">
        <v>600.00816679000854</v>
      </c>
    </row>
    <row r="60" spans="1:3" x14ac:dyDescent="0.45">
      <c r="A60" t="s">
        <v>67</v>
      </c>
      <c r="B60">
        <v>39.689172029495239</v>
      </c>
      <c r="C60">
        <v>39.689172029495239</v>
      </c>
    </row>
    <row r="61" spans="1:3" x14ac:dyDescent="0.45">
      <c r="A61" t="s">
        <v>69</v>
      </c>
      <c r="B61">
        <v>600.00293207168579</v>
      </c>
      <c r="C61">
        <v>600.00293207168579</v>
      </c>
    </row>
    <row r="62" spans="1:3" x14ac:dyDescent="0.45">
      <c r="A62" t="s">
        <v>70</v>
      </c>
      <c r="B62">
        <v>600.00056004524231</v>
      </c>
      <c r="C62">
        <v>600.00056004524231</v>
      </c>
    </row>
    <row r="63" spans="1:3" x14ac:dyDescent="0.45">
      <c r="A63" t="s">
        <v>71</v>
      </c>
      <c r="B63">
        <v>3.4722080230712891</v>
      </c>
      <c r="C63">
        <v>3.4722080230712891</v>
      </c>
    </row>
    <row r="64" spans="1:3" x14ac:dyDescent="0.45">
      <c r="A64" t="s">
        <v>72</v>
      </c>
      <c r="B64">
        <v>2.8845419883728027</v>
      </c>
      <c r="C64">
        <v>2.8845419883728027</v>
      </c>
    </row>
    <row r="65" spans="1:3" x14ac:dyDescent="0.45">
      <c r="A65" t="s">
        <v>73</v>
      </c>
      <c r="B65">
        <v>3.3326249122619629</v>
      </c>
      <c r="C65">
        <v>3.3326249122619629</v>
      </c>
    </row>
    <row r="66" spans="1:3" x14ac:dyDescent="0.45">
      <c r="A66" t="s">
        <v>74</v>
      </c>
      <c r="B66">
        <v>7.7443039417266846</v>
      </c>
      <c r="C66">
        <v>7.7443039417266846</v>
      </c>
    </row>
    <row r="67" spans="1:3" x14ac:dyDescent="0.45">
      <c r="A67" t="s">
        <v>76</v>
      </c>
      <c r="B67">
        <v>2.4669651985168457</v>
      </c>
      <c r="C67">
        <v>2.4669651985168457</v>
      </c>
    </row>
    <row r="68" spans="1:3" x14ac:dyDescent="0.45">
      <c r="A68" t="s">
        <v>78</v>
      </c>
      <c r="B68">
        <v>600.0247528553009</v>
      </c>
      <c r="C68">
        <v>600.0247528553009</v>
      </c>
    </row>
    <row r="69" spans="1:3" x14ac:dyDescent="0.45">
      <c r="A69" t="s">
        <v>79</v>
      </c>
      <c r="B69">
        <v>5.7604689598083496</v>
      </c>
      <c r="C69">
        <v>5.7604689598083496</v>
      </c>
    </row>
    <row r="70" spans="1:3" x14ac:dyDescent="0.45">
      <c r="A70" t="s">
        <v>80</v>
      </c>
      <c r="B70">
        <v>238.84223890304565</v>
      </c>
      <c r="C70">
        <v>238.84223890304565</v>
      </c>
    </row>
    <row r="71" spans="1:3" x14ac:dyDescent="0.45">
      <c r="A71" t="s">
        <v>81</v>
      </c>
      <c r="B71">
        <v>34.356925964355469</v>
      </c>
      <c r="C71">
        <v>34.356925964355469</v>
      </c>
    </row>
    <row r="72" spans="1:3" x14ac:dyDescent="0.45">
      <c r="A72" t="s">
        <v>82</v>
      </c>
      <c r="B72">
        <v>20.975118160247803</v>
      </c>
      <c r="C72">
        <v>20.975118160247803</v>
      </c>
    </row>
    <row r="73" spans="1:3" x14ac:dyDescent="0.45">
      <c r="A73" t="s">
        <v>83</v>
      </c>
      <c r="B73">
        <v>600.00109100341797</v>
      </c>
      <c r="C73">
        <v>600.00109100341797</v>
      </c>
    </row>
    <row r="74" spans="1:3" x14ac:dyDescent="0.45">
      <c r="A74" t="s">
        <v>84</v>
      </c>
      <c r="B74">
        <v>600.00258088111877</v>
      </c>
      <c r="C74">
        <v>600.00258088111877</v>
      </c>
    </row>
    <row r="75" spans="1:3" x14ac:dyDescent="0.45">
      <c r="A75" t="s">
        <v>85</v>
      </c>
      <c r="B75">
        <v>600.07698893547058</v>
      </c>
      <c r="C75">
        <v>600.07698893547058</v>
      </c>
    </row>
    <row r="76" spans="1:3" x14ac:dyDescent="0.45">
      <c r="A76" t="s">
        <v>86</v>
      </c>
      <c r="B76">
        <v>287.92463684082031</v>
      </c>
      <c r="C76">
        <v>287.92463684082031</v>
      </c>
    </row>
    <row r="77" spans="1:3" x14ac:dyDescent="0.45">
      <c r="A77" t="s">
        <v>87</v>
      </c>
      <c r="B77">
        <v>600.27530097961426</v>
      </c>
      <c r="C77">
        <v>600.27530097961426</v>
      </c>
    </row>
    <row r="78" spans="1:3" x14ac:dyDescent="0.45">
      <c r="A78" t="s">
        <v>88</v>
      </c>
      <c r="B78">
        <v>32.095668077468872</v>
      </c>
      <c r="C78">
        <v>32.095668077468872</v>
      </c>
    </row>
    <row r="79" spans="1:3" x14ac:dyDescent="0.45">
      <c r="A79" t="s">
        <v>89</v>
      </c>
      <c r="B79">
        <v>6.2982878684997559</v>
      </c>
      <c r="C79">
        <v>6.2982878684997559</v>
      </c>
    </row>
    <row r="80" spans="1:3" x14ac:dyDescent="0.45">
      <c r="A80" t="s">
        <v>90</v>
      </c>
      <c r="B80">
        <v>600.00404405593872</v>
      </c>
      <c r="C80">
        <v>600.00404405593872</v>
      </c>
    </row>
    <row r="81" spans="1:3" x14ac:dyDescent="0.45">
      <c r="A81" t="s">
        <v>91</v>
      </c>
      <c r="B81">
        <v>600.0027961730957</v>
      </c>
      <c r="C81">
        <v>600.0027961730957</v>
      </c>
    </row>
    <row r="82" spans="1:3" x14ac:dyDescent="0.45">
      <c r="A82" t="s">
        <v>93</v>
      </c>
      <c r="B82">
        <v>600.00499892234802</v>
      </c>
      <c r="C82">
        <v>600.00499892234802</v>
      </c>
    </row>
    <row r="83" spans="1:3" x14ac:dyDescent="0.45">
      <c r="A83" t="s">
        <v>94</v>
      </c>
      <c r="B83">
        <v>600.00215601921082</v>
      </c>
      <c r="C83">
        <v>600.00215601921082</v>
      </c>
    </row>
    <row r="84" spans="1:3" x14ac:dyDescent="0.45">
      <c r="A84" t="s">
        <v>95</v>
      </c>
      <c r="B84">
        <v>600.00461411476135</v>
      </c>
      <c r="C84">
        <v>600.00461411476135</v>
      </c>
    </row>
    <row r="85" spans="1:3" x14ac:dyDescent="0.45">
      <c r="A85" t="s">
        <v>96</v>
      </c>
      <c r="B85">
        <v>463.27994894981384</v>
      </c>
      <c r="C85">
        <v>463.27994894981384</v>
      </c>
    </row>
    <row r="86" spans="1:3" x14ac:dyDescent="0.45">
      <c r="A86" t="s">
        <v>97</v>
      </c>
      <c r="B86">
        <v>600.00279688835144</v>
      </c>
      <c r="C86">
        <v>600.00279688835144</v>
      </c>
    </row>
    <row r="87" spans="1:3" x14ac:dyDescent="0.45">
      <c r="A87" t="s">
        <v>98</v>
      </c>
      <c r="B87">
        <v>577.81546998023987</v>
      </c>
      <c r="C87">
        <v>577.81546998023987</v>
      </c>
    </row>
    <row r="88" spans="1:3" x14ac:dyDescent="0.45">
      <c r="A88" t="s">
        <v>99</v>
      </c>
      <c r="B88">
        <v>600.00004386901855</v>
      </c>
      <c r="C88">
        <v>600.00004386901855</v>
      </c>
    </row>
    <row r="89" spans="1:3" x14ac:dyDescent="0.45">
      <c r="A89" t="s">
        <v>100</v>
      </c>
      <c r="B89">
        <v>18.603318214416504</v>
      </c>
      <c r="C89">
        <v>18.603318214416504</v>
      </c>
    </row>
    <row r="90" spans="1:3" x14ac:dyDescent="0.45">
      <c r="A90" t="s">
        <v>101</v>
      </c>
      <c r="B90">
        <v>600.00218105316162</v>
      </c>
      <c r="C90">
        <v>600.00218105316162</v>
      </c>
    </row>
    <row r="91" spans="1:3" x14ac:dyDescent="0.45">
      <c r="A91" t="s">
        <v>102</v>
      </c>
      <c r="B91">
        <v>600.00625109672546</v>
      </c>
      <c r="C91">
        <v>600.00625109672546</v>
      </c>
    </row>
    <row r="92" spans="1:3" x14ac:dyDescent="0.45">
      <c r="A92" t="s">
        <v>103</v>
      </c>
      <c r="B92">
        <v>9.081043004989624</v>
      </c>
      <c r="C92">
        <v>9.081043004989624</v>
      </c>
    </row>
    <row r="93" spans="1:3" x14ac:dyDescent="0.45">
      <c r="A93" t="s">
        <v>104</v>
      </c>
      <c r="B93">
        <v>14.99409008026123</v>
      </c>
      <c r="C93">
        <v>14.99409008026123</v>
      </c>
    </row>
    <row r="94" spans="1:3" x14ac:dyDescent="0.45">
      <c r="A94" t="s">
        <v>105</v>
      </c>
      <c r="B94">
        <v>24.916119813919067</v>
      </c>
      <c r="C94">
        <v>24.916119813919067</v>
      </c>
    </row>
    <row r="95" spans="1:3" x14ac:dyDescent="0.45">
      <c r="A95" t="s">
        <v>106</v>
      </c>
      <c r="B95">
        <v>12.919261932373047</v>
      </c>
      <c r="C95">
        <v>12.919261932373047</v>
      </c>
    </row>
    <row r="96" spans="1:3" x14ac:dyDescent="0.45">
      <c r="A96" t="s">
        <v>107</v>
      </c>
      <c r="B96">
        <v>1.5817580223083496</v>
      </c>
      <c r="C96">
        <v>1.5817580223083496</v>
      </c>
    </row>
    <row r="97" spans="1:3" x14ac:dyDescent="0.45">
      <c r="A97" t="s">
        <v>108</v>
      </c>
      <c r="B97">
        <v>39.817168951034546</v>
      </c>
      <c r="C97">
        <v>39.817168951034546</v>
      </c>
    </row>
    <row r="98" spans="1:3" x14ac:dyDescent="0.45">
      <c r="A98" t="s">
        <v>109</v>
      </c>
      <c r="B98">
        <v>30.986600875854492</v>
      </c>
      <c r="C98">
        <v>30.986600875854492</v>
      </c>
    </row>
    <row r="99" spans="1:3" x14ac:dyDescent="0.45">
      <c r="A99" t="s">
        <v>110</v>
      </c>
      <c r="B99">
        <v>11.507191896438599</v>
      </c>
      <c r="C99">
        <v>11.507191896438599</v>
      </c>
    </row>
    <row r="100" spans="1:3" x14ac:dyDescent="0.45">
      <c r="A100" t="s">
        <v>111</v>
      </c>
      <c r="B100">
        <v>0.98936796188354492</v>
      </c>
      <c r="C100">
        <v>0.98936796188354492</v>
      </c>
    </row>
    <row r="101" spans="1:3" x14ac:dyDescent="0.45">
      <c r="A101" t="s">
        <v>113</v>
      </c>
      <c r="B101">
        <v>87.48143196105957</v>
      </c>
      <c r="C101">
        <v>87.48143196105957</v>
      </c>
    </row>
    <row r="102" spans="1:3" x14ac:dyDescent="0.45">
      <c r="A102" t="s">
        <v>114</v>
      </c>
      <c r="B102">
        <v>2.9280750751495361</v>
      </c>
      <c r="C102">
        <v>2.9280750751495361</v>
      </c>
    </row>
    <row r="103" spans="1:3" x14ac:dyDescent="0.45">
      <c r="A103" t="s">
        <v>116</v>
      </c>
      <c r="B103">
        <v>2.9718430042266846</v>
      </c>
      <c r="C103">
        <v>2.9718430042266846</v>
      </c>
    </row>
    <row r="104" spans="1:3" x14ac:dyDescent="0.45">
      <c r="A104" t="s">
        <v>117</v>
      </c>
      <c r="B104">
        <v>37.686223983764648</v>
      </c>
      <c r="C104">
        <v>37.686223983764648</v>
      </c>
    </row>
    <row r="105" spans="1:3" x14ac:dyDescent="0.45">
      <c r="A105" t="s">
        <v>118</v>
      </c>
      <c r="B105">
        <v>600.00906682014465</v>
      </c>
      <c r="C105">
        <v>600.00906682014465</v>
      </c>
    </row>
    <row r="106" spans="1:3" x14ac:dyDescent="0.45">
      <c r="A106" t="s">
        <v>119</v>
      </c>
      <c r="B106">
        <v>25.345479011535645</v>
      </c>
      <c r="C106">
        <v>25.345479011535645</v>
      </c>
    </row>
    <row r="107" spans="1:3" x14ac:dyDescent="0.45">
      <c r="A107" t="s">
        <v>120</v>
      </c>
      <c r="B107">
        <v>25.505028963088989</v>
      </c>
      <c r="C107">
        <v>25.505028963088989</v>
      </c>
    </row>
    <row r="108" spans="1:3" x14ac:dyDescent="0.45">
      <c r="A108" t="s">
        <v>121</v>
      </c>
      <c r="B108">
        <v>26.339950799942017</v>
      </c>
      <c r="C108">
        <v>26.339950799942017</v>
      </c>
    </row>
    <row r="109" spans="1:3" x14ac:dyDescent="0.45">
      <c r="A109" t="s">
        <v>122</v>
      </c>
      <c r="B109">
        <v>1.9765801429748535</v>
      </c>
      <c r="C109">
        <v>1.9765801429748535</v>
      </c>
    </row>
    <row r="110" spans="1:3" x14ac:dyDescent="0.45">
      <c r="A110" t="s">
        <v>123</v>
      </c>
      <c r="B110">
        <v>21.624540090560913</v>
      </c>
      <c r="C110">
        <v>21.624540090560913</v>
      </c>
    </row>
    <row r="111" spans="1:3" x14ac:dyDescent="0.45">
      <c r="A111" t="s">
        <v>125</v>
      </c>
      <c r="B111">
        <v>58.350028038024902</v>
      </c>
      <c r="C111">
        <v>58.350028038024902</v>
      </c>
    </row>
    <row r="112" spans="1:3" x14ac:dyDescent="0.45">
      <c r="A112" t="s">
        <v>126</v>
      </c>
      <c r="B112">
        <v>276.51470589637756</v>
      </c>
      <c r="C112">
        <v>276.51470589637756</v>
      </c>
    </row>
    <row r="113" spans="1:3" x14ac:dyDescent="0.45">
      <c r="A113" t="s">
        <v>127</v>
      </c>
      <c r="B113">
        <v>13.051084995269775</v>
      </c>
      <c r="C113">
        <v>13.051084995269775</v>
      </c>
    </row>
    <row r="114" spans="1:3" x14ac:dyDescent="0.45">
      <c r="A114" t="s">
        <v>130</v>
      </c>
      <c r="B114">
        <v>600.00425219535828</v>
      </c>
      <c r="C114">
        <v>600.00425219535828</v>
      </c>
    </row>
    <row r="115" spans="1:3" x14ac:dyDescent="0.45">
      <c r="A115" t="s">
        <v>131</v>
      </c>
      <c r="B115">
        <v>38.249299049377441</v>
      </c>
      <c r="C115">
        <v>38.249299049377441</v>
      </c>
    </row>
    <row r="116" spans="1:3" x14ac:dyDescent="0.45">
      <c r="A116" t="s">
        <v>132</v>
      </c>
      <c r="B116">
        <v>3.5685379505157471</v>
      </c>
      <c r="C116">
        <v>3.5685379505157471</v>
      </c>
    </row>
    <row r="117" spans="1:3" x14ac:dyDescent="0.45">
      <c r="A117" t="s">
        <v>134</v>
      </c>
      <c r="B117">
        <v>81.303148984909058</v>
      </c>
      <c r="C117">
        <v>81.303148984909058</v>
      </c>
    </row>
    <row r="118" spans="1:3" x14ac:dyDescent="0.45">
      <c r="A118" t="s">
        <v>135</v>
      </c>
      <c r="B118">
        <v>6.7744011878967285</v>
      </c>
      <c r="C118">
        <v>6.7744011878967285</v>
      </c>
    </row>
    <row r="119" spans="1:3" x14ac:dyDescent="0.45">
      <c r="A119" t="s">
        <v>136</v>
      </c>
      <c r="B119">
        <v>3.5931441783905029</v>
      </c>
      <c r="C119">
        <v>3.5931441783905029</v>
      </c>
    </row>
    <row r="120" spans="1:3" x14ac:dyDescent="0.45">
      <c r="A120" t="s">
        <v>138</v>
      </c>
      <c r="B120">
        <v>37.520916223526001</v>
      </c>
      <c r="C120">
        <v>37.520916223526001</v>
      </c>
    </row>
    <row r="121" spans="1:3" x14ac:dyDescent="0.45">
      <c r="A121" t="s">
        <v>139</v>
      </c>
      <c r="B121">
        <v>9.5074000358581543</v>
      </c>
      <c r="C121">
        <v>9.5074000358581543</v>
      </c>
    </row>
    <row r="122" spans="1:3" x14ac:dyDescent="0.45">
      <c r="A122" t="s">
        <v>140</v>
      </c>
      <c r="B122">
        <v>628.43563199043274</v>
      </c>
      <c r="C122">
        <v>628.43563199043274</v>
      </c>
    </row>
    <row r="123" spans="1:3" x14ac:dyDescent="0.45">
      <c r="A123" t="s">
        <v>141</v>
      </c>
      <c r="B123">
        <v>631.69678401947021</v>
      </c>
      <c r="C123">
        <v>631.69678401947021</v>
      </c>
    </row>
    <row r="124" spans="1:3" x14ac:dyDescent="0.45">
      <c r="A124" t="s">
        <v>142</v>
      </c>
      <c r="B124">
        <v>8.8513920307159424</v>
      </c>
      <c r="C124">
        <v>8.8513920307159424</v>
      </c>
    </row>
    <row r="125" spans="1:3" x14ac:dyDescent="0.45">
      <c r="A125" t="s">
        <v>143</v>
      </c>
      <c r="B125">
        <v>5.3277959823608398</v>
      </c>
      <c r="C125">
        <v>5.3277959823608398</v>
      </c>
    </row>
    <row r="126" spans="1:3" x14ac:dyDescent="0.45">
      <c r="A126" t="s">
        <v>144</v>
      </c>
      <c r="B126">
        <v>3.601999044418335</v>
      </c>
      <c r="C126">
        <v>3.601999044418335</v>
      </c>
    </row>
    <row r="127" spans="1:3" x14ac:dyDescent="0.45">
      <c r="A127" t="s">
        <v>146</v>
      </c>
      <c r="B127">
        <v>284.13460993766785</v>
      </c>
      <c r="C127">
        <v>284.13460993766785</v>
      </c>
    </row>
    <row r="128" spans="1:3" x14ac:dyDescent="0.45">
      <c r="A128" t="s">
        <v>147</v>
      </c>
      <c r="B128">
        <v>1.9278450012207031</v>
      </c>
      <c r="C128">
        <v>1.9278450012207031</v>
      </c>
    </row>
    <row r="129" spans="1:3" x14ac:dyDescent="0.45">
      <c r="A129" t="s">
        <v>149</v>
      </c>
      <c r="B129">
        <v>321.89608097076416</v>
      </c>
      <c r="C129">
        <v>321.89608097076416</v>
      </c>
    </row>
    <row r="130" spans="1:3" x14ac:dyDescent="0.45">
      <c r="A130" t="s">
        <v>150</v>
      </c>
      <c r="B130">
        <v>600.00175285339355</v>
      </c>
      <c r="C130">
        <v>600.00175285339355</v>
      </c>
    </row>
    <row r="131" spans="1:3" x14ac:dyDescent="0.45">
      <c r="A131" t="s">
        <v>151</v>
      </c>
      <c r="B131">
        <v>600.00223398208618</v>
      </c>
      <c r="C131">
        <v>600.00223398208618</v>
      </c>
    </row>
    <row r="132" spans="1:3" x14ac:dyDescent="0.45">
      <c r="A132" t="s">
        <v>152</v>
      </c>
      <c r="B132">
        <v>254.90154385566711</v>
      </c>
      <c r="C132">
        <v>254.90154385566711</v>
      </c>
    </row>
    <row r="133" spans="1:3" x14ac:dyDescent="0.45">
      <c r="A133" t="s">
        <v>153</v>
      </c>
      <c r="B133">
        <v>600.00379419326782</v>
      </c>
      <c r="C133">
        <v>600.00379419326782</v>
      </c>
    </row>
    <row r="134" spans="1:3" x14ac:dyDescent="0.45">
      <c r="A134" t="s">
        <v>154</v>
      </c>
      <c r="B134">
        <v>142.03093409538269</v>
      </c>
      <c r="C134">
        <v>142.03093409538269</v>
      </c>
    </row>
    <row r="135" spans="1:3" x14ac:dyDescent="0.45">
      <c r="A135" t="s">
        <v>155</v>
      </c>
      <c r="B135">
        <v>70.914451837539673</v>
      </c>
      <c r="C135">
        <v>70.914451837539673</v>
      </c>
    </row>
    <row r="136" spans="1:3" x14ac:dyDescent="0.45">
      <c r="A136" t="s">
        <v>156</v>
      </c>
      <c r="B136">
        <v>196.6052188873291</v>
      </c>
      <c r="C136">
        <v>196.6052188873291</v>
      </c>
    </row>
    <row r="137" spans="1:3" x14ac:dyDescent="0.45">
      <c r="A137" t="s">
        <v>157</v>
      </c>
      <c r="B137">
        <v>179.17392683029175</v>
      </c>
      <c r="C137">
        <v>179.17392683029175</v>
      </c>
    </row>
    <row r="138" spans="1:3" x14ac:dyDescent="0.45">
      <c r="A138" t="s">
        <v>158</v>
      </c>
      <c r="B138">
        <v>455.8726110458374</v>
      </c>
      <c r="C138">
        <v>455.8726110458374</v>
      </c>
    </row>
    <row r="139" spans="1:3" x14ac:dyDescent="0.45">
      <c r="A139" t="s">
        <v>159</v>
      </c>
      <c r="B139">
        <v>600.60646986961365</v>
      </c>
      <c r="C139">
        <v>600.60646986961365</v>
      </c>
    </row>
    <row r="140" spans="1:3" x14ac:dyDescent="0.45">
      <c r="A140" t="s">
        <v>160</v>
      </c>
      <c r="B140">
        <v>600.00332307815552</v>
      </c>
      <c r="C140">
        <v>600.00332307815552</v>
      </c>
    </row>
    <row r="141" spans="1:3" x14ac:dyDescent="0.45">
      <c r="A141" t="s">
        <v>161</v>
      </c>
      <c r="B141">
        <v>600.00271701812744</v>
      </c>
      <c r="C141">
        <v>600.00271701812744</v>
      </c>
    </row>
    <row r="142" spans="1:3" x14ac:dyDescent="0.45">
      <c r="A142" t="s">
        <v>162</v>
      </c>
      <c r="B142">
        <v>600.0038959980011</v>
      </c>
      <c r="C142">
        <v>600.0038959980011</v>
      </c>
    </row>
    <row r="143" spans="1:3" x14ac:dyDescent="0.45">
      <c r="A143" t="s">
        <v>163</v>
      </c>
      <c r="B143">
        <v>74.356513977050781</v>
      </c>
      <c r="C143">
        <v>74.356513977050781</v>
      </c>
    </row>
    <row r="144" spans="1:3" x14ac:dyDescent="0.45">
      <c r="A144" t="s">
        <v>165</v>
      </c>
      <c r="B144">
        <v>117.82093501091003</v>
      </c>
      <c r="C144">
        <v>117.82093501091003</v>
      </c>
    </row>
    <row r="145" spans="1:3" x14ac:dyDescent="0.45">
      <c r="A145" t="s">
        <v>166</v>
      </c>
      <c r="B145">
        <v>162.84338402748108</v>
      </c>
      <c r="C145">
        <v>162.84338402748108</v>
      </c>
    </row>
    <row r="146" spans="1:3" x14ac:dyDescent="0.45">
      <c r="A146" t="s">
        <v>167</v>
      </c>
      <c r="B146">
        <v>382.35694813728333</v>
      </c>
      <c r="C146">
        <v>382.35694813728333</v>
      </c>
    </row>
    <row r="147" spans="1:3" x14ac:dyDescent="0.45">
      <c r="A147" t="s">
        <v>168</v>
      </c>
      <c r="B147">
        <v>21.765190124511719</v>
      </c>
      <c r="C147">
        <v>21.765190124511719</v>
      </c>
    </row>
    <row r="148" spans="1:3" x14ac:dyDescent="0.45">
      <c r="A148" t="s">
        <v>169</v>
      </c>
      <c r="B148">
        <v>600.00864911079407</v>
      </c>
      <c r="C148">
        <v>600.00864911079407</v>
      </c>
    </row>
    <row r="149" spans="1:3" x14ac:dyDescent="0.45">
      <c r="A149" t="s">
        <v>170</v>
      </c>
      <c r="B149">
        <v>600.00088214874268</v>
      </c>
      <c r="C149">
        <v>600.00088214874268</v>
      </c>
    </row>
    <row r="150" spans="1:3" x14ac:dyDescent="0.45">
      <c r="A150" t="s">
        <v>171</v>
      </c>
      <c r="B150">
        <v>4.272385835647583</v>
      </c>
      <c r="C150">
        <v>4.272385835647583</v>
      </c>
    </row>
    <row r="151" spans="1:3" x14ac:dyDescent="0.45">
      <c r="A151" t="s">
        <v>172</v>
      </c>
      <c r="B151">
        <v>270.21714496612549</v>
      </c>
      <c r="C151">
        <v>270.21714496612549</v>
      </c>
    </row>
    <row r="152" spans="1:3" x14ac:dyDescent="0.45">
      <c r="A152" t="s">
        <v>173</v>
      </c>
      <c r="B152">
        <v>12.044156074523926</v>
      </c>
      <c r="C152">
        <v>12.044156074523926</v>
      </c>
    </row>
    <row r="153" spans="1:3" x14ac:dyDescent="0.45">
      <c r="A153" t="s">
        <v>174</v>
      </c>
      <c r="B153">
        <v>10.632827997207642</v>
      </c>
      <c r="C153">
        <v>10.632827997207642</v>
      </c>
    </row>
    <row r="154" spans="1:3" x14ac:dyDescent="0.45">
      <c r="A154" t="s">
        <v>175</v>
      </c>
      <c r="B154">
        <v>1.6457829475402832</v>
      </c>
      <c r="C154">
        <v>1.6457829475402832</v>
      </c>
    </row>
    <row r="155" spans="1:3" x14ac:dyDescent="0.45">
      <c r="A155" t="s">
        <v>178</v>
      </c>
      <c r="B155">
        <v>9.9631650447845459</v>
      </c>
      <c r="C155">
        <v>9.9631650447845459</v>
      </c>
    </row>
    <row r="156" spans="1:3" x14ac:dyDescent="0.45">
      <c r="A156" t="s">
        <v>179</v>
      </c>
      <c r="B156">
        <v>600.00379204750061</v>
      </c>
      <c r="C156">
        <v>600.00379204750061</v>
      </c>
    </row>
    <row r="157" spans="1:3" x14ac:dyDescent="0.45">
      <c r="A157" t="s">
        <v>180</v>
      </c>
      <c r="B157">
        <v>8.975883960723877</v>
      </c>
      <c r="C157">
        <v>8.975883960723877</v>
      </c>
    </row>
    <row r="158" spans="1:3" x14ac:dyDescent="0.45">
      <c r="A158" t="s">
        <v>181</v>
      </c>
      <c r="B158">
        <v>600.00233793258667</v>
      </c>
      <c r="C158">
        <v>600.00233793258667</v>
      </c>
    </row>
    <row r="159" spans="1:3" x14ac:dyDescent="0.45">
      <c r="A159" t="s">
        <v>182</v>
      </c>
      <c r="B159">
        <v>7.1487197875976563</v>
      </c>
      <c r="C159">
        <v>7.1487197875976563</v>
      </c>
    </row>
    <row r="160" spans="1:3" x14ac:dyDescent="0.45">
      <c r="A160" t="s">
        <v>183</v>
      </c>
      <c r="B160">
        <v>6.8498392105102539</v>
      </c>
      <c r="C160">
        <v>6.8498392105102539</v>
      </c>
    </row>
    <row r="161" spans="1:3" x14ac:dyDescent="0.45">
      <c r="A161" t="s">
        <v>184</v>
      </c>
      <c r="B161">
        <v>208.38009810447693</v>
      </c>
      <c r="C161">
        <v>208.38009810447693</v>
      </c>
    </row>
    <row r="162" spans="1:3" x14ac:dyDescent="0.45">
      <c r="A162" t="s">
        <v>185</v>
      </c>
      <c r="B162">
        <v>8.5363888740539551</v>
      </c>
      <c r="C162">
        <v>8.5363888740539551</v>
      </c>
    </row>
    <row r="163" spans="1:3" x14ac:dyDescent="0.45">
      <c r="A163" t="s">
        <v>186</v>
      </c>
      <c r="B163">
        <v>600.00368189811707</v>
      </c>
      <c r="C163">
        <v>600.00368189811707</v>
      </c>
    </row>
    <row r="164" spans="1:3" x14ac:dyDescent="0.45">
      <c r="A164" t="s">
        <v>187</v>
      </c>
      <c r="B164">
        <v>141.12525606155396</v>
      </c>
      <c r="C164">
        <v>141.12525606155396</v>
      </c>
    </row>
    <row r="165" spans="1:3" x14ac:dyDescent="0.45">
      <c r="A165" t="s">
        <v>188</v>
      </c>
      <c r="B165">
        <v>600.00035405158997</v>
      </c>
      <c r="C165">
        <v>600.00035405158997</v>
      </c>
    </row>
    <row r="166" spans="1:3" x14ac:dyDescent="0.45">
      <c r="A166" t="s">
        <v>189</v>
      </c>
      <c r="B166">
        <v>2.7606570720672607</v>
      </c>
      <c r="C166">
        <v>2.7606570720672607</v>
      </c>
    </row>
    <row r="167" spans="1:3" x14ac:dyDescent="0.45">
      <c r="A167" t="s">
        <v>190</v>
      </c>
      <c r="B167">
        <v>3.4859530925750732</v>
      </c>
      <c r="C167">
        <v>3.4859530925750732</v>
      </c>
    </row>
    <row r="168" spans="1:3" x14ac:dyDescent="0.45">
      <c r="A168" t="s">
        <v>191</v>
      </c>
      <c r="B168">
        <v>2.2688920497894287</v>
      </c>
      <c r="C168">
        <v>2.2688920497894287</v>
      </c>
    </row>
    <row r="169" spans="1:3" x14ac:dyDescent="0.45">
      <c r="A169" t="s">
        <v>192</v>
      </c>
      <c r="B169">
        <v>2.603989839553833</v>
      </c>
      <c r="C169">
        <v>2.603989839553833</v>
      </c>
    </row>
    <row r="170" spans="1:3" x14ac:dyDescent="0.45">
      <c r="A170" t="s">
        <v>193</v>
      </c>
      <c r="B170">
        <v>2.2496109008789063</v>
      </c>
      <c r="C170">
        <v>2.2496109008789063</v>
      </c>
    </row>
    <row r="171" spans="1:3" x14ac:dyDescent="0.45">
      <c r="A171" t="s">
        <v>194</v>
      </c>
      <c r="B171">
        <v>1.9736270904541016</v>
      </c>
      <c r="C171">
        <v>1.9736270904541016</v>
      </c>
    </row>
    <row r="172" spans="1:3" x14ac:dyDescent="0.45">
      <c r="A172" t="s">
        <v>195</v>
      </c>
      <c r="B172">
        <v>43.274680137634277</v>
      </c>
      <c r="C172">
        <v>43.274680137634277</v>
      </c>
    </row>
    <row r="173" spans="1:3" x14ac:dyDescent="0.45">
      <c r="A173" t="s">
        <v>196</v>
      </c>
      <c r="B173">
        <v>15.997108221054077</v>
      </c>
      <c r="C173">
        <v>15.997108221054077</v>
      </c>
    </row>
    <row r="174" spans="1:3" x14ac:dyDescent="0.45">
      <c r="A174" t="s">
        <v>197</v>
      </c>
      <c r="B174">
        <v>4.2926628589630127</v>
      </c>
      <c r="C174">
        <v>4.2926628589630127</v>
      </c>
    </row>
    <row r="175" spans="1:3" x14ac:dyDescent="0.45">
      <c r="A175" t="s">
        <v>198</v>
      </c>
      <c r="B175">
        <v>14.489181041717529</v>
      </c>
      <c r="C175">
        <v>14.489181041717529</v>
      </c>
    </row>
    <row r="176" spans="1:3" x14ac:dyDescent="0.45">
      <c r="A176" t="s">
        <v>199</v>
      </c>
      <c r="B176">
        <v>8.789625883102417</v>
      </c>
      <c r="C176">
        <v>8.789625883102417</v>
      </c>
    </row>
    <row r="177" spans="1:3" x14ac:dyDescent="0.45">
      <c r="A177" t="s">
        <v>200</v>
      </c>
      <c r="B177">
        <v>2.7327661514282227</v>
      </c>
      <c r="C177">
        <v>2.7327661514282227</v>
      </c>
    </row>
    <row r="178" spans="1:3" x14ac:dyDescent="0.45">
      <c r="A178" t="s">
        <v>202</v>
      </c>
      <c r="B178">
        <v>51.478736877441406</v>
      </c>
      <c r="C178">
        <v>51.478736877441406</v>
      </c>
    </row>
    <row r="179" spans="1:3" x14ac:dyDescent="0.45">
      <c r="A179" t="s">
        <v>203</v>
      </c>
      <c r="B179">
        <v>8.212893009185791</v>
      </c>
      <c r="C179">
        <v>8.212893009185791</v>
      </c>
    </row>
    <row r="180" spans="1:3" x14ac:dyDescent="0.45">
      <c r="A180" t="s">
        <v>204</v>
      </c>
      <c r="B180">
        <v>12.438369989395142</v>
      </c>
      <c r="C180">
        <v>12.438369989395142</v>
      </c>
    </row>
    <row r="181" spans="1:3" x14ac:dyDescent="0.45">
      <c r="A181" t="s">
        <v>205</v>
      </c>
      <c r="B181">
        <v>14.459009885787964</v>
      </c>
      <c r="C181">
        <v>14.459009885787964</v>
      </c>
    </row>
    <row r="182" spans="1:3" x14ac:dyDescent="0.45">
      <c r="A182" t="s">
        <v>206</v>
      </c>
      <c r="B182">
        <v>233.25830912590027</v>
      </c>
      <c r="C182">
        <v>233.25830912590027</v>
      </c>
    </row>
    <row r="183" spans="1:3" x14ac:dyDescent="0.45">
      <c r="A183" t="s">
        <v>207</v>
      </c>
      <c r="B183">
        <v>600.0005578994751</v>
      </c>
      <c r="C183">
        <v>600.0005578994751</v>
      </c>
    </row>
    <row r="184" spans="1:3" x14ac:dyDescent="0.45">
      <c r="A184" t="s">
        <v>208</v>
      </c>
      <c r="B184">
        <v>278.1624448299408</v>
      </c>
      <c r="C184">
        <v>278.1624448299408</v>
      </c>
    </row>
    <row r="185" spans="1:3" x14ac:dyDescent="0.45">
      <c r="A185" t="s">
        <v>209</v>
      </c>
      <c r="B185">
        <v>38.917715072631836</v>
      </c>
      <c r="C185">
        <v>38.917715072631836</v>
      </c>
    </row>
    <row r="186" spans="1:3" x14ac:dyDescent="0.45">
      <c r="A186" t="s">
        <v>210</v>
      </c>
      <c r="B186">
        <v>158.83134794235229</v>
      </c>
      <c r="C186">
        <v>158.83134794235229</v>
      </c>
    </row>
    <row r="187" spans="1:3" x14ac:dyDescent="0.45">
      <c r="A187" t="s">
        <v>211</v>
      </c>
      <c r="B187">
        <v>89.820177793502808</v>
      </c>
      <c r="C187">
        <v>89.820177793502808</v>
      </c>
    </row>
    <row r="188" spans="1:3" x14ac:dyDescent="0.45">
      <c r="A188" t="s">
        <v>212</v>
      </c>
      <c r="B188">
        <v>107.85950708389282</v>
      </c>
      <c r="C188">
        <v>107.85950708389282</v>
      </c>
    </row>
    <row r="189" spans="1:3" x14ac:dyDescent="0.45">
      <c r="A189" t="s">
        <v>214</v>
      </c>
      <c r="B189">
        <v>2.2122769355773926</v>
      </c>
      <c r="C189">
        <v>2.2122769355773926</v>
      </c>
    </row>
    <row r="190" spans="1:3" x14ac:dyDescent="0.45">
      <c r="A190" t="s">
        <v>215</v>
      </c>
      <c r="B190">
        <v>1.6059439182281494</v>
      </c>
      <c r="C190">
        <v>1.6059439182281494</v>
      </c>
    </row>
    <row r="191" spans="1:3" x14ac:dyDescent="0.45">
      <c r="A191" t="s">
        <v>216</v>
      </c>
      <c r="B191">
        <v>1.0284850597381592</v>
      </c>
      <c r="C191">
        <v>1.0284850597381592</v>
      </c>
    </row>
    <row r="192" spans="1:3" x14ac:dyDescent="0.45">
      <c r="A192" t="s">
        <v>217</v>
      </c>
      <c r="B192">
        <v>3.823505163192749</v>
      </c>
      <c r="C192">
        <v>3.823505163192749</v>
      </c>
    </row>
    <row r="193" spans="1:3" x14ac:dyDescent="0.45">
      <c r="A193" t="s">
        <v>218</v>
      </c>
      <c r="B193">
        <v>3.9512968063354492</v>
      </c>
      <c r="C193">
        <v>3.9512968063354492</v>
      </c>
    </row>
    <row r="194" spans="1:3" x14ac:dyDescent="0.45">
      <c r="A194" t="s">
        <v>219</v>
      </c>
      <c r="B194">
        <v>2.8521089553833008</v>
      </c>
      <c r="C194">
        <v>2.8521089553833008</v>
      </c>
    </row>
    <row r="195" spans="1:3" x14ac:dyDescent="0.45">
      <c r="A195" t="s">
        <v>220</v>
      </c>
      <c r="B195">
        <v>55.885733842849731</v>
      </c>
      <c r="C195">
        <v>55.885733842849731</v>
      </c>
    </row>
    <row r="196" spans="1:3" x14ac:dyDescent="0.45">
      <c r="A196" t="s">
        <v>221</v>
      </c>
      <c r="B196">
        <v>3.0285120010375977</v>
      </c>
      <c r="C196">
        <v>3.0285120010375977</v>
      </c>
    </row>
    <row r="197" spans="1:3" x14ac:dyDescent="0.45">
      <c r="A197" t="s">
        <v>222</v>
      </c>
      <c r="B197">
        <v>2.6100800037384033</v>
      </c>
      <c r="C197">
        <v>2.6100800037384033</v>
      </c>
    </row>
    <row r="198" spans="1:3" x14ac:dyDescent="0.45">
      <c r="A198" t="s">
        <v>223</v>
      </c>
      <c r="B198">
        <v>10.102054119110107</v>
      </c>
      <c r="C198">
        <v>10.102054119110107</v>
      </c>
    </row>
    <row r="199" spans="1:3" x14ac:dyDescent="0.45">
      <c r="A199" t="s">
        <v>225</v>
      </c>
      <c r="B199">
        <v>2.7322561740875244</v>
      </c>
      <c r="C199">
        <v>2.7322561740875244</v>
      </c>
    </row>
    <row r="200" spans="1:3" x14ac:dyDescent="0.45">
      <c r="A200" t="s">
        <v>226</v>
      </c>
      <c r="B200">
        <v>3.3837878704071045</v>
      </c>
      <c r="C200">
        <v>3.3837878704071045</v>
      </c>
    </row>
    <row r="201" spans="1:3" x14ac:dyDescent="0.45">
      <c r="A201" t="s">
        <v>227</v>
      </c>
      <c r="B201">
        <v>42.048250913619995</v>
      </c>
      <c r="C201">
        <v>42.048250913619995</v>
      </c>
    </row>
    <row r="202" spans="1:3" x14ac:dyDescent="0.45">
      <c r="A202" t="s">
        <v>228</v>
      </c>
      <c r="B202">
        <v>28.567094087600708</v>
      </c>
      <c r="C202">
        <v>28.567094087600708</v>
      </c>
    </row>
    <row r="203" spans="1:3" x14ac:dyDescent="0.45">
      <c r="A203" t="s">
        <v>229</v>
      </c>
      <c r="B203">
        <v>75.589739084243774</v>
      </c>
      <c r="C203">
        <v>75.589739084243774</v>
      </c>
    </row>
    <row r="204" spans="1:3" x14ac:dyDescent="0.45">
      <c r="A204" t="s">
        <v>230</v>
      </c>
      <c r="B204">
        <v>123.86155605316162</v>
      </c>
      <c r="C204">
        <v>123.86155605316162</v>
      </c>
    </row>
    <row r="205" spans="1:3" x14ac:dyDescent="0.45">
      <c r="A205" t="s">
        <v>231</v>
      </c>
      <c r="B205">
        <v>6.3640449047088623</v>
      </c>
      <c r="C205">
        <v>6.3640449047088623</v>
      </c>
    </row>
    <row r="206" spans="1:3" x14ac:dyDescent="0.45">
      <c r="A206" t="s">
        <v>233</v>
      </c>
      <c r="B206">
        <v>6.455456018447876</v>
      </c>
      <c r="C206">
        <v>6.455456018447876</v>
      </c>
    </row>
    <row r="207" spans="1:3" x14ac:dyDescent="0.45">
      <c r="A207" t="s">
        <v>234</v>
      </c>
      <c r="B207">
        <v>3.3304929733276367</v>
      </c>
      <c r="C207">
        <v>3.3304929733276367</v>
      </c>
    </row>
    <row r="208" spans="1:3" x14ac:dyDescent="0.45">
      <c r="A208" t="s">
        <v>235</v>
      </c>
      <c r="B208">
        <v>454.56538701057434</v>
      </c>
      <c r="C208">
        <v>454.56538701057434</v>
      </c>
    </row>
    <row r="209" spans="1:3" x14ac:dyDescent="0.45">
      <c r="A209" t="s">
        <v>236</v>
      </c>
      <c r="B209">
        <v>53.552325963973999</v>
      </c>
      <c r="C209">
        <v>53.552325963973999</v>
      </c>
    </row>
    <row r="210" spans="1:3" x14ac:dyDescent="0.45">
      <c r="A210" t="s">
        <v>237</v>
      </c>
      <c r="B210">
        <v>600.00099587440491</v>
      </c>
      <c r="C210">
        <v>600.00099587440491</v>
      </c>
    </row>
    <row r="211" spans="1:3" x14ac:dyDescent="0.45">
      <c r="A211" t="s">
        <v>238</v>
      </c>
      <c r="B211">
        <v>321.95395708084106</v>
      </c>
      <c r="C211">
        <v>321.95395708084106</v>
      </c>
    </row>
    <row r="212" spans="1:3" x14ac:dyDescent="0.45">
      <c r="A212" t="s">
        <v>239</v>
      </c>
      <c r="B212">
        <v>600.00007390975952</v>
      </c>
      <c r="C212">
        <v>600.00007390975952</v>
      </c>
    </row>
    <row r="213" spans="1:3" x14ac:dyDescent="0.45">
      <c r="A213" t="s">
        <v>240</v>
      </c>
      <c r="B213">
        <v>600.00436592102051</v>
      </c>
      <c r="C213">
        <v>600.00436592102051</v>
      </c>
    </row>
    <row r="214" spans="1:3" x14ac:dyDescent="0.45">
      <c r="A214" t="s">
        <v>241</v>
      </c>
      <c r="B214">
        <v>2.1405160427093506</v>
      </c>
      <c r="C214">
        <v>2.1405160427093506</v>
      </c>
    </row>
    <row r="215" spans="1:3" x14ac:dyDescent="0.45">
      <c r="A215" t="s">
        <v>242</v>
      </c>
      <c r="B215">
        <v>26.062375068664551</v>
      </c>
      <c r="C215">
        <v>26.062375068664551</v>
      </c>
    </row>
    <row r="216" spans="1:3" x14ac:dyDescent="0.45">
      <c r="A216" t="s">
        <v>244</v>
      </c>
      <c r="B216">
        <v>0.82529282569885254</v>
      </c>
      <c r="C216">
        <v>0.82529282569885254</v>
      </c>
    </row>
    <row r="217" spans="1:3" x14ac:dyDescent="0.45">
      <c r="A217" t="s">
        <v>245</v>
      </c>
      <c r="B217">
        <v>1.1164190769195557</v>
      </c>
      <c r="C217">
        <v>1.1164190769195557</v>
      </c>
    </row>
    <row r="218" spans="1:3" x14ac:dyDescent="0.45">
      <c r="A218" t="s">
        <v>246</v>
      </c>
      <c r="B218">
        <v>37.116581916809082</v>
      </c>
      <c r="C218">
        <v>37.116581916809082</v>
      </c>
    </row>
    <row r="219" spans="1:3" x14ac:dyDescent="0.45">
      <c r="A219" t="s">
        <v>247</v>
      </c>
      <c r="B219">
        <v>14.145891904830933</v>
      </c>
      <c r="C219">
        <v>14.145891904830933</v>
      </c>
    </row>
    <row r="220" spans="1:3" x14ac:dyDescent="0.45">
      <c r="A220" t="s">
        <v>248</v>
      </c>
      <c r="B220">
        <v>59.545700073242188</v>
      </c>
      <c r="C220">
        <v>59.545700073242188</v>
      </c>
    </row>
    <row r="221" spans="1:3" x14ac:dyDescent="0.45">
      <c r="A221" t="s">
        <v>249</v>
      </c>
      <c r="B221">
        <v>21.651098012924194</v>
      </c>
      <c r="C221">
        <v>21.651098012924194</v>
      </c>
    </row>
    <row r="222" spans="1:3" x14ac:dyDescent="0.45">
      <c r="A222" t="s">
        <v>250</v>
      </c>
      <c r="B222">
        <v>8.2813718318939209</v>
      </c>
      <c r="C222">
        <v>8.2813718318939209</v>
      </c>
    </row>
    <row r="223" spans="1:3" x14ac:dyDescent="0.45">
      <c r="A223" t="s">
        <v>251</v>
      </c>
      <c r="B223">
        <v>37.176963090896606</v>
      </c>
      <c r="C223">
        <v>37.176963090896606</v>
      </c>
    </row>
    <row r="224" spans="1:3" x14ac:dyDescent="0.45">
      <c r="A224" t="s">
        <v>252</v>
      </c>
      <c r="B224">
        <v>31.973140954971313</v>
      </c>
      <c r="C224">
        <v>31.973140954971313</v>
      </c>
    </row>
    <row r="225" spans="1:3" x14ac:dyDescent="0.45">
      <c r="A225" t="s">
        <v>255</v>
      </c>
      <c r="B225">
        <v>24.265021085739136</v>
      </c>
      <c r="C225">
        <v>24.265021085739136</v>
      </c>
    </row>
    <row r="226" spans="1:3" x14ac:dyDescent="0.45">
      <c r="A226" t="s">
        <v>256</v>
      </c>
      <c r="B226">
        <v>48.441052913665771</v>
      </c>
      <c r="C226">
        <v>48.441052913665771</v>
      </c>
    </row>
    <row r="227" spans="1:3" x14ac:dyDescent="0.45">
      <c r="A227" t="s">
        <v>257</v>
      </c>
      <c r="B227">
        <v>7.9841301441192627</v>
      </c>
      <c r="C227">
        <v>7.9841301441192627</v>
      </c>
    </row>
    <row r="228" spans="1:3" x14ac:dyDescent="0.45">
      <c r="A228" t="s">
        <v>259</v>
      </c>
      <c r="B228">
        <v>191.36319088935852</v>
      </c>
      <c r="C228">
        <v>191.36319088935852</v>
      </c>
    </row>
    <row r="229" spans="1:3" x14ac:dyDescent="0.45">
      <c r="A229" t="s">
        <v>261</v>
      </c>
      <c r="B229">
        <v>184.25884199142456</v>
      </c>
      <c r="C229">
        <v>184.25884199142456</v>
      </c>
    </row>
    <row r="230" spans="1:3" x14ac:dyDescent="0.45">
      <c r="A230" t="s">
        <v>262</v>
      </c>
      <c r="B230">
        <v>600.00291800498962</v>
      </c>
      <c r="C230">
        <v>600.00291800498962</v>
      </c>
    </row>
    <row r="231" spans="1:3" x14ac:dyDescent="0.45">
      <c r="A231" t="s">
        <v>263</v>
      </c>
      <c r="B231">
        <v>600.00275897979736</v>
      </c>
      <c r="C231">
        <v>600.00275897979736</v>
      </c>
    </row>
    <row r="232" spans="1:3" x14ac:dyDescent="0.45">
      <c r="A232" t="s">
        <v>264</v>
      </c>
      <c r="B232">
        <v>600.50056982040405</v>
      </c>
      <c r="C232">
        <v>600.50056982040405</v>
      </c>
    </row>
    <row r="233" spans="1:3" x14ac:dyDescent="0.45">
      <c r="A233" t="s">
        <v>266</v>
      </c>
      <c r="B233">
        <v>600.0008909702301</v>
      </c>
      <c r="C233">
        <v>600.0008909702301</v>
      </c>
    </row>
    <row r="234" spans="1:3" x14ac:dyDescent="0.45">
      <c r="A234" t="s">
        <v>267</v>
      </c>
      <c r="B234">
        <v>600.00014495849609</v>
      </c>
      <c r="C234">
        <v>600.00014495849609</v>
      </c>
    </row>
    <row r="235" spans="1:3" x14ac:dyDescent="0.45">
      <c r="A235" t="s">
        <v>268</v>
      </c>
      <c r="B235">
        <v>600.58955597877502</v>
      </c>
      <c r="C235">
        <v>600.58955597877502</v>
      </c>
    </row>
    <row r="236" spans="1:3" x14ac:dyDescent="0.45">
      <c r="A236" t="s">
        <v>269</v>
      </c>
      <c r="B236">
        <v>600.0011100769043</v>
      </c>
      <c r="C236">
        <v>600.0011100769043</v>
      </c>
    </row>
    <row r="237" spans="1:3" x14ac:dyDescent="0.45">
      <c r="A237" t="s">
        <v>270</v>
      </c>
      <c r="B237">
        <v>393.69795298576355</v>
      </c>
      <c r="C237">
        <v>393.69795298576355</v>
      </c>
    </row>
    <row r="238" spans="1:3" x14ac:dyDescent="0.45">
      <c r="A238" t="s">
        <v>272</v>
      </c>
      <c r="B238">
        <v>600.49190187454224</v>
      </c>
      <c r="C238">
        <v>600.49190187454224</v>
      </c>
    </row>
    <row r="239" spans="1:3" x14ac:dyDescent="0.45">
      <c r="A239" t="s">
        <v>273</v>
      </c>
      <c r="B239">
        <v>600.49451899528503</v>
      </c>
      <c r="C239">
        <v>600.49451899528503</v>
      </c>
    </row>
    <row r="240" spans="1:3" x14ac:dyDescent="0.45">
      <c r="A240" t="s">
        <v>274</v>
      </c>
      <c r="B240">
        <v>600.00316786766052</v>
      </c>
      <c r="C240">
        <v>600.00316786766052</v>
      </c>
    </row>
    <row r="241" spans="1:3" x14ac:dyDescent="0.45">
      <c r="A241" t="s">
        <v>275</v>
      </c>
      <c r="B241">
        <v>600.00671291351318</v>
      </c>
      <c r="C241">
        <v>600.00671291351318</v>
      </c>
    </row>
    <row r="242" spans="1:3" x14ac:dyDescent="0.45">
      <c r="A242" t="s">
        <v>277</v>
      </c>
      <c r="B242">
        <v>126.51278400421143</v>
      </c>
      <c r="C242">
        <v>126.51278400421143</v>
      </c>
    </row>
    <row r="243" spans="1:3" x14ac:dyDescent="0.45">
      <c r="A243" t="s">
        <v>279</v>
      </c>
      <c r="B243">
        <v>23.985761165618896</v>
      </c>
      <c r="C243">
        <v>23.985761165618896</v>
      </c>
    </row>
    <row r="244" spans="1:3" x14ac:dyDescent="0.45">
      <c r="A244" t="s">
        <v>280</v>
      </c>
      <c r="B244">
        <v>26.147140026092529</v>
      </c>
      <c r="C244">
        <v>26.147140026092529</v>
      </c>
    </row>
    <row r="245" spans="1:3" x14ac:dyDescent="0.45">
      <c r="A245" t="s">
        <v>281</v>
      </c>
      <c r="B245">
        <v>123.76896405220032</v>
      </c>
      <c r="C245">
        <v>123.76896405220032</v>
      </c>
    </row>
    <row r="246" spans="1:3" x14ac:dyDescent="0.45">
      <c r="A246" t="s">
        <v>282</v>
      </c>
      <c r="B246">
        <v>394.9459400177002</v>
      </c>
      <c r="C246">
        <v>394.9459400177002</v>
      </c>
    </row>
    <row r="247" spans="1:3" x14ac:dyDescent="0.45">
      <c r="A247" t="s">
        <v>283</v>
      </c>
      <c r="B247">
        <v>249.8003568649292</v>
      </c>
      <c r="C247">
        <v>249.8003568649292</v>
      </c>
    </row>
    <row r="248" spans="1:3" x14ac:dyDescent="0.45">
      <c r="A248" t="s">
        <v>285</v>
      </c>
      <c r="B248">
        <v>595.42559003829956</v>
      </c>
      <c r="C248">
        <v>595.42559003829956</v>
      </c>
    </row>
    <row r="249" spans="1:3" x14ac:dyDescent="0.45">
      <c r="A249" t="s">
        <v>286</v>
      </c>
      <c r="B249">
        <v>600.06802701950073</v>
      </c>
      <c r="C249">
        <v>600.06802701950073</v>
      </c>
    </row>
    <row r="250" spans="1:3" x14ac:dyDescent="0.45">
      <c r="A250" t="s">
        <v>288</v>
      </c>
      <c r="B250">
        <v>44.132539987564087</v>
      </c>
      <c r="C250">
        <v>44.132539987564087</v>
      </c>
    </row>
    <row r="251" spans="1:3" x14ac:dyDescent="0.45">
      <c r="A251" t="s">
        <v>289</v>
      </c>
      <c r="B251">
        <v>44.826038837432861</v>
      </c>
      <c r="C251">
        <v>44.826038837432861</v>
      </c>
    </row>
    <row r="252" spans="1:3" x14ac:dyDescent="0.45">
      <c r="A252" t="s">
        <v>291</v>
      </c>
      <c r="B252">
        <v>31.149882078170776</v>
      </c>
      <c r="C252">
        <v>31.149882078170776</v>
      </c>
    </row>
    <row r="253" spans="1:3" x14ac:dyDescent="0.45">
      <c r="A253" t="s">
        <v>293</v>
      </c>
      <c r="B253">
        <v>600.17565393447876</v>
      </c>
      <c r="C253">
        <v>600.17565393447876</v>
      </c>
    </row>
    <row r="254" spans="1:3" x14ac:dyDescent="0.45">
      <c r="A254" t="s">
        <v>294</v>
      </c>
      <c r="B254">
        <v>600.13513398170471</v>
      </c>
      <c r="C254">
        <v>600.13513398170471</v>
      </c>
    </row>
    <row r="255" spans="1:3" x14ac:dyDescent="0.45">
      <c r="A255" t="s">
        <v>295</v>
      </c>
      <c r="B255">
        <v>600.00072193145752</v>
      </c>
      <c r="C255">
        <v>600.00072193145752</v>
      </c>
    </row>
    <row r="256" spans="1:3" x14ac:dyDescent="0.45">
      <c r="A256" t="s">
        <v>296</v>
      </c>
      <c r="B256">
        <v>98.210875988006592</v>
      </c>
      <c r="C256">
        <v>98.210875988006592</v>
      </c>
    </row>
    <row r="257" spans="1:3" x14ac:dyDescent="0.45">
      <c r="A257" t="s">
        <v>297</v>
      </c>
      <c r="B257">
        <v>181.34421014785767</v>
      </c>
      <c r="C257">
        <v>181.34421014785767</v>
      </c>
    </row>
    <row r="258" spans="1:3" x14ac:dyDescent="0.45">
      <c r="A258" t="s">
        <v>298</v>
      </c>
      <c r="B258">
        <v>225.08423018455505</v>
      </c>
      <c r="C258">
        <v>225.08423018455505</v>
      </c>
    </row>
    <row r="259" spans="1:3" x14ac:dyDescent="0.45">
      <c r="A259" t="s">
        <v>299</v>
      </c>
      <c r="B259">
        <v>182.5286819934845</v>
      </c>
      <c r="C259">
        <v>182.5286819934845</v>
      </c>
    </row>
    <row r="260" spans="1:3" x14ac:dyDescent="0.45">
      <c r="A260" t="s">
        <v>302</v>
      </c>
      <c r="B260">
        <v>4.71909499168396</v>
      </c>
      <c r="C260">
        <v>4.71909499168396</v>
      </c>
    </row>
    <row r="261" spans="1:3" x14ac:dyDescent="0.45">
      <c r="A261" t="s">
        <v>304</v>
      </c>
      <c r="B261">
        <v>32.606716156005859</v>
      </c>
      <c r="C261">
        <v>32.606716156005859</v>
      </c>
    </row>
    <row r="262" spans="1:3" x14ac:dyDescent="0.45">
      <c r="A262" t="s">
        <v>305</v>
      </c>
      <c r="B262">
        <v>110.83280205726624</v>
      </c>
      <c r="C262">
        <v>110.83280205726624</v>
      </c>
    </row>
    <row r="263" spans="1:3" x14ac:dyDescent="0.45">
      <c r="A263" t="s">
        <v>306</v>
      </c>
      <c r="B263">
        <v>107.02815389633179</v>
      </c>
      <c r="C263">
        <v>107.02815389633179</v>
      </c>
    </row>
    <row r="264" spans="1:3" x14ac:dyDescent="0.45">
      <c r="A264" t="s">
        <v>307</v>
      </c>
      <c r="B264">
        <v>82.563839912414551</v>
      </c>
      <c r="C264">
        <v>82.563839912414551</v>
      </c>
    </row>
    <row r="265" spans="1:3" x14ac:dyDescent="0.45">
      <c r="A265" t="s">
        <v>308</v>
      </c>
      <c r="B265">
        <v>600.00057601928711</v>
      </c>
      <c r="C265">
        <v>600.00057601928711</v>
      </c>
    </row>
    <row r="266" spans="1:3" x14ac:dyDescent="0.45">
      <c r="A266" t="s">
        <v>309</v>
      </c>
      <c r="B266">
        <v>600.00154590606689</v>
      </c>
      <c r="C266">
        <v>600.00154590606689</v>
      </c>
    </row>
    <row r="267" spans="1:3" x14ac:dyDescent="0.45">
      <c r="A267" t="s">
        <v>310</v>
      </c>
      <c r="B267">
        <v>131.40772294998169</v>
      </c>
      <c r="C267">
        <v>131.40772294998169</v>
      </c>
    </row>
    <row r="268" spans="1:3" x14ac:dyDescent="0.45">
      <c r="A268" t="s">
        <v>311</v>
      </c>
      <c r="B268">
        <v>71.353535890579224</v>
      </c>
      <c r="C268">
        <v>71.353535890579224</v>
      </c>
    </row>
    <row r="269" spans="1:3" x14ac:dyDescent="0.45">
      <c r="A269" t="s">
        <v>312</v>
      </c>
      <c r="B269">
        <v>6.8977210521697998</v>
      </c>
      <c r="C269">
        <v>6.8977210521697998</v>
      </c>
    </row>
    <row r="270" spans="1:3" x14ac:dyDescent="0.45">
      <c r="A270" t="s">
        <v>313</v>
      </c>
      <c r="B270">
        <v>222.54629492759705</v>
      </c>
      <c r="C270">
        <v>222.54629492759705</v>
      </c>
    </row>
    <row r="271" spans="1:3" x14ac:dyDescent="0.45">
      <c r="A271" t="s">
        <v>314</v>
      </c>
      <c r="B271">
        <v>147.54955196380615</v>
      </c>
      <c r="C271">
        <v>147.54955196380615</v>
      </c>
    </row>
    <row r="272" spans="1:3" x14ac:dyDescent="0.45">
      <c r="A272" t="s">
        <v>315</v>
      </c>
      <c r="B272">
        <v>600.41037201881409</v>
      </c>
      <c r="C272">
        <v>600.41037201881409</v>
      </c>
    </row>
    <row r="273" spans="1:3" x14ac:dyDescent="0.45">
      <c r="A273" t="s">
        <v>316</v>
      </c>
      <c r="B273">
        <v>600.00302386283875</v>
      </c>
      <c r="C273">
        <v>600.00302386283875</v>
      </c>
    </row>
    <row r="274" spans="1:3" x14ac:dyDescent="0.45">
      <c r="A274" t="s">
        <v>317</v>
      </c>
      <c r="B274">
        <v>600.14456582069397</v>
      </c>
      <c r="C274">
        <v>600.14456582069397</v>
      </c>
    </row>
    <row r="275" spans="1:3" x14ac:dyDescent="0.45">
      <c r="A275" t="s">
        <v>318</v>
      </c>
      <c r="B275">
        <v>600.0026068687439</v>
      </c>
      <c r="C275">
        <v>600.0026068687439</v>
      </c>
    </row>
    <row r="276" spans="1:3" x14ac:dyDescent="0.45">
      <c r="A276" t="s">
        <v>319</v>
      </c>
      <c r="B276">
        <v>600.00103306770325</v>
      </c>
      <c r="C276">
        <v>600.00103306770325</v>
      </c>
    </row>
    <row r="277" spans="1:3" x14ac:dyDescent="0.45">
      <c r="A277" t="s">
        <v>320</v>
      </c>
      <c r="B277">
        <v>600.00487303733826</v>
      </c>
      <c r="C277">
        <v>600.00487303733826</v>
      </c>
    </row>
    <row r="278" spans="1:3" x14ac:dyDescent="0.45">
      <c r="A278" t="s">
        <v>321</v>
      </c>
      <c r="B278">
        <v>600.00082302093506</v>
      </c>
      <c r="C278">
        <v>600.00082302093506</v>
      </c>
    </row>
    <row r="279" spans="1:3" x14ac:dyDescent="0.45">
      <c r="A279" t="s">
        <v>322</v>
      </c>
      <c r="B279">
        <v>600.00409483909607</v>
      </c>
      <c r="C279">
        <v>600.00409483909607</v>
      </c>
    </row>
    <row r="280" spans="1:3" x14ac:dyDescent="0.45">
      <c r="A280" t="s">
        <v>323</v>
      </c>
      <c r="B280">
        <v>4.9404258728027344</v>
      </c>
      <c r="C280">
        <v>4.9404258728027344</v>
      </c>
    </row>
    <row r="281" spans="1:3" x14ac:dyDescent="0.45">
      <c r="A281" t="s">
        <v>324</v>
      </c>
      <c r="B281">
        <v>600.00311207771301</v>
      </c>
      <c r="C281">
        <v>600.00311207771301</v>
      </c>
    </row>
    <row r="282" spans="1:3" x14ac:dyDescent="0.45">
      <c r="A282" t="s">
        <v>325</v>
      </c>
      <c r="B282">
        <v>1.4278051853179932</v>
      </c>
      <c r="C282">
        <v>1.4278051853179932</v>
      </c>
    </row>
    <row r="283" spans="1:3" x14ac:dyDescent="0.45">
      <c r="A283" t="s">
        <v>326</v>
      </c>
      <c r="B283">
        <v>1.2990767955780029</v>
      </c>
      <c r="C283">
        <v>1.2990767955780029</v>
      </c>
    </row>
    <row r="284" spans="1:3" x14ac:dyDescent="0.45">
      <c r="A284" t="s">
        <v>327</v>
      </c>
      <c r="B284">
        <v>0.8143160343170166</v>
      </c>
      <c r="C284">
        <v>0.8143160343170166</v>
      </c>
    </row>
    <row r="285" spans="1:3" x14ac:dyDescent="0.45">
      <c r="A285" t="s">
        <v>328</v>
      </c>
      <c r="B285">
        <v>513.96723699569702</v>
      </c>
      <c r="C285">
        <v>513.96723699569702</v>
      </c>
    </row>
    <row r="286" spans="1:3" x14ac:dyDescent="0.45">
      <c r="A286" t="s">
        <v>329</v>
      </c>
      <c r="B286">
        <v>276.42589807510376</v>
      </c>
      <c r="C286">
        <v>276.42589807510376</v>
      </c>
    </row>
    <row r="287" spans="1:3" x14ac:dyDescent="0.45">
      <c r="A287" t="s">
        <v>330</v>
      </c>
      <c r="B287">
        <v>600.00129699707031</v>
      </c>
      <c r="C287">
        <v>600.00129699707031</v>
      </c>
    </row>
    <row r="288" spans="1:3" x14ac:dyDescent="0.45">
      <c r="A288" t="s">
        <v>331</v>
      </c>
      <c r="B288">
        <v>375.53869295120239</v>
      </c>
      <c r="C288">
        <v>375.53869295120239</v>
      </c>
    </row>
    <row r="289" spans="1:3" x14ac:dyDescent="0.45">
      <c r="A289" t="s">
        <v>332</v>
      </c>
      <c r="B289">
        <v>46.342580080032349</v>
      </c>
      <c r="C289">
        <v>46.342580080032349</v>
      </c>
    </row>
    <row r="290" spans="1:3" x14ac:dyDescent="0.45">
      <c r="A290" t="s">
        <v>334</v>
      </c>
      <c r="B290">
        <v>494.35216498374939</v>
      </c>
      <c r="C290">
        <v>494.35216498374939</v>
      </c>
    </row>
    <row r="291" spans="1:3" x14ac:dyDescent="0.45">
      <c r="A291" t="s">
        <v>335</v>
      </c>
      <c r="B291">
        <v>600.00117182731628</v>
      </c>
      <c r="C291">
        <v>600.00117182731628</v>
      </c>
    </row>
    <row r="292" spans="1:3" x14ac:dyDescent="0.45">
      <c r="A292" t="s">
        <v>336</v>
      </c>
      <c r="B292">
        <v>600.00054287910461</v>
      </c>
      <c r="C292">
        <v>600.00054287910461</v>
      </c>
    </row>
    <row r="293" spans="1:3" x14ac:dyDescent="0.45">
      <c r="A293" t="s">
        <v>337</v>
      </c>
      <c r="B293">
        <v>600.00461602210999</v>
      </c>
      <c r="C293">
        <v>600.00461602210999</v>
      </c>
    </row>
    <row r="294" spans="1:3" x14ac:dyDescent="0.45">
      <c r="A294" t="s">
        <v>338</v>
      </c>
      <c r="B294">
        <v>355.12613916397095</v>
      </c>
      <c r="C294">
        <v>355.12613916397095</v>
      </c>
    </row>
    <row r="295" spans="1:3" x14ac:dyDescent="0.45">
      <c r="A295" t="s">
        <v>340</v>
      </c>
      <c r="B295">
        <v>229.12447595596313</v>
      </c>
      <c r="C295">
        <v>229.12447595596313</v>
      </c>
    </row>
    <row r="296" spans="1:3" x14ac:dyDescent="0.45">
      <c r="A296" t="s">
        <v>341</v>
      </c>
      <c r="B296">
        <v>75.214217901229858</v>
      </c>
      <c r="C296">
        <v>75.214217901229858</v>
      </c>
    </row>
    <row r="297" spans="1:3" x14ac:dyDescent="0.45">
      <c r="A297" t="s">
        <v>342</v>
      </c>
      <c r="B297">
        <v>600.00149893760681</v>
      </c>
      <c r="C297">
        <v>600.00149893760681</v>
      </c>
    </row>
    <row r="298" spans="1:3" x14ac:dyDescent="0.45">
      <c r="A298" t="s">
        <v>343</v>
      </c>
      <c r="B298">
        <v>4.1581060886383057</v>
      </c>
      <c r="C298">
        <v>4.1581060886383057</v>
      </c>
    </row>
    <row r="299" spans="1:3" x14ac:dyDescent="0.45">
      <c r="A299" t="s">
        <v>344</v>
      </c>
      <c r="B299">
        <v>14.620568990707397</v>
      </c>
      <c r="C299">
        <v>14.620568990707397</v>
      </c>
    </row>
    <row r="300" spans="1:3" x14ac:dyDescent="0.45">
      <c r="A300" t="s">
        <v>345</v>
      </c>
      <c r="B300">
        <v>600.00743412971497</v>
      </c>
      <c r="C300">
        <v>600.00743412971497</v>
      </c>
    </row>
    <row r="301" spans="1:3" x14ac:dyDescent="0.45">
      <c r="A301" t="s">
        <v>346</v>
      </c>
      <c r="B301">
        <v>102.89832592010498</v>
      </c>
      <c r="C301">
        <v>102.89832592010498</v>
      </c>
    </row>
    <row r="302" spans="1:3" x14ac:dyDescent="0.45">
      <c r="A302" t="s">
        <v>347</v>
      </c>
      <c r="B302">
        <v>9.9708471298217773</v>
      </c>
      <c r="C302">
        <v>9.9708471298217773</v>
      </c>
    </row>
    <row r="303" spans="1:3" x14ac:dyDescent="0.45">
      <c r="A303" t="s">
        <v>348</v>
      </c>
      <c r="B303">
        <v>31.81354808807373</v>
      </c>
      <c r="C303">
        <v>31.81354808807373</v>
      </c>
    </row>
    <row r="304" spans="1:3" x14ac:dyDescent="0.45">
      <c r="A304" t="s">
        <v>349</v>
      </c>
      <c r="B304">
        <v>600.00357508659363</v>
      </c>
      <c r="C304">
        <v>600.00357508659363</v>
      </c>
    </row>
    <row r="305" spans="1:3" x14ac:dyDescent="0.45">
      <c r="A305" t="s">
        <v>350</v>
      </c>
      <c r="B305">
        <v>1.8443100452423096</v>
      </c>
      <c r="C305">
        <v>1.8443100452423096</v>
      </c>
    </row>
    <row r="306" spans="1:3" x14ac:dyDescent="0.45">
      <c r="A306" t="s">
        <v>352</v>
      </c>
      <c r="B306">
        <v>600.00065994262695</v>
      </c>
      <c r="C306">
        <v>600.00065994262695</v>
      </c>
    </row>
    <row r="307" spans="1:3" x14ac:dyDescent="0.45">
      <c r="A307" t="s">
        <v>353</v>
      </c>
      <c r="B307">
        <v>600.00334596633911</v>
      </c>
      <c r="C307">
        <v>600.00334596633911</v>
      </c>
    </row>
    <row r="308" spans="1:3" x14ac:dyDescent="0.45">
      <c r="A308" t="s">
        <v>354</v>
      </c>
      <c r="B308">
        <v>538.77902603149414</v>
      </c>
      <c r="C308">
        <v>538.77902603149414</v>
      </c>
    </row>
    <row r="309" spans="1:3" x14ac:dyDescent="0.45">
      <c r="A309" t="s">
        <v>355</v>
      </c>
      <c r="B309">
        <v>135.64176297187805</v>
      </c>
      <c r="C309">
        <v>135.64176297187805</v>
      </c>
    </row>
    <row r="310" spans="1:3" x14ac:dyDescent="0.45">
      <c r="A310" t="s">
        <v>356</v>
      </c>
      <c r="B310">
        <v>3.4197788238525391</v>
      </c>
      <c r="C310">
        <v>3.4197788238525391</v>
      </c>
    </row>
    <row r="311" spans="1:3" x14ac:dyDescent="0.45">
      <c r="A311" t="s">
        <v>357</v>
      </c>
      <c r="B311">
        <v>54.337419033050537</v>
      </c>
      <c r="C311">
        <v>54.337419033050537</v>
      </c>
    </row>
    <row r="312" spans="1:3" x14ac:dyDescent="0.45">
      <c r="A312" t="s">
        <v>358</v>
      </c>
      <c r="B312">
        <v>30.506999969482422</v>
      </c>
      <c r="C312">
        <v>30.506999969482422</v>
      </c>
    </row>
    <row r="313" spans="1:3" x14ac:dyDescent="0.45">
      <c r="A313" t="s">
        <v>359</v>
      </c>
      <c r="B313">
        <v>226.57564187049866</v>
      </c>
      <c r="C313">
        <v>226.57564187049866</v>
      </c>
    </row>
    <row r="314" spans="1:3" x14ac:dyDescent="0.45">
      <c r="A314" t="s">
        <v>360</v>
      </c>
      <c r="B314">
        <v>600.30742406845093</v>
      </c>
      <c r="C314">
        <v>600.30742406845093</v>
      </c>
    </row>
    <row r="315" spans="1:3" x14ac:dyDescent="0.45">
      <c r="A315" t="s">
        <v>361</v>
      </c>
      <c r="B315">
        <v>600.00211501121521</v>
      </c>
      <c r="C315">
        <v>600.00211501121521</v>
      </c>
    </row>
    <row r="316" spans="1:3" x14ac:dyDescent="0.45">
      <c r="A316" t="s">
        <v>362</v>
      </c>
      <c r="B316">
        <v>600.00372910499573</v>
      </c>
      <c r="C316">
        <v>600.00372910499573</v>
      </c>
    </row>
    <row r="317" spans="1:3" x14ac:dyDescent="0.45">
      <c r="A317" t="s">
        <v>363</v>
      </c>
      <c r="B317">
        <v>600.00513505935669</v>
      </c>
      <c r="C317">
        <v>600.00513505935669</v>
      </c>
    </row>
    <row r="318" spans="1:3" x14ac:dyDescent="0.45">
      <c r="A318" t="s">
        <v>364</v>
      </c>
      <c r="B318">
        <v>600.00279402732849</v>
      </c>
      <c r="C318">
        <v>600.00279402732849</v>
      </c>
    </row>
    <row r="319" spans="1:3" x14ac:dyDescent="0.45">
      <c r="A319" t="s">
        <v>365</v>
      </c>
      <c r="B319">
        <v>600.00433993339539</v>
      </c>
      <c r="C319">
        <v>600.00433993339539</v>
      </c>
    </row>
    <row r="320" spans="1:3" x14ac:dyDescent="0.45">
      <c r="A320" t="s">
        <v>367</v>
      </c>
      <c r="B320">
        <v>552.15382981300354</v>
      </c>
      <c r="C320">
        <v>552.15382981300354</v>
      </c>
    </row>
    <row r="321" spans="1:3" x14ac:dyDescent="0.45">
      <c r="A321" t="s">
        <v>368</v>
      </c>
      <c r="B321">
        <v>189.06957101821899</v>
      </c>
      <c r="C321">
        <v>189.06957101821899</v>
      </c>
    </row>
    <row r="322" spans="1:3" x14ac:dyDescent="0.45">
      <c r="A322" t="s">
        <v>369</v>
      </c>
      <c r="B322">
        <v>71.655341863632202</v>
      </c>
      <c r="C322">
        <v>71.655341863632202</v>
      </c>
    </row>
    <row r="323" spans="1:3" x14ac:dyDescent="0.45">
      <c r="A323" t="s">
        <v>370</v>
      </c>
      <c r="B323">
        <v>133.26070594787598</v>
      </c>
      <c r="C323">
        <v>133.26070594787598</v>
      </c>
    </row>
    <row r="324" spans="1:3" x14ac:dyDescent="0.45">
      <c r="A324" t="s">
        <v>371</v>
      </c>
      <c r="B324">
        <v>600.00500893592834</v>
      </c>
      <c r="C324">
        <v>600.00500893592834</v>
      </c>
    </row>
    <row r="325" spans="1:3" x14ac:dyDescent="0.45">
      <c r="A325" t="s">
        <v>372</v>
      </c>
      <c r="B325">
        <v>79.148194074630737</v>
      </c>
      <c r="C325">
        <v>79.148194074630737</v>
      </c>
    </row>
    <row r="326" spans="1:3" x14ac:dyDescent="0.45">
      <c r="A326" t="s">
        <v>373</v>
      </c>
      <c r="B326">
        <v>11.722734928131104</v>
      </c>
      <c r="C326">
        <v>11.722734928131104</v>
      </c>
    </row>
    <row r="327" spans="1:3" x14ac:dyDescent="0.45">
      <c r="A327" t="s">
        <v>374</v>
      </c>
      <c r="B327">
        <v>390.27892303466797</v>
      </c>
      <c r="C327">
        <v>390.27892303466797</v>
      </c>
    </row>
    <row r="328" spans="1:3" x14ac:dyDescent="0.45">
      <c r="A328" t="s">
        <v>376</v>
      </c>
      <c r="B328">
        <v>11.706534862518311</v>
      </c>
      <c r="C328">
        <v>11.706534862518311</v>
      </c>
    </row>
    <row r="329" spans="1:3" x14ac:dyDescent="0.45">
      <c r="A329" t="s">
        <v>378</v>
      </c>
      <c r="B329">
        <v>85.997255086898804</v>
      </c>
      <c r="C329">
        <v>85.997255086898804</v>
      </c>
    </row>
    <row r="330" spans="1:3" x14ac:dyDescent="0.45">
      <c r="A330" t="s">
        <v>379</v>
      </c>
      <c r="B330">
        <v>19.956974983215332</v>
      </c>
      <c r="C330">
        <v>19.956974983215332</v>
      </c>
    </row>
    <row r="331" spans="1:3" x14ac:dyDescent="0.45">
      <c r="A331" t="s">
        <v>380</v>
      </c>
      <c r="B331">
        <v>14.085724115371704</v>
      </c>
      <c r="C331">
        <v>14.085724115371704</v>
      </c>
    </row>
    <row r="332" spans="1:3" x14ac:dyDescent="0.45">
      <c r="A332" t="s">
        <v>381</v>
      </c>
      <c r="B332">
        <v>600.00439500808716</v>
      </c>
      <c r="C332">
        <v>600.00439500808716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5296-8DB8-4F70-9634-3741450B496E}">
  <dimension ref="A1:C319"/>
  <sheetViews>
    <sheetView workbookViewId="0">
      <selection activeCell="E7" sqref="E7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5.6905150413513184</v>
      </c>
      <c r="C2">
        <v>5.6905150413513184</v>
      </c>
    </row>
    <row r="3" spans="1:3" x14ac:dyDescent="0.45">
      <c r="A3" t="s">
        <v>4</v>
      </c>
      <c r="B3">
        <v>600.00051093101501</v>
      </c>
      <c r="C3">
        <v>600.00051093101501</v>
      </c>
    </row>
    <row r="4" spans="1:3" x14ac:dyDescent="0.45">
      <c r="A4" t="s">
        <v>5</v>
      </c>
      <c r="B4">
        <v>14.183048009872437</v>
      </c>
      <c r="C4">
        <v>14.183048009872437</v>
      </c>
    </row>
    <row r="5" spans="1:3" x14ac:dyDescent="0.45">
      <c r="A5" t="s">
        <v>6</v>
      </c>
      <c r="B5">
        <v>6.7688350677490234</v>
      </c>
      <c r="C5">
        <v>6.7688350677490234</v>
      </c>
    </row>
    <row r="6" spans="1:3" x14ac:dyDescent="0.45">
      <c r="A6" t="s">
        <v>7</v>
      </c>
      <c r="B6">
        <v>491.55239605903625</v>
      </c>
      <c r="C6">
        <v>491.55239605903625</v>
      </c>
    </row>
    <row r="7" spans="1:3" x14ac:dyDescent="0.45">
      <c r="A7" t="s">
        <v>8</v>
      </c>
      <c r="B7">
        <v>34.983599185943604</v>
      </c>
      <c r="C7">
        <v>34.983599185943604</v>
      </c>
    </row>
    <row r="8" spans="1:3" x14ac:dyDescent="0.45">
      <c r="A8" t="s">
        <v>9</v>
      </c>
      <c r="B8">
        <v>3.846682071685791</v>
      </c>
      <c r="C8">
        <v>3.846682071685791</v>
      </c>
    </row>
    <row r="9" spans="1:3" x14ac:dyDescent="0.45">
      <c r="A9" t="s">
        <v>10</v>
      </c>
      <c r="B9">
        <v>600.00079798698425</v>
      </c>
      <c r="C9">
        <v>600.00079798698425</v>
      </c>
    </row>
    <row r="10" spans="1:3" x14ac:dyDescent="0.45">
      <c r="A10" t="s">
        <v>11</v>
      </c>
      <c r="B10">
        <v>155.01005601882935</v>
      </c>
      <c r="C10">
        <v>155.01005601882935</v>
      </c>
    </row>
    <row r="11" spans="1:3" x14ac:dyDescent="0.45">
      <c r="A11" t="s">
        <v>13</v>
      </c>
      <c r="B11">
        <v>600.00251388549805</v>
      </c>
      <c r="C11">
        <v>600.00251388549805</v>
      </c>
    </row>
    <row r="12" spans="1:3" x14ac:dyDescent="0.45">
      <c r="A12" t="s">
        <v>14</v>
      </c>
      <c r="B12">
        <v>600.00382208824158</v>
      </c>
      <c r="C12">
        <v>600.00382208824158</v>
      </c>
    </row>
    <row r="13" spans="1:3" x14ac:dyDescent="0.45">
      <c r="A13" t="s">
        <v>15</v>
      </c>
      <c r="B13">
        <v>249.90309119224548</v>
      </c>
      <c r="C13">
        <v>249.90309119224548</v>
      </c>
    </row>
    <row r="14" spans="1:3" x14ac:dyDescent="0.45">
      <c r="A14" t="s">
        <v>16</v>
      </c>
      <c r="B14">
        <v>600.00403785705566</v>
      </c>
      <c r="C14">
        <v>600.00403785705566</v>
      </c>
    </row>
    <row r="15" spans="1:3" x14ac:dyDescent="0.45">
      <c r="A15" t="s">
        <v>17</v>
      </c>
      <c r="B15">
        <v>95.073661804199219</v>
      </c>
      <c r="C15">
        <v>95.073661804199219</v>
      </c>
    </row>
    <row r="16" spans="1:3" x14ac:dyDescent="0.45">
      <c r="A16" t="s">
        <v>18</v>
      </c>
      <c r="B16">
        <v>186.18300604820251</v>
      </c>
      <c r="C16">
        <v>186.18300604820251</v>
      </c>
    </row>
    <row r="17" spans="1:3" x14ac:dyDescent="0.45">
      <c r="A17" t="s">
        <v>19</v>
      </c>
      <c r="B17">
        <v>118.1336989402771</v>
      </c>
      <c r="C17">
        <v>118.1336989402771</v>
      </c>
    </row>
    <row r="18" spans="1:3" x14ac:dyDescent="0.45">
      <c r="A18" t="s">
        <v>20</v>
      </c>
      <c r="B18">
        <v>65.65953803062439</v>
      </c>
      <c r="C18">
        <v>65.65953803062439</v>
      </c>
    </row>
    <row r="19" spans="1:3" x14ac:dyDescent="0.45">
      <c r="A19" t="s">
        <v>21</v>
      </c>
      <c r="B19">
        <v>53.388897895812988</v>
      </c>
      <c r="C19">
        <v>53.388897895812988</v>
      </c>
    </row>
    <row r="20" spans="1:3" x14ac:dyDescent="0.45">
      <c r="A20" t="s">
        <v>22</v>
      </c>
      <c r="B20">
        <v>59.343005180358887</v>
      </c>
      <c r="C20">
        <v>59.343005180358887</v>
      </c>
    </row>
    <row r="21" spans="1:3" x14ac:dyDescent="0.45">
      <c r="A21" t="s">
        <v>24</v>
      </c>
      <c r="B21">
        <v>1.3277449607849121</v>
      </c>
      <c r="C21">
        <v>1.3277449607849121</v>
      </c>
    </row>
    <row r="22" spans="1:3" x14ac:dyDescent="0.45">
      <c r="A22" t="s">
        <v>25</v>
      </c>
      <c r="B22">
        <v>1.9117100238800049</v>
      </c>
      <c r="C22">
        <v>1.9117100238800049</v>
      </c>
    </row>
    <row r="23" spans="1:3" x14ac:dyDescent="0.45">
      <c r="A23" t="s">
        <v>26</v>
      </c>
      <c r="B23">
        <v>2.3196401596069336</v>
      </c>
      <c r="C23">
        <v>2.3196401596069336</v>
      </c>
    </row>
    <row r="24" spans="1:3" x14ac:dyDescent="0.45">
      <c r="A24" t="s">
        <v>27</v>
      </c>
      <c r="B24">
        <v>600.00111889839172</v>
      </c>
      <c r="C24">
        <v>600.00111889839172</v>
      </c>
    </row>
    <row r="25" spans="1:3" x14ac:dyDescent="0.45">
      <c r="A25" t="s">
        <v>28</v>
      </c>
      <c r="B25">
        <v>4.9504799842834473</v>
      </c>
      <c r="C25">
        <v>4.9504799842834473</v>
      </c>
    </row>
    <row r="26" spans="1:3" x14ac:dyDescent="0.45">
      <c r="A26" t="s">
        <v>29</v>
      </c>
      <c r="B26">
        <v>470.12617802619934</v>
      </c>
      <c r="C26">
        <v>470.12617802619934</v>
      </c>
    </row>
    <row r="27" spans="1:3" x14ac:dyDescent="0.45">
      <c r="A27" t="s">
        <v>30</v>
      </c>
      <c r="B27">
        <v>538.74719500541687</v>
      </c>
      <c r="C27">
        <v>538.74719500541687</v>
      </c>
    </row>
    <row r="28" spans="1:3" x14ac:dyDescent="0.45">
      <c r="A28" t="s">
        <v>31</v>
      </c>
      <c r="B28">
        <v>99.768939971923828</v>
      </c>
      <c r="C28">
        <v>99.768939971923828</v>
      </c>
    </row>
    <row r="29" spans="1:3" x14ac:dyDescent="0.45">
      <c r="A29" t="s">
        <v>33</v>
      </c>
      <c r="B29">
        <v>600.00238299369812</v>
      </c>
      <c r="C29">
        <v>600.00238299369812</v>
      </c>
    </row>
    <row r="30" spans="1:3" x14ac:dyDescent="0.45">
      <c r="A30" t="s">
        <v>34</v>
      </c>
      <c r="B30">
        <v>6.6602358818054199</v>
      </c>
      <c r="C30">
        <v>6.6602358818054199</v>
      </c>
    </row>
    <row r="31" spans="1:3" x14ac:dyDescent="0.45">
      <c r="A31" t="s">
        <v>35</v>
      </c>
      <c r="B31">
        <v>600.00057101249695</v>
      </c>
      <c r="C31">
        <v>600.00057101249695</v>
      </c>
    </row>
    <row r="32" spans="1:3" x14ac:dyDescent="0.45">
      <c r="A32" t="s">
        <v>36</v>
      </c>
      <c r="B32">
        <v>7.0251169204711914</v>
      </c>
      <c r="C32">
        <v>7.0251169204711914</v>
      </c>
    </row>
    <row r="33" spans="1:3" x14ac:dyDescent="0.45">
      <c r="A33" t="s">
        <v>37</v>
      </c>
      <c r="B33">
        <v>85.861639976501465</v>
      </c>
      <c r="C33">
        <v>85.861639976501465</v>
      </c>
    </row>
    <row r="34" spans="1:3" x14ac:dyDescent="0.45">
      <c r="A34" t="s">
        <v>39</v>
      </c>
      <c r="B34">
        <v>373.68285083770752</v>
      </c>
      <c r="C34">
        <v>373.68285083770752</v>
      </c>
    </row>
    <row r="35" spans="1:3" x14ac:dyDescent="0.45">
      <c r="A35" t="s">
        <v>40</v>
      </c>
      <c r="B35">
        <v>600.00044894218445</v>
      </c>
      <c r="C35">
        <v>600.00044894218445</v>
      </c>
    </row>
    <row r="36" spans="1:3" x14ac:dyDescent="0.45">
      <c r="A36" t="s">
        <v>41</v>
      </c>
      <c r="B36">
        <v>2.1615810394287109</v>
      </c>
      <c r="C36">
        <v>2.1615810394287109</v>
      </c>
    </row>
    <row r="37" spans="1:3" x14ac:dyDescent="0.45">
      <c r="A37" t="s">
        <v>42</v>
      </c>
      <c r="B37">
        <v>2.611487865447998</v>
      </c>
      <c r="C37">
        <v>2.611487865447998</v>
      </c>
    </row>
    <row r="38" spans="1:3" x14ac:dyDescent="0.45">
      <c r="A38" t="s">
        <v>43</v>
      </c>
      <c r="B38">
        <v>1.775982141494751</v>
      </c>
      <c r="C38">
        <v>1.775982141494751</v>
      </c>
    </row>
    <row r="39" spans="1:3" x14ac:dyDescent="0.45">
      <c r="A39" t="s">
        <v>44</v>
      </c>
      <c r="B39">
        <v>2.0720369815826416</v>
      </c>
      <c r="C39">
        <v>2.0720369815826416</v>
      </c>
    </row>
    <row r="40" spans="1:3" x14ac:dyDescent="0.45">
      <c r="A40" t="s">
        <v>46</v>
      </c>
      <c r="B40">
        <v>53.921482086181641</v>
      </c>
      <c r="C40">
        <v>53.921482086181641</v>
      </c>
    </row>
    <row r="41" spans="1:3" x14ac:dyDescent="0.45">
      <c r="A41" t="s">
        <v>47</v>
      </c>
      <c r="B41">
        <v>81.795202970504761</v>
      </c>
      <c r="C41">
        <v>81.795202970504761</v>
      </c>
    </row>
    <row r="42" spans="1:3" x14ac:dyDescent="0.45">
      <c r="A42" t="s">
        <v>48</v>
      </c>
      <c r="B42">
        <v>2.7301261425018311</v>
      </c>
      <c r="C42">
        <v>2.7301261425018311</v>
      </c>
    </row>
    <row r="43" spans="1:3" x14ac:dyDescent="0.45">
      <c r="A43" t="s">
        <v>49</v>
      </c>
      <c r="B43">
        <v>70.983753204345703</v>
      </c>
      <c r="C43">
        <v>70.983753204345703</v>
      </c>
    </row>
    <row r="44" spans="1:3" x14ac:dyDescent="0.45">
      <c r="A44" t="s">
        <v>50</v>
      </c>
      <c r="B44">
        <v>2.8430609703063965</v>
      </c>
      <c r="C44">
        <v>2.8430609703063965</v>
      </c>
    </row>
    <row r="45" spans="1:3" x14ac:dyDescent="0.45">
      <c r="A45" t="s">
        <v>51</v>
      </c>
      <c r="B45">
        <v>322.58188104629517</v>
      </c>
      <c r="C45">
        <v>322.58188104629517</v>
      </c>
    </row>
    <row r="46" spans="1:3" x14ac:dyDescent="0.45">
      <c r="A46" t="s">
        <v>55</v>
      </c>
      <c r="B46">
        <v>600.00172019004822</v>
      </c>
      <c r="C46">
        <v>600.00172019004822</v>
      </c>
    </row>
    <row r="47" spans="1:3" x14ac:dyDescent="0.45">
      <c r="A47" t="s">
        <v>56</v>
      </c>
      <c r="B47">
        <v>600.00321292877197</v>
      </c>
      <c r="C47">
        <v>600.00321292877197</v>
      </c>
    </row>
    <row r="48" spans="1:3" x14ac:dyDescent="0.45">
      <c r="A48" t="s">
        <v>57</v>
      </c>
      <c r="B48">
        <v>94.549355983734131</v>
      </c>
      <c r="C48">
        <v>94.549355983734131</v>
      </c>
    </row>
    <row r="49" spans="1:3" x14ac:dyDescent="0.45">
      <c r="A49" t="s">
        <v>58</v>
      </c>
      <c r="B49">
        <v>2.4142580032348633</v>
      </c>
      <c r="C49">
        <v>2.4142580032348633</v>
      </c>
    </row>
    <row r="50" spans="1:3" x14ac:dyDescent="0.45">
      <c r="A50" t="s">
        <v>59</v>
      </c>
      <c r="B50">
        <v>2.120326042175293</v>
      </c>
      <c r="C50">
        <v>2.120326042175293</v>
      </c>
    </row>
    <row r="51" spans="1:3" x14ac:dyDescent="0.45">
      <c r="A51" t="s">
        <v>60</v>
      </c>
      <c r="B51">
        <v>1.3993852138519287</v>
      </c>
      <c r="C51">
        <v>1.3993852138519287</v>
      </c>
    </row>
    <row r="52" spans="1:3" x14ac:dyDescent="0.45">
      <c r="A52" t="s">
        <v>61</v>
      </c>
      <c r="B52">
        <v>1.7903199195861816</v>
      </c>
      <c r="C52">
        <v>1.7903199195861816</v>
      </c>
    </row>
    <row r="53" spans="1:3" x14ac:dyDescent="0.45">
      <c r="A53" t="s">
        <v>62</v>
      </c>
      <c r="B53">
        <v>8.4138400554656982</v>
      </c>
      <c r="C53">
        <v>8.4138400554656982</v>
      </c>
    </row>
    <row r="54" spans="1:3" x14ac:dyDescent="0.45">
      <c r="A54" t="s">
        <v>63</v>
      </c>
      <c r="B54">
        <v>1.5813238620758057</v>
      </c>
      <c r="C54">
        <v>1.5813238620758057</v>
      </c>
    </row>
    <row r="55" spans="1:3" x14ac:dyDescent="0.45">
      <c r="A55" t="s">
        <v>64</v>
      </c>
      <c r="B55">
        <v>600.00722408294678</v>
      </c>
      <c r="C55">
        <v>600.00722408294678</v>
      </c>
    </row>
    <row r="56" spans="1:3" x14ac:dyDescent="0.45">
      <c r="A56" t="s">
        <v>65</v>
      </c>
      <c r="B56">
        <v>600.00106596946716</v>
      </c>
      <c r="C56">
        <v>600.00106596946716</v>
      </c>
    </row>
    <row r="57" spans="1:3" x14ac:dyDescent="0.45">
      <c r="A57" t="s">
        <v>66</v>
      </c>
      <c r="B57">
        <v>600.00462198257446</v>
      </c>
      <c r="C57">
        <v>600.00462198257446</v>
      </c>
    </row>
    <row r="58" spans="1:3" x14ac:dyDescent="0.45">
      <c r="A58" t="s">
        <v>67</v>
      </c>
      <c r="B58">
        <v>44.435354948043823</v>
      </c>
      <c r="C58">
        <v>44.435354948043823</v>
      </c>
    </row>
    <row r="59" spans="1:3" x14ac:dyDescent="0.45">
      <c r="A59" t="s">
        <v>396</v>
      </c>
      <c r="B59">
        <v>0.85882902145385742</v>
      </c>
      <c r="C59">
        <v>0.85882902145385742</v>
      </c>
    </row>
    <row r="60" spans="1:3" x14ac:dyDescent="0.45">
      <c r="A60" t="s">
        <v>69</v>
      </c>
      <c r="B60">
        <v>600.00562500953674</v>
      </c>
      <c r="C60">
        <v>600.00562500953674</v>
      </c>
    </row>
    <row r="61" spans="1:3" x14ac:dyDescent="0.45">
      <c r="A61" t="s">
        <v>70</v>
      </c>
      <c r="B61">
        <v>600.00025010108948</v>
      </c>
      <c r="C61">
        <v>600.00025010108948</v>
      </c>
    </row>
    <row r="62" spans="1:3" x14ac:dyDescent="0.45">
      <c r="A62" t="s">
        <v>71</v>
      </c>
      <c r="B62">
        <v>3.0208899974822998</v>
      </c>
      <c r="C62">
        <v>3.0208899974822998</v>
      </c>
    </row>
    <row r="63" spans="1:3" x14ac:dyDescent="0.45">
      <c r="A63" t="s">
        <v>72</v>
      </c>
      <c r="B63">
        <v>2.6458308696746826</v>
      </c>
      <c r="C63">
        <v>2.6458308696746826</v>
      </c>
    </row>
    <row r="64" spans="1:3" x14ac:dyDescent="0.45">
      <c r="A64" t="s">
        <v>73</v>
      </c>
      <c r="B64">
        <v>4.6618931293487549</v>
      </c>
      <c r="C64">
        <v>4.6618931293487549</v>
      </c>
    </row>
    <row r="65" spans="1:3" x14ac:dyDescent="0.45">
      <c r="A65" t="s">
        <v>74</v>
      </c>
      <c r="B65">
        <v>9.5219571590423584</v>
      </c>
      <c r="C65">
        <v>9.5219571590423584</v>
      </c>
    </row>
    <row r="66" spans="1:3" x14ac:dyDescent="0.45">
      <c r="A66" t="s">
        <v>76</v>
      </c>
      <c r="B66">
        <v>2.327653169631958</v>
      </c>
      <c r="C66">
        <v>2.327653169631958</v>
      </c>
    </row>
    <row r="67" spans="1:3" x14ac:dyDescent="0.45">
      <c r="A67" t="s">
        <v>78</v>
      </c>
      <c r="B67">
        <v>600.00122094154358</v>
      </c>
      <c r="C67">
        <v>600.00122094154358</v>
      </c>
    </row>
    <row r="68" spans="1:3" x14ac:dyDescent="0.45">
      <c r="A68" t="s">
        <v>79</v>
      </c>
      <c r="B68">
        <v>6.393798828125</v>
      </c>
      <c r="C68">
        <v>6.393798828125</v>
      </c>
    </row>
    <row r="69" spans="1:3" x14ac:dyDescent="0.45">
      <c r="A69" t="s">
        <v>80</v>
      </c>
      <c r="B69">
        <v>237.50341510772705</v>
      </c>
      <c r="C69">
        <v>237.50341510772705</v>
      </c>
    </row>
    <row r="70" spans="1:3" x14ac:dyDescent="0.45">
      <c r="A70" t="s">
        <v>81</v>
      </c>
      <c r="B70">
        <v>47.006960153579712</v>
      </c>
      <c r="C70">
        <v>47.006960153579712</v>
      </c>
    </row>
    <row r="71" spans="1:3" x14ac:dyDescent="0.45">
      <c r="A71" t="s">
        <v>82</v>
      </c>
      <c r="B71">
        <v>20.410076141357422</v>
      </c>
      <c r="C71">
        <v>20.410076141357422</v>
      </c>
    </row>
    <row r="72" spans="1:3" x14ac:dyDescent="0.45">
      <c r="A72" t="s">
        <v>83</v>
      </c>
      <c r="B72">
        <v>600.00191688537598</v>
      </c>
      <c r="C72">
        <v>600.00191688537598</v>
      </c>
    </row>
    <row r="73" spans="1:3" x14ac:dyDescent="0.45">
      <c r="A73" t="s">
        <v>84</v>
      </c>
      <c r="B73">
        <v>386.69612193107605</v>
      </c>
      <c r="C73">
        <v>386.69612193107605</v>
      </c>
    </row>
    <row r="74" spans="1:3" x14ac:dyDescent="0.45">
      <c r="A74" t="s">
        <v>86</v>
      </c>
      <c r="B74">
        <v>257.53096199035645</v>
      </c>
      <c r="C74">
        <v>257.53096199035645</v>
      </c>
    </row>
    <row r="75" spans="1:3" x14ac:dyDescent="0.45">
      <c r="A75" t="s">
        <v>88</v>
      </c>
      <c r="B75">
        <v>16.096741914749146</v>
      </c>
      <c r="C75">
        <v>16.096741914749146</v>
      </c>
    </row>
    <row r="76" spans="1:3" x14ac:dyDescent="0.45">
      <c r="A76" t="s">
        <v>89</v>
      </c>
      <c r="B76">
        <v>11.787680864334106</v>
      </c>
      <c r="C76">
        <v>11.787680864334106</v>
      </c>
    </row>
    <row r="77" spans="1:3" x14ac:dyDescent="0.45">
      <c r="A77" t="s">
        <v>90</v>
      </c>
      <c r="B77">
        <v>600.00471901893616</v>
      </c>
      <c r="C77">
        <v>600.00471901893616</v>
      </c>
    </row>
    <row r="78" spans="1:3" x14ac:dyDescent="0.45">
      <c r="A78" t="s">
        <v>91</v>
      </c>
      <c r="B78">
        <v>600.00339508056641</v>
      </c>
      <c r="C78">
        <v>600.00339508056641</v>
      </c>
    </row>
    <row r="79" spans="1:3" x14ac:dyDescent="0.45">
      <c r="A79" t="s">
        <v>93</v>
      </c>
      <c r="B79">
        <v>600.00367307662964</v>
      </c>
      <c r="C79">
        <v>600.00367307662964</v>
      </c>
    </row>
    <row r="80" spans="1:3" x14ac:dyDescent="0.45">
      <c r="A80" t="s">
        <v>94</v>
      </c>
      <c r="B80">
        <v>600.0005419254303</v>
      </c>
      <c r="C80">
        <v>600.0005419254303</v>
      </c>
    </row>
    <row r="81" spans="1:3" x14ac:dyDescent="0.45">
      <c r="A81" t="s">
        <v>95</v>
      </c>
      <c r="B81">
        <v>600.00200700759888</v>
      </c>
      <c r="C81">
        <v>600.00200700759888</v>
      </c>
    </row>
    <row r="82" spans="1:3" x14ac:dyDescent="0.45">
      <c r="A82" t="s">
        <v>96</v>
      </c>
      <c r="B82">
        <v>600.00112104415894</v>
      </c>
      <c r="C82">
        <v>600.00112104415894</v>
      </c>
    </row>
    <row r="83" spans="1:3" x14ac:dyDescent="0.45">
      <c r="A83" t="s">
        <v>97</v>
      </c>
      <c r="B83">
        <v>600.4169340133667</v>
      </c>
      <c r="C83">
        <v>600.4169340133667</v>
      </c>
    </row>
    <row r="84" spans="1:3" x14ac:dyDescent="0.45">
      <c r="A84" t="s">
        <v>98</v>
      </c>
      <c r="B84">
        <v>600.00211501121521</v>
      </c>
      <c r="C84">
        <v>600.00211501121521</v>
      </c>
    </row>
    <row r="85" spans="1:3" x14ac:dyDescent="0.45">
      <c r="A85" t="s">
        <v>99</v>
      </c>
      <c r="B85">
        <v>600.00074601173401</v>
      </c>
      <c r="C85">
        <v>600.00074601173401</v>
      </c>
    </row>
    <row r="86" spans="1:3" x14ac:dyDescent="0.45">
      <c r="A86" t="s">
        <v>100</v>
      </c>
      <c r="B86">
        <v>25.509680032730103</v>
      </c>
      <c r="C86">
        <v>25.509680032730103</v>
      </c>
    </row>
    <row r="87" spans="1:3" x14ac:dyDescent="0.45">
      <c r="A87" t="s">
        <v>101</v>
      </c>
      <c r="B87">
        <v>600.00315713882446</v>
      </c>
      <c r="C87">
        <v>600.00315713882446</v>
      </c>
    </row>
    <row r="88" spans="1:3" x14ac:dyDescent="0.45">
      <c r="A88" t="s">
        <v>102</v>
      </c>
      <c r="B88">
        <v>600.0030620098114</v>
      </c>
      <c r="C88">
        <v>600.0030620098114</v>
      </c>
    </row>
    <row r="89" spans="1:3" x14ac:dyDescent="0.45">
      <c r="A89" t="s">
        <v>103</v>
      </c>
      <c r="B89">
        <v>6.1875350475311279</v>
      </c>
      <c r="C89">
        <v>6.1875350475311279</v>
      </c>
    </row>
    <row r="90" spans="1:3" x14ac:dyDescent="0.45">
      <c r="A90" t="s">
        <v>104</v>
      </c>
      <c r="B90">
        <v>11.00679087638855</v>
      </c>
      <c r="C90">
        <v>11.00679087638855</v>
      </c>
    </row>
    <row r="91" spans="1:3" x14ac:dyDescent="0.45">
      <c r="A91" t="s">
        <v>105</v>
      </c>
      <c r="B91">
        <v>27.800233840942383</v>
      </c>
      <c r="C91">
        <v>27.800233840942383</v>
      </c>
    </row>
    <row r="92" spans="1:3" x14ac:dyDescent="0.45">
      <c r="A92" t="s">
        <v>106</v>
      </c>
      <c r="B92">
        <v>16.465042114257813</v>
      </c>
      <c r="C92">
        <v>16.465042114257813</v>
      </c>
    </row>
    <row r="93" spans="1:3" x14ac:dyDescent="0.45">
      <c r="A93" t="s">
        <v>107</v>
      </c>
      <c r="B93">
        <v>1.8866751194000244</v>
      </c>
      <c r="C93">
        <v>1.8866751194000244</v>
      </c>
    </row>
    <row r="94" spans="1:3" x14ac:dyDescent="0.45">
      <c r="A94" t="s">
        <v>108</v>
      </c>
      <c r="B94">
        <v>47.697690010070801</v>
      </c>
      <c r="C94">
        <v>47.697690010070801</v>
      </c>
    </row>
    <row r="95" spans="1:3" x14ac:dyDescent="0.45">
      <c r="A95" t="s">
        <v>109</v>
      </c>
      <c r="B95">
        <v>29.331434965133667</v>
      </c>
      <c r="C95">
        <v>29.331434965133667</v>
      </c>
    </row>
    <row r="96" spans="1:3" x14ac:dyDescent="0.45">
      <c r="A96" t="s">
        <v>110</v>
      </c>
      <c r="B96">
        <v>17.865356922149658</v>
      </c>
      <c r="C96">
        <v>17.865356922149658</v>
      </c>
    </row>
    <row r="97" spans="1:3" x14ac:dyDescent="0.45">
      <c r="A97" t="s">
        <v>111</v>
      </c>
      <c r="B97">
        <v>1.3853449821472168</v>
      </c>
      <c r="C97">
        <v>1.3853449821472168</v>
      </c>
    </row>
    <row r="98" spans="1:3" x14ac:dyDescent="0.45">
      <c r="A98" t="s">
        <v>113</v>
      </c>
      <c r="B98">
        <v>41.989362955093384</v>
      </c>
      <c r="C98">
        <v>41.989362955093384</v>
      </c>
    </row>
    <row r="99" spans="1:3" x14ac:dyDescent="0.45">
      <c r="A99" t="s">
        <v>114</v>
      </c>
      <c r="B99">
        <v>2.9742710590362549</v>
      </c>
      <c r="C99">
        <v>2.9742710590362549</v>
      </c>
    </row>
    <row r="100" spans="1:3" x14ac:dyDescent="0.45">
      <c r="A100" t="s">
        <v>116</v>
      </c>
      <c r="B100">
        <v>3.4859230518341064</v>
      </c>
      <c r="C100">
        <v>3.4859230518341064</v>
      </c>
    </row>
    <row r="101" spans="1:3" x14ac:dyDescent="0.45">
      <c r="A101" t="s">
        <v>117</v>
      </c>
      <c r="B101">
        <v>55.420631170272827</v>
      </c>
      <c r="C101">
        <v>55.420631170272827</v>
      </c>
    </row>
    <row r="102" spans="1:3" x14ac:dyDescent="0.45">
      <c r="A102" t="s">
        <v>119</v>
      </c>
      <c r="B102">
        <v>68.727416038513184</v>
      </c>
      <c r="C102">
        <v>68.727416038513184</v>
      </c>
    </row>
    <row r="103" spans="1:3" x14ac:dyDescent="0.45">
      <c r="A103" t="s">
        <v>122</v>
      </c>
      <c r="B103">
        <v>2.9260721206665039</v>
      </c>
      <c r="C103">
        <v>2.9260721206665039</v>
      </c>
    </row>
    <row r="104" spans="1:3" x14ac:dyDescent="0.45">
      <c r="A104" t="s">
        <v>123</v>
      </c>
      <c r="B104">
        <v>37.725078105926514</v>
      </c>
      <c r="C104">
        <v>37.725078105926514</v>
      </c>
    </row>
    <row r="105" spans="1:3" x14ac:dyDescent="0.45">
      <c r="A105" t="s">
        <v>125</v>
      </c>
      <c r="B105">
        <v>62.033120155334473</v>
      </c>
      <c r="C105">
        <v>62.033120155334473</v>
      </c>
    </row>
    <row r="106" spans="1:3" x14ac:dyDescent="0.45">
      <c r="A106" t="s">
        <v>126</v>
      </c>
      <c r="B106">
        <v>225.91685104370117</v>
      </c>
      <c r="C106">
        <v>225.91685104370117</v>
      </c>
    </row>
    <row r="107" spans="1:3" x14ac:dyDescent="0.45">
      <c r="A107" t="s">
        <v>127</v>
      </c>
      <c r="B107">
        <v>17.339855194091797</v>
      </c>
      <c r="C107">
        <v>17.339855194091797</v>
      </c>
    </row>
    <row r="108" spans="1:3" x14ac:dyDescent="0.45">
      <c r="A108" t="s">
        <v>131</v>
      </c>
      <c r="B108">
        <v>16.334115028381348</v>
      </c>
      <c r="C108">
        <v>16.334115028381348</v>
      </c>
    </row>
    <row r="109" spans="1:3" x14ac:dyDescent="0.45">
      <c r="A109" t="s">
        <v>132</v>
      </c>
      <c r="B109">
        <v>13.6772780418396</v>
      </c>
      <c r="C109">
        <v>13.6772780418396</v>
      </c>
    </row>
    <row r="110" spans="1:3" x14ac:dyDescent="0.45">
      <c r="A110" t="s">
        <v>134</v>
      </c>
      <c r="B110">
        <v>382.86169910430908</v>
      </c>
      <c r="C110">
        <v>382.86169910430908</v>
      </c>
    </row>
    <row r="111" spans="1:3" x14ac:dyDescent="0.45">
      <c r="A111" t="s">
        <v>135</v>
      </c>
      <c r="B111">
        <v>6.3264138698577881</v>
      </c>
      <c r="C111">
        <v>6.3264138698577881</v>
      </c>
    </row>
    <row r="112" spans="1:3" x14ac:dyDescent="0.45">
      <c r="A112" t="s">
        <v>136</v>
      </c>
      <c r="B112">
        <v>3.5719068050384521</v>
      </c>
      <c r="C112">
        <v>3.5719068050384521</v>
      </c>
    </row>
    <row r="113" spans="1:3" x14ac:dyDescent="0.45">
      <c r="A113" t="s">
        <v>138</v>
      </c>
      <c r="B113">
        <v>133.32745122909546</v>
      </c>
      <c r="C113">
        <v>133.32745122909546</v>
      </c>
    </row>
    <row r="114" spans="1:3" x14ac:dyDescent="0.45">
      <c r="A114" t="s">
        <v>139</v>
      </c>
      <c r="B114">
        <v>8.6901788711547852</v>
      </c>
      <c r="C114">
        <v>8.6901788711547852</v>
      </c>
    </row>
    <row r="115" spans="1:3" x14ac:dyDescent="0.45">
      <c r="A115" t="s">
        <v>142</v>
      </c>
      <c r="B115">
        <v>11.305639028549194</v>
      </c>
      <c r="C115">
        <v>11.305639028549194</v>
      </c>
    </row>
    <row r="116" spans="1:3" x14ac:dyDescent="0.45">
      <c r="A116" t="s">
        <v>143</v>
      </c>
      <c r="B116">
        <v>5.9819748401641846</v>
      </c>
      <c r="C116">
        <v>5.9819748401641846</v>
      </c>
    </row>
    <row r="117" spans="1:3" x14ac:dyDescent="0.45">
      <c r="A117" t="s">
        <v>144</v>
      </c>
      <c r="B117">
        <v>4.3957338333129883</v>
      </c>
      <c r="C117">
        <v>4.3957338333129883</v>
      </c>
    </row>
    <row r="118" spans="1:3" x14ac:dyDescent="0.45">
      <c r="A118" t="s">
        <v>146</v>
      </c>
      <c r="B118">
        <v>258.48152303695679</v>
      </c>
      <c r="C118">
        <v>258.48152303695679</v>
      </c>
    </row>
    <row r="119" spans="1:3" x14ac:dyDescent="0.45">
      <c r="A119" t="s">
        <v>147</v>
      </c>
      <c r="B119">
        <v>2.314816951751709</v>
      </c>
      <c r="C119">
        <v>2.314816951751709</v>
      </c>
    </row>
    <row r="120" spans="1:3" x14ac:dyDescent="0.45">
      <c r="A120" t="s">
        <v>149</v>
      </c>
      <c r="B120">
        <v>600.00004696846008</v>
      </c>
      <c r="C120">
        <v>600.00004696846008</v>
      </c>
    </row>
    <row r="121" spans="1:3" x14ac:dyDescent="0.45">
      <c r="A121" t="s">
        <v>151</v>
      </c>
      <c r="B121">
        <v>600.00003409385681</v>
      </c>
      <c r="C121">
        <v>600.00003409385681</v>
      </c>
    </row>
    <row r="122" spans="1:3" x14ac:dyDescent="0.45">
      <c r="A122" t="s">
        <v>152</v>
      </c>
      <c r="B122">
        <v>171.14308595657349</v>
      </c>
      <c r="C122">
        <v>171.14308595657349</v>
      </c>
    </row>
    <row r="123" spans="1:3" x14ac:dyDescent="0.45">
      <c r="A123" t="s">
        <v>153</v>
      </c>
      <c r="B123">
        <v>600.00104284286499</v>
      </c>
      <c r="C123">
        <v>600.00104284286499</v>
      </c>
    </row>
    <row r="124" spans="1:3" x14ac:dyDescent="0.45">
      <c r="A124" t="s">
        <v>154</v>
      </c>
      <c r="B124">
        <v>113.25595188140869</v>
      </c>
      <c r="C124">
        <v>113.25595188140869</v>
      </c>
    </row>
    <row r="125" spans="1:3" x14ac:dyDescent="0.45">
      <c r="A125" t="s">
        <v>155</v>
      </c>
      <c r="B125">
        <v>141.61315894126892</v>
      </c>
      <c r="C125">
        <v>141.61315894126892</v>
      </c>
    </row>
    <row r="126" spans="1:3" x14ac:dyDescent="0.45">
      <c r="A126" t="s">
        <v>156</v>
      </c>
      <c r="B126">
        <v>208.60439300537109</v>
      </c>
      <c r="C126">
        <v>208.60439300537109</v>
      </c>
    </row>
    <row r="127" spans="1:3" x14ac:dyDescent="0.45">
      <c r="A127" t="s">
        <v>157</v>
      </c>
      <c r="B127">
        <v>346.89915299415588</v>
      </c>
      <c r="C127">
        <v>346.89915299415588</v>
      </c>
    </row>
    <row r="128" spans="1:3" x14ac:dyDescent="0.45">
      <c r="A128" t="s">
        <v>158</v>
      </c>
      <c r="B128">
        <v>330.85692405700684</v>
      </c>
      <c r="C128">
        <v>330.85692405700684</v>
      </c>
    </row>
    <row r="129" spans="1:3" x14ac:dyDescent="0.45">
      <c r="A129" t="s">
        <v>159</v>
      </c>
      <c r="B129">
        <v>600.55902791023254</v>
      </c>
      <c r="C129">
        <v>600.55902791023254</v>
      </c>
    </row>
    <row r="130" spans="1:3" x14ac:dyDescent="0.45">
      <c r="A130" t="s">
        <v>160</v>
      </c>
      <c r="B130">
        <v>600.80166912078857</v>
      </c>
      <c r="C130">
        <v>600.80166912078857</v>
      </c>
    </row>
    <row r="131" spans="1:3" x14ac:dyDescent="0.45">
      <c r="A131" t="s">
        <v>161</v>
      </c>
      <c r="B131">
        <v>600.0046238899231</v>
      </c>
      <c r="C131">
        <v>600.0046238899231</v>
      </c>
    </row>
    <row r="132" spans="1:3" x14ac:dyDescent="0.45">
      <c r="A132" t="s">
        <v>162</v>
      </c>
      <c r="B132">
        <v>572.28271198272705</v>
      </c>
      <c r="C132">
        <v>572.28271198272705</v>
      </c>
    </row>
    <row r="133" spans="1:3" x14ac:dyDescent="0.45">
      <c r="A133" t="s">
        <v>163</v>
      </c>
      <c r="B133">
        <v>80.793416976928711</v>
      </c>
      <c r="C133">
        <v>80.793416976928711</v>
      </c>
    </row>
    <row r="134" spans="1:3" x14ac:dyDescent="0.45">
      <c r="A134" t="s">
        <v>165</v>
      </c>
      <c r="B134">
        <v>143.38573908805847</v>
      </c>
      <c r="C134">
        <v>143.38573908805847</v>
      </c>
    </row>
    <row r="135" spans="1:3" x14ac:dyDescent="0.45">
      <c r="A135" t="s">
        <v>166</v>
      </c>
      <c r="B135">
        <v>270.40295219421387</v>
      </c>
      <c r="C135">
        <v>270.40295219421387</v>
      </c>
    </row>
    <row r="136" spans="1:3" x14ac:dyDescent="0.45">
      <c r="A136" t="s">
        <v>167</v>
      </c>
      <c r="B136">
        <v>364.95925903320313</v>
      </c>
      <c r="C136">
        <v>364.95925903320313</v>
      </c>
    </row>
    <row r="137" spans="1:3" x14ac:dyDescent="0.45">
      <c r="A137" t="s">
        <v>168</v>
      </c>
      <c r="B137">
        <v>39.419926166534424</v>
      </c>
      <c r="C137">
        <v>39.419926166534424</v>
      </c>
    </row>
    <row r="138" spans="1:3" x14ac:dyDescent="0.45">
      <c r="A138" t="s">
        <v>169</v>
      </c>
      <c r="B138">
        <v>600.00726294517517</v>
      </c>
      <c r="C138">
        <v>600.00726294517517</v>
      </c>
    </row>
    <row r="139" spans="1:3" x14ac:dyDescent="0.45">
      <c r="A139" t="s">
        <v>170</v>
      </c>
      <c r="B139">
        <v>600.00003886222839</v>
      </c>
      <c r="C139">
        <v>600.00003886222839</v>
      </c>
    </row>
    <row r="140" spans="1:3" x14ac:dyDescent="0.45">
      <c r="A140" t="s">
        <v>171</v>
      </c>
      <c r="B140">
        <v>4.6695339679718018</v>
      </c>
      <c r="C140">
        <v>4.6695339679718018</v>
      </c>
    </row>
    <row r="141" spans="1:3" x14ac:dyDescent="0.45">
      <c r="A141" t="s">
        <v>172</v>
      </c>
      <c r="B141">
        <v>256.23785996437073</v>
      </c>
      <c r="C141">
        <v>256.23785996437073</v>
      </c>
    </row>
    <row r="142" spans="1:3" x14ac:dyDescent="0.45">
      <c r="A142" t="s">
        <v>173</v>
      </c>
      <c r="B142">
        <v>16.147804975509644</v>
      </c>
      <c r="C142">
        <v>16.147804975509644</v>
      </c>
    </row>
    <row r="143" spans="1:3" x14ac:dyDescent="0.45">
      <c r="A143" t="s">
        <v>174</v>
      </c>
      <c r="B143">
        <v>14.940887928009033</v>
      </c>
      <c r="C143">
        <v>14.940887928009033</v>
      </c>
    </row>
    <row r="144" spans="1:3" x14ac:dyDescent="0.45">
      <c r="A144" t="s">
        <v>175</v>
      </c>
      <c r="B144">
        <v>1.3316631317138672</v>
      </c>
      <c r="C144">
        <v>1.3316631317138672</v>
      </c>
    </row>
    <row r="145" spans="1:3" x14ac:dyDescent="0.45">
      <c r="A145" t="s">
        <v>178</v>
      </c>
      <c r="B145">
        <v>12.054075002670288</v>
      </c>
      <c r="C145">
        <v>12.054075002670288</v>
      </c>
    </row>
    <row r="146" spans="1:3" x14ac:dyDescent="0.45">
      <c r="A146" t="s">
        <v>179</v>
      </c>
      <c r="B146">
        <v>600.00322914123535</v>
      </c>
      <c r="C146">
        <v>600.00322914123535</v>
      </c>
    </row>
    <row r="147" spans="1:3" x14ac:dyDescent="0.45">
      <c r="A147" t="s">
        <v>180</v>
      </c>
      <c r="B147">
        <v>7.5561890602111816</v>
      </c>
      <c r="C147">
        <v>7.5561890602111816</v>
      </c>
    </row>
    <row r="148" spans="1:3" x14ac:dyDescent="0.45">
      <c r="A148" t="s">
        <v>181</v>
      </c>
      <c r="B148">
        <v>284.23572182655334</v>
      </c>
      <c r="C148">
        <v>284.23572182655334</v>
      </c>
    </row>
    <row r="149" spans="1:3" x14ac:dyDescent="0.45">
      <c r="A149" t="s">
        <v>182</v>
      </c>
      <c r="B149">
        <v>7.9911420345306396</v>
      </c>
      <c r="C149">
        <v>7.9911420345306396</v>
      </c>
    </row>
    <row r="150" spans="1:3" x14ac:dyDescent="0.45">
      <c r="A150" t="s">
        <v>183</v>
      </c>
      <c r="B150">
        <v>7.2081739902496338</v>
      </c>
      <c r="C150">
        <v>7.2081739902496338</v>
      </c>
    </row>
    <row r="151" spans="1:3" x14ac:dyDescent="0.45">
      <c r="A151" t="s">
        <v>184</v>
      </c>
      <c r="B151">
        <v>255.38504004478455</v>
      </c>
      <c r="C151">
        <v>255.38504004478455</v>
      </c>
    </row>
    <row r="152" spans="1:3" x14ac:dyDescent="0.45">
      <c r="A152" t="s">
        <v>185</v>
      </c>
      <c r="B152">
        <v>7.5868840217590332</v>
      </c>
      <c r="C152">
        <v>7.5868840217590332</v>
      </c>
    </row>
    <row r="153" spans="1:3" x14ac:dyDescent="0.45">
      <c r="A153" t="s">
        <v>186</v>
      </c>
      <c r="B153">
        <v>600.00446581840515</v>
      </c>
      <c r="C153">
        <v>600.00446581840515</v>
      </c>
    </row>
    <row r="154" spans="1:3" x14ac:dyDescent="0.45">
      <c r="A154" t="s">
        <v>187</v>
      </c>
      <c r="B154">
        <v>115.06152105331421</v>
      </c>
      <c r="C154">
        <v>115.06152105331421</v>
      </c>
    </row>
    <row r="155" spans="1:3" x14ac:dyDescent="0.45">
      <c r="A155" t="s">
        <v>188</v>
      </c>
      <c r="B155">
        <v>600.00282597541809</v>
      </c>
      <c r="C155">
        <v>600.00282597541809</v>
      </c>
    </row>
    <row r="156" spans="1:3" x14ac:dyDescent="0.45">
      <c r="A156" t="s">
        <v>189</v>
      </c>
      <c r="B156">
        <v>3.376060962677002</v>
      </c>
      <c r="C156">
        <v>3.376060962677002</v>
      </c>
    </row>
    <row r="157" spans="1:3" x14ac:dyDescent="0.45">
      <c r="A157" t="s">
        <v>190</v>
      </c>
      <c r="B157">
        <v>3.196660041809082</v>
      </c>
      <c r="C157">
        <v>3.196660041809082</v>
      </c>
    </row>
    <row r="158" spans="1:3" x14ac:dyDescent="0.45">
      <c r="A158" t="s">
        <v>191</v>
      </c>
      <c r="B158">
        <v>2.1425390243530273</v>
      </c>
      <c r="C158">
        <v>2.1425390243530273</v>
      </c>
    </row>
    <row r="159" spans="1:3" x14ac:dyDescent="0.45">
      <c r="A159" t="s">
        <v>192</v>
      </c>
      <c r="B159">
        <v>2.5886390209197998</v>
      </c>
      <c r="C159">
        <v>2.5886390209197998</v>
      </c>
    </row>
    <row r="160" spans="1:3" x14ac:dyDescent="0.45">
      <c r="A160" t="s">
        <v>193</v>
      </c>
      <c r="B160">
        <v>2.2898790836334229</v>
      </c>
      <c r="C160">
        <v>2.2898790836334229</v>
      </c>
    </row>
    <row r="161" spans="1:3" x14ac:dyDescent="0.45">
      <c r="A161" t="s">
        <v>194</v>
      </c>
      <c r="B161">
        <v>1.8701229095458984</v>
      </c>
      <c r="C161">
        <v>1.8701229095458984</v>
      </c>
    </row>
    <row r="162" spans="1:3" x14ac:dyDescent="0.45">
      <c r="A162" t="s">
        <v>195</v>
      </c>
      <c r="B162">
        <v>20.165671110153198</v>
      </c>
      <c r="C162">
        <v>20.165671110153198</v>
      </c>
    </row>
    <row r="163" spans="1:3" x14ac:dyDescent="0.45">
      <c r="A163" t="s">
        <v>196</v>
      </c>
      <c r="B163">
        <v>11.966711044311523</v>
      </c>
      <c r="C163">
        <v>11.966711044311523</v>
      </c>
    </row>
    <row r="164" spans="1:3" x14ac:dyDescent="0.45">
      <c r="A164" t="s">
        <v>197</v>
      </c>
      <c r="B164">
        <v>18.876638889312744</v>
      </c>
      <c r="C164">
        <v>18.876638889312744</v>
      </c>
    </row>
    <row r="165" spans="1:3" x14ac:dyDescent="0.45">
      <c r="A165" t="s">
        <v>198</v>
      </c>
      <c r="B165">
        <v>14.656982898712158</v>
      </c>
      <c r="C165">
        <v>14.656982898712158</v>
      </c>
    </row>
    <row r="166" spans="1:3" x14ac:dyDescent="0.45">
      <c r="A166" t="s">
        <v>199</v>
      </c>
      <c r="B166">
        <v>17.998333930969238</v>
      </c>
      <c r="C166">
        <v>17.998333930969238</v>
      </c>
    </row>
    <row r="167" spans="1:3" x14ac:dyDescent="0.45">
      <c r="A167" t="s">
        <v>200</v>
      </c>
      <c r="B167">
        <v>3.5459029674530029</v>
      </c>
      <c r="C167">
        <v>3.5459029674530029</v>
      </c>
    </row>
    <row r="168" spans="1:3" x14ac:dyDescent="0.45">
      <c r="A168" t="s">
        <v>202</v>
      </c>
      <c r="B168">
        <v>67.735843181610107</v>
      </c>
      <c r="C168">
        <v>67.735843181610107</v>
      </c>
    </row>
    <row r="169" spans="1:3" x14ac:dyDescent="0.45">
      <c r="A169" t="s">
        <v>203</v>
      </c>
      <c r="B169">
        <v>14.866625785827637</v>
      </c>
      <c r="C169">
        <v>14.866625785827637</v>
      </c>
    </row>
    <row r="170" spans="1:3" x14ac:dyDescent="0.45">
      <c r="A170" t="s">
        <v>204</v>
      </c>
      <c r="B170">
        <v>14.477707147598267</v>
      </c>
      <c r="C170">
        <v>14.477707147598267</v>
      </c>
    </row>
    <row r="171" spans="1:3" x14ac:dyDescent="0.45">
      <c r="A171" t="s">
        <v>205</v>
      </c>
      <c r="B171">
        <v>16.070097923278809</v>
      </c>
      <c r="C171">
        <v>16.070097923278809</v>
      </c>
    </row>
    <row r="172" spans="1:3" x14ac:dyDescent="0.45">
      <c r="A172" t="s">
        <v>206</v>
      </c>
      <c r="B172">
        <v>353.40597486495972</v>
      </c>
      <c r="C172">
        <v>353.40597486495972</v>
      </c>
    </row>
    <row r="173" spans="1:3" x14ac:dyDescent="0.45">
      <c r="A173" t="s">
        <v>207</v>
      </c>
      <c r="B173">
        <v>600.00041007995605</v>
      </c>
      <c r="C173">
        <v>600.00041007995605</v>
      </c>
    </row>
    <row r="174" spans="1:3" x14ac:dyDescent="0.45">
      <c r="A174" t="s">
        <v>208</v>
      </c>
      <c r="B174">
        <v>600.00436592102051</v>
      </c>
      <c r="C174">
        <v>600.00436592102051</v>
      </c>
    </row>
    <row r="175" spans="1:3" x14ac:dyDescent="0.45">
      <c r="A175" t="s">
        <v>209</v>
      </c>
      <c r="B175">
        <v>15.579958915710449</v>
      </c>
      <c r="C175">
        <v>15.579958915710449</v>
      </c>
    </row>
    <row r="176" spans="1:3" x14ac:dyDescent="0.45">
      <c r="A176" t="s">
        <v>210</v>
      </c>
      <c r="B176">
        <v>221.89239597320557</v>
      </c>
      <c r="C176">
        <v>221.89239597320557</v>
      </c>
    </row>
    <row r="177" spans="1:3" x14ac:dyDescent="0.45">
      <c r="A177" t="s">
        <v>211</v>
      </c>
      <c r="B177">
        <v>98.763772964477539</v>
      </c>
      <c r="C177">
        <v>98.763772964477539</v>
      </c>
    </row>
    <row r="178" spans="1:3" x14ac:dyDescent="0.45">
      <c r="A178" t="s">
        <v>212</v>
      </c>
      <c r="B178">
        <v>90.354081153869629</v>
      </c>
      <c r="C178">
        <v>90.354081153869629</v>
      </c>
    </row>
    <row r="179" spans="1:3" x14ac:dyDescent="0.45">
      <c r="A179" t="s">
        <v>214</v>
      </c>
      <c r="B179">
        <v>2.908344030380249</v>
      </c>
      <c r="C179">
        <v>2.908344030380249</v>
      </c>
    </row>
    <row r="180" spans="1:3" x14ac:dyDescent="0.45">
      <c r="A180" t="s">
        <v>215</v>
      </c>
      <c r="B180">
        <v>1.1291639804840088</v>
      </c>
      <c r="C180">
        <v>1.1291639804840088</v>
      </c>
    </row>
    <row r="181" spans="1:3" x14ac:dyDescent="0.45">
      <c r="A181" t="s">
        <v>216</v>
      </c>
      <c r="B181">
        <v>1.2423050403594971</v>
      </c>
      <c r="C181">
        <v>1.2423050403594971</v>
      </c>
    </row>
    <row r="182" spans="1:3" x14ac:dyDescent="0.45">
      <c r="A182" t="s">
        <v>217</v>
      </c>
      <c r="B182">
        <v>2.835468053817749</v>
      </c>
      <c r="C182">
        <v>2.835468053817749</v>
      </c>
    </row>
    <row r="183" spans="1:3" x14ac:dyDescent="0.45">
      <c r="A183" t="s">
        <v>218</v>
      </c>
      <c r="B183">
        <v>4.4126341342926025</v>
      </c>
      <c r="C183">
        <v>4.4126341342926025</v>
      </c>
    </row>
    <row r="184" spans="1:3" x14ac:dyDescent="0.45">
      <c r="A184" t="s">
        <v>219</v>
      </c>
      <c r="B184">
        <v>2.7999258041381836</v>
      </c>
      <c r="C184">
        <v>2.7999258041381836</v>
      </c>
    </row>
    <row r="185" spans="1:3" x14ac:dyDescent="0.45">
      <c r="A185" t="s">
        <v>220</v>
      </c>
      <c r="B185">
        <v>54.063320159912109</v>
      </c>
      <c r="C185">
        <v>54.063320159912109</v>
      </c>
    </row>
    <row r="186" spans="1:3" x14ac:dyDescent="0.45">
      <c r="A186" t="s">
        <v>221</v>
      </c>
      <c r="B186">
        <v>3.3821899890899658</v>
      </c>
      <c r="C186">
        <v>3.3821899890899658</v>
      </c>
    </row>
    <row r="187" spans="1:3" x14ac:dyDescent="0.45">
      <c r="A187" t="s">
        <v>222</v>
      </c>
      <c r="B187">
        <v>3.1451308727264404</v>
      </c>
      <c r="C187">
        <v>3.1451308727264404</v>
      </c>
    </row>
    <row r="188" spans="1:3" x14ac:dyDescent="0.45">
      <c r="A188" t="s">
        <v>223</v>
      </c>
      <c r="B188">
        <v>6.7845709323883057</v>
      </c>
      <c r="C188">
        <v>6.7845709323883057</v>
      </c>
    </row>
    <row r="189" spans="1:3" x14ac:dyDescent="0.45">
      <c r="A189" t="s">
        <v>225</v>
      </c>
      <c r="B189">
        <v>2.3353140354156494</v>
      </c>
      <c r="C189">
        <v>2.3353140354156494</v>
      </c>
    </row>
    <row r="190" spans="1:3" x14ac:dyDescent="0.45">
      <c r="A190" t="s">
        <v>226</v>
      </c>
      <c r="B190">
        <v>3.8548908233642578</v>
      </c>
      <c r="C190">
        <v>3.8548908233642578</v>
      </c>
    </row>
    <row r="191" spans="1:3" x14ac:dyDescent="0.45">
      <c r="A191" t="s">
        <v>227</v>
      </c>
      <c r="B191">
        <v>41.181218862533569</v>
      </c>
      <c r="C191">
        <v>41.181218862533569</v>
      </c>
    </row>
    <row r="192" spans="1:3" x14ac:dyDescent="0.45">
      <c r="A192" t="s">
        <v>228</v>
      </c>
      <c r="B192">
        <v>51.441663980484009</v>
      </c>
      <c r="C192">
        <v>51.441663980484009</v>
      </c>
    </row>
    <row r="193" spans="1:3" x14ac:dyDescent="0.45">
      <c r="A193" t="s">
        <v>229</v>
      </c>
      <c r="B193">
        <v>21.79119086265564</v>
      </c>
      <c r="C193">
        <v>21.79119086265564</v>
      </c>
    </row>
    <row r="194" spans="1:3" x14ac:dyDescent="0.45">
      <c r="A194" t="s">
        <v>230</v>
      </c>
      <c r="B194">
        <v>81.545387983322144</v>
      </c>
      <c r="C194">
        <v>81.545387983322144</v>
      </c>
    </row>
    <row r="195" spans="1:3" x14ac:dyDescent="0.45">
      <c r="A195" t="s">
        <v>231</v>
      </c>
      <c r="B195">
        <v>5.4172730445861816</v>
      </c>
      <c r="C195">
        <v>5.4172730445861816</v>
      </c>
    </row>
    <row r="196" spans="1:3" x14ac:dyDescent="0.45">
      <c r="A196" t="s">
        <v>233</v>
      </c>
      <c r="B196">
        <v>6.6434190273284912</v>
      </c>
      <c r="C196">
        <v>6.6434190273284912</v>
      </c>
    </row>
    <row r="197" spans="1:3" x14ac:dyDescent="0.45">
      <c r="A197" t="s">
        <v>234</v>
      </c>
      <c r="B197">
        <v>3.1962459087371826</v>
      </c>
      <c r="C197">
        <v>3.1962459087371826</v>
      </c>
    </row>
    <row r="198" spans="1:3" x14ac:dyDescent="0.45">
      <c r="A198" t="s">
        <v>235</v>
      </c>
      <c r="B198">
        <v>505.81510996818542</v>
      </c>
      <c r="C198">
        <v>505.81510996818542</v>
      </c>
    </row>
    <row r="199" spans="1:3" x14ac:dyDescent="0.45">
      <c r="A199" t="s">
        <v>236</v>
      </c>
      <c r="B199">
        <v>63.488273859024048</v>
      </c>
      <c r="C199">
        <v>63.488273859024048</v>
      </c>
    </row>
    <row r="200" spans="1:3" x14ac:dyDescent="0.45">
      <c r="A200" t="s">
        <v>237</v>
      </c>
      <c r="B200">
        <v>600.00028491020203</v>
      </c>
      <c r="C200">
        <v>600.00028491020203</v>
      </c>
    </row>
    <row r="201" spans="1:3" x14ac:dyDescent="0.45">
      <c r="A201" t="s">
        <v>238</v>
      </c>
      <c r="B201">
        <v>337.51854681968689</v>
      </c>
      <c r="C201">
        <v>337.51854681968689</v>
      </c>
    </row>
    <row r="202" spans="1:3" x14ac:dyDescent="0.45">
      <c r="A202" t="s">
        <v>239</v>
      </c>
      <c r="B202">
        <v>600.00593996047974</v>
      </c>
      <c r="C202">
        <v>600.00593996047974</v>
      </c>
    </row>
    <row r="203" spans="1:3" x14ac:dyDescent="0.45">
      <c r="A203" t="s">
        <v>240</v>
      </c>
      <c r="B203">
        <v>600.00427579879761</v>
      </c>
      <c r="C203">
        <v>600.00427579879761</v>
      </c>
    </row>
    <row r="204" spans="1:3" x14ac:dyDescent="0.45">
      <c r="A204" t="s">
        <v>241</v>
      </c>
      <c r="B204">
        <v>2.466439962387085</v>
      </c>
      <c r="C204">
        <v>2.466439962387085</v>
      </c>
    </row>
    <row r="205" spans="1:3" x14ac:dyDescent="0.45">
      <c r="A205" t="s">
        <v>242</v>
      </c>
      <c r="B205">
        <v>24.251986980438232</v>
      </c>
      <c r="C205">
        <v>24.251986980438232</v>
      </c>
    </row>
    <row r="206" spans="1:3" x14ac:dyDescent="0.45">
      <c r="A206" t="s">
        <v>244</v>
      </c>
      <c r="B206">
        <v>1.2343070507049561</v>
      </c>
      <c r="C206">
        <v>1.2343070507049561</v>
      </c>
    </row>
    <row r="207" spans="1:3" x14ac:dyDescent="0.45">
      <c r="A207" t="s">
        <v>245</v>
      </c>
      <c r="B207">
        <v>1.4221630096435547</v>
      </c>
      <c r="C207">
        <v>1.4221630096435547</v>
      </c>
    </row>
    <row r="208" spans="1:3" x14ac:dyDescent="0.45">
      <c r="A208" t="s">
        <v>246</v>
      </c>
      <c r="B208">
        <v>36.078285932540894</v>
      </c>
      <c r="C208">
        <v>36.078285932540894</v>
      </c>
    </row>
    <row r="209" spans="1:3" x14ac:dyDescent="0.45">
      <c r="A209" t="s">
        <v>247</v>
      </c>
      <c r="B209">
        <v>19.016007900238037</v>
      </c>
      <c r="C209">
        <v>19.016007900238037</v>
      </c>
    </row>
    <row r="210" spans="1:3" x14ac:dyDescent="0.45">
      <c r="A210" t="s">
        <v>248</v>
      </c>
      <c r="B210">
        <v>58.254963874816895</v>
      </c>
      <c r="C210">
        <v>58.254963874816895</v>
      </c>
    </row>
    <row r="211" spans="1:3" x14ac:dyDescent="0.45">
      <c r="A211" t="s">
        <v>249</v>
      </c>
      <c r="B211">
        <v>600.75525283813477</v>
      </c>
      <c r="C211">
        <v>600.75525283813477</v>
      </c>
    </row>
    <row r="212" spans="1:3" x14ac:dyDescent="0.45">
      <c r="A212" t="s">
        <v>250</v>
      </c>
      <c r="B212">
        <v>7.9542050361633301</v>
      </c>
      <c r="C212">
        <v>7.9542050361633301</v>
      </c>
    </row>
    <row r="213" spans="1:3" x14ac:dyDescent="0.45">
      <c r="A213" t="s">
        <v>251</v>
      </c>
      <c r="B213">
        <v>25.247148990631104</v>
      </c>
      <c r="C213">
        <v>25.247148990631104</v>
      </c>
    </row>
    <row r="214" spans="1:3" x14ac:dyDescent="0.45">
      <c r="A214" t="s">
        <v>255</v>
      </c>
      <c r="B214">
        <v>24.334803104400635</v>
      </c>
      <c r="C214">
        <v>24.334803104400635</v>
      </c>
    </row>
    <row r="215" spans="1:3" x14ac:dyDescent="0.45">
      <c r="A215" t="s">
        <v>256</v>
      </c>
      <c r="B215">
        <v>31.252929925918579</v>
      </c>
      <c r="C215">
        <v>31.252929925918579</v>
      </c>
    </row>
    <row r="216" spans="1:3" x14ac:dyDescent="0.45">
      <c r="A216" t="s">
        <v>257</v>
      </c>
      <c r="B216">
        <v>7.7997219562530518</v>
      </c>
      <c r="C216">
        <v>7.7997219562530518</v>
      </c>
    </row>
    <row r="217" spans="1:3" x14ac:dyDescent="0.45">
      <c r="A217" t="s">
        <v>259</v>
      </c>
      <c r="B217">
        <v>184.57701110839844</v>
      </c>
      <c r="C217">
        <v>184.57701110839844</v>
      </c>
    </row>
    <row r="218" spans="1:3" x14ac:dyDescent="0.45">
      <c r="A218" t="s">
        <v>261</v>
      </c>
      <c r="B218">
        <v>181.90228199958801</v>
      </c>
      <c r="C218">
        <v>181.90228199958801</v>
      </c>
    </row>
    <row r="219" spans="1:3" x14ac:dyDescent="0.45">
      <c r="A219" t="s">
        <v>262</v>
      </c>
      <c r="B219">
        <v>600.0006959438324</v>
      </c>
      <c r="C219">
        <v>600.0006959438324</v>
      </c>
    </row>
    <row r="220" spans="1:3" x14ac:dyDescent="0.45">
      <c r="A220" t="s">
        <v>263</v>
      </c>
      <c r="B220">
        <v>600.00218915939331</v>
      </c>
      <c r="C220">
        <v>600.00218915939331</v>
      </c>
    </row>
    <row r="221" spans="1:3" x14ac:dyDescent="0.45">
      <c r="A221" t="s">
        <v>264</v>
      </c>
      <c r="B221">
        <v>600.54814600944519</v>
      </c>
      <c r="C221">
        <v>600.54814600944519</v>
      </c>
    </row>
    <row r="222" spans="1:3" x14ac:dyDescent="0.45">
      <c r="A222" t="s">
        <v>266</v>
      </c>
      <c r="B222">
        <v>600.0034441947937</v>
      </c>
      <c r="C222">
        <v>600.0034441947937</v>
      </c>
    </row>
    <row r="223" spans="1:3" x14ac:dyDescent="0.45">
      <c r="A223" t="s">
        <v>267</v>
      </c>
      <c r="B223">
        <v>600.00394606590271</v>
      </c>
      <c r="C223">
        <v>600.00394606590271</v>
      </c>
    </row>
    <row r="224" spans="1:3" x14ac:dyDescent="0.45">
      <c r="A224" t="s">
        <v>268</v>
      </c>
      <c r="B224">
        <v>600.55709195137024</v>
      </c>
      <c r="C224">
        <v>600.55709195137024</v>
      </c>
    </row>
    <row r="225" spans="1:3" x14ac:dyDescent="0.45">
      <c r="A225" t="s">
        <v>269</v>
      </c>
      <c r="B225">
        <v>600.00153589248657</v>
      </c>
      <c r="C225">
        <v>600.00153589248657</v>
      </c>
    </row>
    <row r="226" spans="1:3" x14ac:dyDescent="0.45">
      <c r="A226" t="s">
        <v>270</v>
      </c>
      <c r="B226">
        <v>600.00001382827759</v>
      </c>
      <c r="C226">
        <v>600.00001382827759</v>
      </c>
    </row>
    <row r="227" spans="1:3" x14ac:dyDescent="0.45">
      <c r="A227" t="s">
        <v>272</v>
      </c>
      <c r="B227">
        <v>600.70898294448853</v>
      </c>
      <c r="C227">
        <v>600.70898294448853</v>
      </c>
    </row>
    <row r="228" spans="1:3" x14ac:dyDescent="0.45">
      <c r="A228" t="s">
        <v>273</v>
      </c>
      <c r="B228">
        <v>600.00034999847412</v>
      </c>
      <c r="C228">
        <v>600.00034999847412</v>
      </c>
    </row>
    <row r="229" spans="1:3" x14ac:dyDescent="0.45">
      <c r="A229" t="s">
        <v>274</v>
      </c>
      <c r="B229">
        <v>600.56670808792114</v>
      </c>
      <c r="C229">
        <v>600.56670808792114</v>
      </c>
    </row>
    <row r="230" spans="1:3" x14ac:dyDescent="0.45">
      <c r="A230" t="s">
        <v>275</v>
      </c>
      <c r="B230">
        <v>600.00216007232666</v>
      </c>
      <c r="C230">
        <v>600.00216007232666</v>
      </c>
    </row>
    <row r="231" spans="1:3" x14ac:dyDescent="0.45">
      <c r="A231" t="s">
        <v>277</v>
      </c>
      <c r="B231">
        <v>136.22784399986267</v>
      </c>
      <c r="C231">
        <v>136.22784399986267</v>
      </c>
    </row>
    <row r="232" spans="1:3" x14ac:dyDescent="0.45">
      <c r="A232" t="s">
        <v>279</v>
      </c>
      <c r="B232">
        <v>12.619472026824951</v>
      </c>
      <c r="C232">
        <v>12.619472026824951</v>
      </c>
    </row>
    <row r="233" spans="1:3" x14ac:dyDescent="0.45">
      <c r="A233" t="s">
        <v>280</v>
      </c>
      <c r="B233">
        <v>49.22993803024292</v>
      </c>
      <c r="C233">
        <v>49.22993803024292</v>
      </c>
    </row>
    <row r="234" spans="1:3" x14ac:dyDescent="0.45">
      <c r="A234" t="s">
        <v>281</v>
      </c>
      <c r="B234">
        <v>60.743611812591553</v>
      </c>
      <c r="C234">
        <v>60.743611812591553</v>
      </c>
    </row>
    <row r="235" spans="1:3" x14ac:dyDescent="0.45">
      <c r="A235" t="s">
        <v>282</v>
      </c>
      <c r="B235">
        <v>429.31905102729797</v>
      </c>
      <c r="C235">
        <v>429.31905102729797</v>
      </c>
    </row>
    <row r="236" spans="1:3" x14ac:dyDescent="0.45">
      <c r="A236" t="s">
        <v>283</v>
      </c>
      <c r="B236">
        <v>516.19006705284119</v>
      </c>
      <c r="C236">
        <v>516.19006705284119</v>
      </c>
    </row>
    <row r="237" spans="1:3" x14ac:dyDescent="0.45">
      <c r="A237" t="s">
        <v>285</v>
      </c>
      <c r="B237">
        <v>600.00331616401672</v>
      </c>
      <c r="C237">
        <v>600.00331616401672</v>
      </c>
    </row>
    <row r="238" spans="1:3" x14ac:dyDescent="0.45">
      <c r="A238" t="s">
        <v>286</v>
      </c>
      <c r="B238">
        <v>600.23211693763733</v>
      </c>
      <c r="C238">
        <v>600.23211693763733</v>
      </c>
    </row>
    <row r="239" spans="1:3" x14ac:dyDescent="0.45">
      <c r="A239" t="s">
        <v>288</v>
      </c>
      <c r="B239">
        <v>34.087258100509644</v>
      </c>
      <c r="C239">
        <v>34.087258100509644</v>
      </c>
    </row>
    <row r="240" spans="1:3" x14ac:dyDescent="0.45">
      <c r="A240" t="s">
        <v>289</v>
      </c>
      <c r="B240">
        <v>33.490422010421753</v>
      </c>
      <c r="C240">
        <v>33.490422010421753</v>
      </c>
    </row>
    <row r="241" spans="1:3" x14ac:dyDescent="0.45">
      <c r="A241" t="s">
        <v>291</v>
      </c>
      <c r="B241">
        <v>33.145915985107422</v>
      </c>
      <c r="C241">
        <v>33.145915985107422</v>
      </c>
    </row>
    <row r="242" spans="1:3" x14ac:dyDescent="0.45">
      <c r="A242" t="s">
        <v>293</v>
      </c>
      <c r="B242">
        <v>600.00132083892822</v>
      </c>
      <c r="C242">
        <v>600.00132083892822</v>
      </c>
    </row>
    <row r="243" spans="1:3" x14ac:dyDescent="0.45">
      <c r="A243" t="s">
        <v>294</v>
      </c>
      <c r="B243">
        <v>600.00407290458679</v>
      </c>
      <c r="C243">
        <v>600.00407290458679</v>
      </c>
    </row>
    <row r="244" spans="1:3" x14ac:dyDescent="0.45">
      <c r="A244" t="s">
        <v>295</v>
      </c>
      <c r="B244">
        <v>600.00222110748291</v>
      </c>
      <c r="C244">
        <v>600.00222110748291</v>
      </c>
    </row>
    <row r="245" spans="1:3" x14ac:dyDescent="0.45">
      <c r="A245" t="s">
        <v>296</v>
      </c>
      <c r="B245">
        <v>71.092678070068359</v>
      </c>
      <c r="C245">
        <v>71.092678070068359</v>
      </c>
    </row>
    <row r="246" spans="1:3" x14ac:dyDescent="0.45">
      <c r="A246" t="s">
        <v>297</v>
      </c>
      <c r="B246">
        <v>335.67076587677002</v>
      </c>
      <c r="C246">
        <v>335.67076587677002</v>
      </c>
    </row>
    <row r="247" spans="1:3" x14ac:dyDescent="0.45">
      <c r="A247" t="s">
        <v>298</v>
      </c>
      <c r="B247">
        <v>140.93702793121338</v>
      </c>
      <c r="C247">
        <v>140.93702793121338</v>
      </c>
    </row>
    <row r="248" spans="1:3" x14ac:dyDescent="0.45">
      <c r="A248" t="s">
        <v>299</v>
      </c>
      <c r="B248">
        <v>227.98987007141113</v>
      </c>
      <c r="C248">
        <v>227.98987007141113</v>
      </c>
    </row>
    <row r="249" spans="1:3" x14ac:dyDescent="0.45">
      <c r="A249" t="s">
        <v>302</v>
      </c>
      <c r="B249">
        <v>4.7820439338684082</v>
      </c>
      <c r="C249">
        <v>4.7820439338684082</v>
      </c>
    </row>
    <row r="250" spans="1:3" x14ac:dyDescent="0.45">
      <c r="A250" t="s">
        <v>304</v>
      </c>
      <c r="B250">
        <v>37.506493091583252</v>
      </c>
      <c r="C250">
        <v>37.506493091583252</v>
      </c>
    </row>
    <row r="251" spans="1:3" x14ac:dyDescent="0.45">
      <c r="A251" t="s">
        <v>305</v>
      </c>
      <c r="B251">
        <v>103.74499797821045</v>
      </c>
      <c r="C251">
        <v>103.74499797821045</v>
      </c>
    </row>
    <row r="252" spans="1:3" x14ac:dyDescent="0.45">
      <c r="A252" t="s">
        <v>306</v>
      </c>
      <c r="B252">
        <v>96.704029083251953</v>
      </c>
      <c r="C252">
        <v>96.704029083251953</v>
      </c>
    </row>
    <row r="253" spans="1:3" x14ac:dyDescent="0.45">
      <c r="A253" t="s">
        <v>307</v>
      </c>
      <c r="B253">
        <v>92.597035884857178</v>
      </c>
      <c r="C253">
        <v>92.597035884857178</v>
      </c>
    </row>
    <row r="254" spans="1:3" x14ac:dyDescent="0.45">
      <c r="A254" t="s">
        <v>308</v>
      </c>
      <c r="B254">
        <v>600.01622605323792</v>
      </c>
      <c r="C254">
        <v>600.01622605323792</v>
      </c>
    </row>
    <row r="255" spans="1:3" x14ac:dyDescent="0.45">
      <c r="A255" t="s">
        <v>309</v>
      </c>
      <c r="B255">
        <v>600.00024700164795</v>
      </c>
      <c r="C255">
        <v>600.00024700164795</v>
      </c>
    </row>
    <row r="256" spans="1:3" x14ac:dyDescent="0.45">
      <c r="A256" t="s">
        <v>310</v>
      </c>
      <c r="B256">
        <v>171.37368583679199</v>
      </c>
      <c r="C256">
        <v>171.37368583679199</v>
      </c>
    </row>
    <row r="257" spans="1:3" x14ac:dyDescent="0.45">
      <c r="A257" t="s">
        <v>311</v>
      </c>
      <c r="B257">
        <v>43.057225942611694</v>
      </c>
      <c r="C257">
        <v>43.057225942611694</v>
      </c>
    </row>
    <row r="258" spans="1:3" x14ac:dyDescent="0.45">
      <c r="A258" t="s">
        <v>312</v>
      </c>
      <c r="B258">
        <v>7.4739170074462891</v>
      </c>
      <c r="C258">
        <v>7.4739170074462891</v>
      </c>
    </row>
    <row r="259" spans="1:3" x14ac:dyDescent="0.45">
      <c r="A259" t="s">
        <v>313</v>
      </c>
      <c r="B259">
        <v>105.25040698051453</v>
      </c>
      <c r="C259">
        <v>105.25040698051453</v>
      </c>
    </row>
    <row r="260" spans="1:3" x14ac:dyDescent="0.45">
      <c r="A260" t="s">
        <v>314</v>
      </c>
      <c r="B260">
        <v>104.48076319694519</v>
      </c>
      <c r="C260">
        <v>104.48076319694519</v>
      </c>
    </row>
    <row r="261" spans="1:3" x14ac:dyDescent="0.45">
      <c r="A261" t="s">
        <v>315</v>
      </c>
      <c r="B261">
        <v>600.74224615097046</v>
      </c>
      <c r="C261">
        <v>600.74224615097046</v>
      </c>
    </row>
    <row r="262" spans="1:3" x14ac:dyDescent="0.45">
      <c r="A262" t="s">
        <v>316</v>
      </c>
      <c r="B262">
        <v>600.00775504112244</v>
      </c>
      <c r="C262">
        <v>600.00775504112244</v>
      </c>
    </row>
    <row r="263" spans="1:3" x14ac:dyDescent="0.45">
      <c r="A263" t="s">
        <v>317</v>
      </c>
      <c r="B263">
        <v>600.00159406661987</v>
      </c>
      <c r="C263">
        <v>600.00159406661987</v>
      </c>
    </row>
    <row r="264" spans="1:3" x14ac:dyDescent="0.45">
      <c r="A264" t="s">
        <v>318</v>
      </c>
      <c r="B264">
        <v>600.00312900543213</v>
      </c>
      <c r="C264">
        <v>600.00312900543213</v>
      </c>
    </row>
    <row r="265" spans="1:3" x14ac:dyDescent="0.45">
      <c r="A265" t="s">
        <v>319</v>
      </c>
      <c r="B265">
        <v>600.0024471282959</v>
      </c>
      <c r="C265">
        <v>600.0024471282959</v>
      </c>
    </row>
    <row r="266" spans="1:3" x14ac:dyDescent="0.45">
      <c r="A266" t="s">
        <v>320</v>
      </c>
      <c r="B266">
        <v>600.00105500221252</v>
      </c>
      <c r="C266">
        <v>600.00105500221252</v>
      </c>
    </row>
    <row r="267" spans="1:3" x14ac:dyDescent="0.45">
      <c r="A267" t="s">
        <v>321</v>
      </c>
      <c r="B267">
        <v>600.00508308410645</v>
      </c>
      <c r="C267">
        <v>600.00508308410645</v>
      </c>
    </row>
    <row r="268" spans="1:3" x14ac:dyDescent="0.45">
      <c r="A268" t="s">
        <v>322</v>
      </c>
      <c r="B268">
        <v>600.00080299377441</v>
      </c>
      <c r="C268">
        <v>600.00080299377441</v>
      </c>
    </row>
    <row r="269" spans="1:3" x14ac:dyDescent="0.45">
      <c r="A269" t="s">
        <v>323</v>
      </c>
      <c r="B269">
        <v>4.6281571388244629</v>
      </c>
      <c r="C269">
        <v>4.6281571388244629</v>
      </c>
    </row>
    <row r="270" spans="1:3" x14ac:dyDescent="0.45">
      <c r="A270" t="s">
        <v>324</v>
      </c>
      <c r="B270">
        <v>600.0035240650177</v>
      </c>
      <c r="C270">
        <v>600.0035240650177</v>
      </c>
    </row>
    <row r="271" spans="1:3" x14ac:dyDescent="0.45">
      <c r="A271" t="s">
        <v>325</v>
      </c>
      <c r="B271">
        <v>0.90853786468505859</v>
      </c>
      <c r="C271">
        <v>0.90853786468505859</v>
      </c>
    </row>
    <row r="272" spans="1:3" x14ac:dyDescent="0.45">
      <c r="A272" t="s">
        <v>326</v>
      </c>
      <c r="B272">
        <v>0.94377803802490234</v>
      </c>
      <c r="C272">
        <v>0.94377803802490234</v>
      </c>
    </row>
    <row r="273" spans="1:3" x14ac:dyDescent="0.45">
      <c r="A273" t="s">
        <v>327</v>
      </c>
      <c r="B273">
        <v>0.53663897514343262</v>
      </c>
      <c r="C273">
        <v>0.53663897514343262</v>
      </c>
    </row>
    <row r="274" spans="1:3" x14ac:dyDescent="0.45">
      <c r="A274" t="s">
        <v>328</v>
      </c>
      <c r="B274">
        <v>492.59848690032959</v>
      </c>
      <c r="C274">
        <v>492.59848690032959</v>
      </c>
    </row>
    <row r="275" spans="1:3" x14ac:dyDescent="0.45">
      <c r="A275" t="s">
        <v>329</v>
      </c>
      <c r="B275">
        <v>600.0041332244873</v>
      </c>
      <c r="C275">
        <v>600.0041332244873</v>
      </c>
    </row>
    <row r="276" spans="1:3" x14ac:dyDescent="0.45">
      <c r="A276" t="s">
        <v>330</v>
      </c>
      <c r="B276">
        <v>600.06287908554077</v>
      </c>
      <c r="C276">
        <v>600.06287908554077</v>
      </c>
    </row>
    <row r="277" spans="1:3" x14ac:dyDescent="0.45">
      <c r="A277" t="s">
        <v>331</v>
      </c>
      <c r="B277">
        <v>364.67145800590515</v>
      </c>
      <c r="C277">
        <v>364.67145800590515</v>
      </c>
    </row>
    <row r="278" spans="1:3" x14ac:dyDescent="0.45">
      <c r="A278" t="s">
        <v>332</v>
      </c>
      <c r="B278">
        <v>24.754714012145996</v>
      </c>
      <c r="C278">
        <v>24.754714012145996</v>
      </c>
    </row>
    <row r="279" spans="1:3" x14ac:dyDescent="0.45">
      <c r="A279" t="s">
        <v>334</v>
      </c>
      <c r="B279">
        <v>507.57879304885864</v>
      </c>
      <c r="C279">
        <v>507.57879304885864</v>
      </c>
    </row>
    <row r="280" spans="1:3" x14ac:dyDescent="0.45">
      <c r="A280" t="s">
        <v>335</v>
      </c>
      <c r="B280">
        <v>600.00001406669617</v>
      </c>
      <c r="C280">
        <v>600.00001406669617</v>
      </c>
    </row>
    <row r="281" spans="1:3" x14ac:dyDescent="0.45">
      <c r="A281" t="s">
        <v>336</v>
      </c>
      <c r="B281">
        <v>600.00181794166565</v>
      </c>
      <c r="C281">
        <v>600.00181794166565</v>
      </c>
    </row>
    <row r="282" spans="1:3" x14ac:dyDescent="0.45">
      <c r="A282" t="s">
        <v>338</v>
      </c>
      <c r="B282">
        <v>403.24396419525146</v>
      </c>
      <c r="C282">
        <v>403.24396419525146</v>
      </c>
    </row>
    <row r="283" spans="1:3" x14ac:dyDescent="0.45">
      <c r="A283" t="s">
        <v>340</v>
      </c>
      <c r="B283">
        <v>373.62572288513184</v>
      </c>
      <c r="C283">
        <v>373.62572288513184</v>
      </c>
    </row>
    <row r="284" spans="1:3" x14ac:dyDescent="0.45">
      <c r="A284" t="s">
        <v>341</v>
      </c>
      <c r="B284">
        <v>136.87058305740356</v>
      </c>
      <c r="C284">
        <v>136.87058305740356</v>
      </c>
    </row>
    <row r="285" spans="1:3" x14ac:dyDescent="0.45">
      <c r="A285" t="s">
        <v>342</v>
      </c>
      <c r="B285">
        <v>600.00092196464539</v>
      </c>
      <c r="C285">
        <v>600.00092196464539</v>
      </c>
    </row>
    <row r="286" spans="1:3" x14ac:dyDescent="0.45">
      <c r="A286" t="s">
        <v>343</v>
      </c>
      <c r="B286">
        <v>3.3003940582275391</v>
      </c>
      <c r="C286">
        <v>3.3003940582275391</v>
      </c>
    </row>
    <row r="287" spans="1:3" x14ac:dyDescent="0.45">
      <c r="A287" t="s">
        <v>344</v>
      </c>
      <c r="B287">
        <v>14.689278125762939</v>
      </c>
      <c r="C287">
        <v>14.689278125762939</v>
      </c>
    </row>
    <row r="288" spans="1:3" x14ac:dyDescent="0.45">
      <c r="A288" t="s">
        <v>345</v>
      </c>
      <c r="B288">
        <v>600.00547885894775</v>
      </c>
      <c r="C288">
        <v>600.00547885894775</v>
      </c>
    </row>
    <row r="289" spans="1:3" x14ac:dyDescent="0.45">
      <c r="A289" t="s">
        <v>346</v>
      </c>
      <c r="B289">
        <v>55.069924116134644</v>
      </c>
      <c r="C289">
        <v>55.069924116134644</v>
      </c>
    </row>
    <row r="290" spans="1:3" x14ac:dyDescent="0.45">
      <c r="A290" t="s">
        <v>347</v>
      </c>
      <c r="B290">
        <v>7.6658298969268799</v>
      </c>
      <c r="C290">
        <v>7.6658298969268799</v>
      </c>
    </row>
    <row r="291" spans="1:3" x14ac:dyDescent="0.45">
      <c r="A291" t="s">
        <v>348</v>
      </c>
      <c r="B291">
        <v>47.599320888519287</v>
      </c>
      <c r="C291">
        <v>47.599320888519287</v>
      </c>
    </row>
    <row r="292" spans="1:3" x14ac:dyDescent="0.45">
      <c r="A292" t="s">
        <v>349</v>
      </c>
      <c r="B292">
        <v>600.00028610229492</v>
      </c>
      <c r="C292">
        <v>600.00028610229492</v>
      </c>
    </row>
    <row r="293" spans="1:3" x14ac:dyDescent="0.45">
      <c r="A293" t="s">
        <v>350</v>
      </c>
      <c r="B293">
        <v>1.8674499988555908</v>
      </c>
      <c r="C293">
        <v>1.8674499988555908</v>
      </c>
    </row>
    <row r="294" spans="1:3" x14ac:dyDescent="0.45">
      <c r="A294" t="s">
        <v>352</v>
      </c>
      <c r="B294">
        <v>600.00316596031189</v>
      </c>
      <c r="C294">
        <v>600.00316596031189</v>
      </c>
    </row>
    <row r="295" spans="1:3" x14ac:dyDescent="0.45">
      <c r="A295" t="s">
        <v>354</v>
      </c>
      <c r="B295">
        <v>359.83243703842163</v>
      </c>
      <c r="C295">
        <v>359.83243703842163</v>
      </c>
    </row>
    <row r="296" spans="1:3" x14ac:dyDescent="0.45">
      <c r="A296" t="s">
        <v>355</v>
      </c>
      <c r="B296">
        <v>105.26283979415894</v>
      </c>
      <c r="C296">
        <v>105.26283979415894</v>
      </c>
    </row>
    <row r="297" spans="1:3" x14ac:dyDescent="0.45">
      <c r="A297" t="s">
        <v>356</v>
      </c>
      <c r="B297">
        <v>3.8227250576019287</v>
      </c>
      <c r="C297">
        <v>3.8227250576019287</v>
      </c>
    </row>
    <row r="298" spans="1:3" x14ac:dyDescent="0.45">
      <c r="A298" t="s">
        <v>357</v>
      </c>
      <c r="B298">
        <v>83.855855941772461</v>
      </c>
      <c r="C298">
        <v>83.855855941772461</v>
      </c>
    </row>
    <row r="299" spans="1:3" x14ac:dyDescent="0.45">
      <c r="A299" t="s">
        <v>358</v>
      </c>
      <c r="B299">
        <v>28.639315843582153</v>
      </c>
      <c r="C299">
        <v>28.639315843582153</v>
      </c>
    </row>
    <row r="300" spans="1:3" x14ac:dyDescent="0.45">
      <c r="A300" t="s">
        <v>359</v>
      </c>
      <c r="B300">
        <v>336.41362500190735</v>
      </c>
      <c r="C300">
        <v>336.41362500190735</v>
      </c>
    </row>
    <row r="301" spans="1:3" x14ac:dyDescent="0.45">
      <c r="A301" t="s">
        <v>360</v>
      </c>
      <c r="B301">
        <v>600.00325107574463</v>
      </c>
      <c r="C301">
        <v>600.00325107574463</v>
      </c>
    </row>
    <row r="302" spans="1:3" x14ac:dyDescent="0.45">
      <c r="A302" t="s">
        <v>361</v>
      </c>
      <c r="B302">
        <v>600.0022931098938</v>
      </c>
      <c r="C302">
        <v>600.0022931098938</v>
      </c>
    </row>
    <row r="303" spans="1:3" x14ac:dyDescent="0.45">
      <c r="A303" t="s">
        <v>362</v>
      </c>
      <c r="B303">
        <v>600.00270485877991</v>
      </c>
      <c r="C303">
        <v>600.00270485877991</v>
      </c>
    </row>
    <row r="304" spans="1:3" x14ac:dyDescent="0.45">
      <c r="A304" t="s">
        <v>363</v>
      </c>
      <c r="B304">
        <v>600.00283598899841</v>
      </c>
      <c r="C304">
        <v>600.00283598899841</v>
      </c>
    </row>
    <row r="305" spans="1:3" x14ac:dyDescent="0.45">
      <c r="A305" t="s">
        <v>364</v>
      </c>
      <c r="B305">
        <v>600.00233793258667</v>
      </c>
      <c r="C305">
        <v>600.00233793258667</v>
      </c>
    </row>
    <row r="306" spans="1:3" x14ac:dyDescent="0.45">
      <c r="A306" t="s">
        <v>365</v>
      </c>
      <c r="B306">
        <v>600.00644397735596</v>
      </c>
      <c r="C306">
        <v>600.00644397735596</v>
      </c>
    </row>
    <row r="307" spans="1:3" x14ac:dyDescent="0.45">
      <c r="A307" t="s">
        <v>367</v>
      </c>
      <c r="B307">
        <v>387.23610186576843</v>
      </c>
      <c r="C307">
        <v>387.23610186576843</v>
      </c>
    </row>
    <row r="308" spans="1:3" x14ac:dyDescent="0.45">
      <c r="A308" t="s">
        <v>368</v>
      </c>
      <c r="B308">
        <v>141.82401394844055</v>
      </c>
      <c r="C308">
        <v>141.82401394844055</v>
      </c>
    </row>
    <row r="309" spans="1:3" x14ac:dyDescent="0.45">
      <c r="A309" t="s">
        <v>369</v>
      </c>
      <c r="B309">
        <v>179.98159408569336</v>
      </c>
      <c r="C309">
        <v>179.98159408569336</v>
      </c>
    </row>
    <row r="310" spans="1:3" x14ac:dyDescent="0.45">
      <c r="A310" t="s">
        <v>370</v>
      </c>
      <c r="B310">
        <v>182.40632295608521</v>
      </c>
      <c r="C310">
        <v>182.40632295608521</v>
      </c>
    </row>
    <row r="311" spans="1:3" x14ac:dyDescent="0.45">
      <c r="A311" t="s">
        <v>371</v>
      </c>
      <c r="B311">
        <v>600.001620054245</v>
      </c>
      <c r="C311">
        <v>600.001620054245</v>
      </c>
    </row>
    <row r="312" spans="1:3" x14ac:dyDescent="0.45">
      <c r="A312" t="s">
        <v>372</v>
      </c>
      <c r="B312">
        <v>80.134788036346436</v>
      </c>
      <c r="C312">
        <v>80.134788036346436</v>
      </c>
    </row>
    <row r="313" spans="1:3" x14ac:dyDescent="0.45">
      <c r="A313" t="s">
        <v>373</v>
      </c>
      <c r="B313">
        <v>12.065285921096802</v>
      </c>
      <c r="C313">
        <v>12.065285921096802</v>
      </c>
    </row>
    <row r="314" spans="1:3" x14ac:dyDescent="0.45">
      <c r="A314" t="s">
        <v>374</v>
      </c>
      <c r="B314">
        <v>464.17401599884033</v>
      </c>
      <c r="C314">
        <v>464.17401599884033</v>
      </c>
    </row>
    <row r="315" spans="1:3" x14ac:dyDescent="0.45">
      <c r="A315" t="s">
        <v>376</v>
      </c>
      <c r="B315">
        <v>10.599744081497192</v>
      </c>
      <c r="C315">
        <v>10.599744081497192</v>
      </c>
    </row>
    <row r="316" spans="1:3" x14ac:dyDescent="0.45">
      <c r="A316" t="s">
        <v>378</v>
      </c>
      <c r="B316">
        <v>81.528445959091187</v>
      </c>
      <c r="C316">
        <v>81.528445959091187</v>
      </c>
    </row>
    <row r="317" spans="1:3" x14ac:dyDescent="0.45">
      <c r="A317" t="s">
        <v>379</v>
      </c>
      <c r="B317">
        <v>21.301009178161621</v>
      </c>
      <c r="C317">
        <v>21.301009178161621</v>
      </c>
    </row>
    <row r="318" spans="1:3" x14ac:dyDescent="0.45">
      <c r="A318" t="s">
        <v>380</v>
      </c>
      <c r="B318">
        <v>12.461279153823853</v>
      </c>
      <c r="C318">
        <v>12.461279153823853</v>
      </c>
    </row>
    <row r="319" spans="1:3" x14ac:dyDescent="0.45">
      <c r="A319" t="s">
        <v>381</v>
      </c>
      <c r="B319">
        <v>600.00299286842346</v>
      </c>
      <c r="C319">
        <v>600.00299286842346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6FB5-DEB0-4DD6-9389-951C9199BB38}">
  <dimension ref="A1:C202"/>
  <sheetViews>
    <sheetView workbookViewId="0">
      <selection activeCell="E192" sqref="E192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8" t="s">
        <v>3</v>
      </c>
      <c r="B2">
        <v>2.9994659423828125</v>
      </c>
      <c r="C2">
        <v>2.9994659423828125</v>
      </c>
    </row>
    <row r="3" spans="1:3" x14ac:dyDescent="0.45">
      <c r="A3" s="8" t="s">
        <v>4</v>
      </c>
      <c r="B3">
        <v>600.00213408470154</v>
      </c>
      <c r="C3">
        <v>600.00213408470154</v>
      </c>
    </row>
    <row r="4" spans="1:3" x14ac:dyDescent="0.45">
      <c r="A4" s="8" t="s">
        <v>5</v>
      </c>
      <c r="B4">
        <v>20.092599153518677</v>
      </c>
      <c r="C4">
        <v>20.092599153518677</v>
      </c>
    </row>
    <row r="5" spans="1:3" x14ac:dyDescent="0.45">
      <c r="A5" s="8" t="s">
        <v>10</v>
      </c>
      <c r="B5">
        <v>600.00709986686707</v>
      </c>
      <c r="C5">
        <v>600.00709986686707</v>
      </c>
    </row>
    <row r="6" spans="1:3" x14ac:dyDescent="0.45">
      <c r="A6" s="8" t="s">
        <v>13</v>
      </c>
      <c r="B6">
        <v>600.00287580490112</v>
      </c>
      <c r="C6">
        <v>600.00287580490112</v>
      </c>
    </row>
    <row r="7" spans="1:3" x14ac:dyDescent="0.45">
      <c r="A7" s="8" t="s">
        <v>14</v>
      </c>
      <c r="B7">
        <v>600.00262713432312</v>
      </c>
      <c r="C7">
        <v>600.00262713432312</v>
      </c>
    </row>
    <row r="8" spans="1:3" x14ac:dyDescent="0.45">
      <c r="A8" s="8" t="s">
        <v>15</v>
      </c>
      <c r="B8">
        <v>243.70821809768677</v>
      </c>
      <c r="C8">
        <v>243.70821809768677</v>
      </c>
    </row>
    <row r="9" spans="1:3" x14ac:dyDescent="0.45">
      <c r="A9" s="8" t="s">
        <v>16</v>
      </c>
      <c r="B9">
        <v>600.00420808792114</v>
      </c>
      <c r="C9">
        <v>600.00420808792114</v>
      </c>
    </row>
    <row r="10" spans="1:3" x14ac:dyDescent="0.45">
      <c r="A10" s="8" t="s">
        <v>18</v>
      </c>
      <c r="B10">
        <v>121.99018597602844</v>
      </c>
      <c r="C10">
        <v>121.99018597602844</v>
      </c>
    </row>
    <row r="11" spans="1:3" x14ac:dyDescent="0.45">
      <c r="A11" s="8" t="s">
        <v>19</v>
      </c>
      <c r="B11">
        <v>133.65709400177002</v>
      </c>
      <c r="C11">
        <v>133.65709400177002</v>
      </c>
    </row>
    <row r="12" spans="1:3" x14ac:dyDescent="0.45">
      <c r="A12" s="8" t="s">
        <v>20</v>
      </c>
      <c r="B12">
        <v>71.69569206237793</v>
      </c>
      <c r="C12">
        <v>71.69569206237793</v>
      </c>
    </row>
    <row r="13" spans="1:3" x14ac:dyDescent="0.45">
      <c r="A13" s="8" t="s">
        <v>21</v>
      </c>
      <c r="B13">
        <v>82.805572986602783</v>
      </c>
      <c r="C13">
        <v>82.805572986602783</v>
      </c>
    </row>
    <row r="14" spans="1:3" x14ac:dyDescent="0.45">
      <c r="A14" s="8" t="s">
        <v>22</v>
      </c>
      <c r="B14">
        <v>65.731694936752319</v>
      </c>
      <c r="C14">
        <v>65.731694936752319</v>
      </c>
    </row>
    <row r="15" spans="1:3" x14ac:dyDescent="0.45">
      <c r="A15" s="8" t="s">
        <v>26</v>
      </c>
      <c r="B15">
        <v>0.78504800796508789</v>
      </c>
      <c r="C15">
        <v>0.78504800796508789</v>
      </c>
    </row>
    <row r="16" spans="1:3" x14ac:dyDescent="0.45">
      <c r="A16" s="8" t="s">
        <v>27</v>
      </c>
      <c r="B16">
        <v>600.00534200668335</v>
      </c>
      <c r="C16">
        <v>600.00534200668335</v>
      </c>
    </row>
    <row r="17" spans="1:3" x14ac:dyDescent="0.45">
      <c r="A17" s="8" t="s">
        <v>29</v>
      </c>
      <c r="B17">
        <v>359.95806193351746</v>
      </c>
      <c r="C17">
        <v>359.95806193351746</v>
      </c>
    </row>
    <row r="18" spans="1:3" x14ac:dyDescent="0.45">
      <c r="A18" s="8" t="s">
        <v>31</v>
      </c>
      <c r="B18">
        <v>98.168323040008545</v>
      </c>
      <c r="C18">
        <v>98.168323040008545</v>
      </c>
    </row>
    <row r="19" spans="1:3" x14ac:dyDescent="0.45">
      <c r="A19" s="8" t="s">
        <v>33</v>
      </c>
      <c r="B19">
        <v>600.00177693367004</v>
      </c>
      <c r="C19">
        <v>600.00177693367004</v>
      </c>
    </row>
    <row r="20" spans="1:3" x14ac:dyDescent="0.45">
      <c r="A20" s="8" t="s">
        <v>35</v>
      </c>
      <c r="B20">
        <v>600.00040197372437</v>
      </c>
      <c r="C20">
        <v>600.00040197372437</v>
      </c>
    </row>
    <row r="21" spans="1:3" x14ac:dyDescent="0.45">
      <c r="A21" s="8" t="s">
        <v>36</v>
      </c>
      <c r="B21">
        <v>606.80834412574768</v>
      </c>
      <c r="C21">
        <v>606.80834412574768</v>
      </c>
    </row>
    <row r="22" spans="1:3" x14ac:dyDescent="0.45">
      <c r="A22" s="8" t="s">
        <v>38</v>
      </c>
      <c r="B22">
        <v>600.00492906570435</v>
      </c>
      <c r="C22">
        <v>600.00492906570435</v>
      </c>
    </row>
    <row r="23" spans="1:3" x14ac:dyDescent="0.45">
      <c r="A23" s="8" t="s">
        <v>39</v>
      </c>
      <c r="B23">
        <v>433.73258209228516</v>
      </c>
      <c r="C23">
        <v>433.73258209228516</v>
      </c>
    </row>
    <row r="24" spans="1:3" x14ac:dyDescent="0.45">
      <c r="A24" s="8" t="s">
        <v>40</v>
      </c>
      <c r="B24">
        <v>600.00087904930115</v>
      </c>
      <c r="C24">
        <v>600.00087904930115</v>
      </c>
    </row>
    <row r="25" spans="1:3" x14ac:dyDescent="0.45">
      <c r="A25" s="8" t="s">
        <v>41</v>
      </c>
      <c r="B25">
        <v>1.06414794921875</v>
      </c>
      <c r="C25">
        <v>1.06414794921875</v>
      </c>
    </row>
    <row r="26" spans="1:3" x14ac:dyDescent="0.45">
      <c r="A26" s="8" t="s">
        <v>42</v>
      </c>
      <c r="B26">
        <v>2.1161668300628662</v>
      </c>
      <c r="C26">
        <v>2.1161668300628662</v>
      </c>
    </row>
    <row r="27" spans="1:3" x14ac:dyDescent="0.45">
      <c r="A27" s="8" t="s">
        <v>47</v>
      </c>
      <c r="B27">
        <v>66.384763956069946</v>
      </c>
      <c r="C27">
        <v>66.384763956069946</v>
      </c>
    </row>
    <row r="28" spans="1:3" x14ac:dyDescent="0.45">
      <c r="A28" s="8" t="s">
        <v>48</v>
      </c>
      <c r="B28">
        <v>1.9380888938903809</v>
      </c>
      <c r="C28">
        <v>1.9380888938903809</v>
      </c>
    </row>
    <row r="29" spans="1:3" x14ac:dyDescent="0.45">
      <c r="A29" s="8" t="s">
        <v>49</v>
      </c>
      <c r="B29">
        <v>82.197341918945313</v>
      </c>
      <c r="C29">
        <v>82.197341918945313</v>
      </c>
    </row>
    <row r="30" spans="1:3" x14ac:dyDescent="0.45">
      <c r="A30" s="8" t="s">
        <v>55</v>
      </c>
      <c r="B30">
        <v>600.00275802612305</v>
      </c>
      <c r="C30">
        <v>600.00275802612305</v>
      </c>
    </row>
    <row r="31" spans="1:3" x14ac:dyDescent="0.45">
      <c r="A31" s="8" t="s">
        <v>56</v>
      </c>
      <c r="B31">
        <v>600.19352293014526</v>
      </c>
      <c r="C31">
        <v>600.19352293014526</v>
      </c>
    </row>
    <row r="32" spans="1:3" x14ac:dyDescent="0.45">
      <c r="A32" s="8" t="s">
        <v>57</v>
      </c>
      <c r="B32">
        <v>465.39573097229004</v>
      </c>
      <c r="C32">
        <v>465.39573097229004</v>
      </c>
    </row>
    <row r="33" spans="1:3" x14ac:dyDescent="0.45">
      <c r="A33" s="8" t="s">
        <v>58</v>
      </c>
      <c r="B33">
        <v>0.58834385871887207</v>
      </c>
      <c r="C33">
        <v>0.58834385871887207</v>
      </c>
    </row>
    <row r="34" spans="1:3" x14ac:dyDescent="0.45">
      <c r="A34" s="8" t="s">
        <v>61</v>
      </c>
      <c r="B34">
        <v>1.8681740760803223</v>
      </c>
      <c r="C34">
        <v>1.8681740760803223</v>
      </c>
    </row>
    <row r="35" spans="1:3" x14ac:dyDescent="0.45">
      <c r="A35" s="8" t="s">
        <v>62</v>
      </c>
      <c r="B35">
        <v>14.010101079940796</v>
      </c>
      <c r="C35">
        <v>14.010101079940796</v>
      </c>
    </row>
    <row r="36" spans="1:3" x14ac:dyDescent="0.45">
      <c r="A36" s="8" t="s">
        <v>64</v>
      </c>
      <c r="B36">
        <v>390.62593507766724</v>
      </c>
      <c r="C36">
        <v>390.62593507766724</v>
      </c>
    </row>
    <row r="37" spans="1:3" x14ac:dyDescent="0.45">
      <c r="A37" s="8" t="s">
        <v>65</v>
      </c>
      <c r="B37">
        <v>600.00635981559753</v>
      </c>
      <c r="C37">
        <v>600.00635981559753</v>
      </c>
    </row>
    <row r="38" spans="1:3" x14ac:dyDescent="0.45">
      <c r="A38" s="8" t="s">
        <v>66</v>
      </c>
      <c r="B38">
        <v>600.00131702423096</v>
      </c>
      <c r="C38">
        <v>600.00131702423096</v>
      </c>
    </row>
    <row r="39" spans="1:3" x14ac:dyDescent="0.45">
      <c r="A39" s="8" t="s">
        <v>67</v>
      </c>
      <c r="B39">
        <v>50.563685178756714</v>
      </c>
      <c r="C39">
        <v>50.563685178756714</v>
      </c>
    </row>
    <row r="40" spans="1:3" x14ac:dyDescent="0.45">
      <c r="A40" s="8" t="s">
        <v>69</v>
      </c>
      <c r="B40">
        <v>600.00161504745483</v>
      </c>
      <c r="C40">
        <v>600.00161504745483</v>
      </c>
    </row>
    <row r="41" spans="1:3" x14ac:dyDescent="0.45">
      <c r="A41" s="8" t="s">
        <v>71</v>
      </c>
      <c r="B41">
        <v>1.5187208652496338</v>
      </c>
      <c r="C41">
        <v>1.5187208652496338</v>
      </c>
    </row>
    <row r="42" spans="1:3" x14ac:dyDescent="0.45">
      <c r="A42" s="8" t="s">
        <v>73</v>
      </c>
      <c r="B42">
        <v>2.069782018661499</v>
      </c>
      <c r="C42">
        <v>2.069782018661499</v>
      </c>
    </row>
    <row r="43" spans="1:3" x14ac:dyDescent="0.45">
      <c r="A43" s="8" t="s">
        <v>74</v>
      </c>
      <c r="B43">
        <v>3.7182722091674805</v>
      </c>
      <c r="C43">
        <v>3.7182722091674805</v>
      </c>
    </row>
    <row r="44" spans="1:3" x14ac:dyDescent="0.45">
      <c r="A44" s="8" t="s">
        <v>78</v>
      </c>
      <c r="B44">
        <v>600.00362706184387</v>
      </c>
      <c r="C44">
        <v>600.00362706184387</v>
      </c>
    </row>
    <row r="45" spans="1:3" x14ac:dyDescent="0.45">
      <c r="A45" s="8" t="s">
        <v>79</v>
      </c>
      <c r="B45">
        <v>12.306848049163818</v>
      </c>
      <c r="C45">
        <v>12.306848049163818</v>
      </c>
    </row>
    <row r="46" spans="1:3" x14ac:dyDescent="0.45">
      <c r="A46" s="8" t="s">
        <v>81</v>
      </c>
      <c r="B46">
        <v>26.031537055969238</v>
      </c>
      <c r="C46">
        <v>26.031537055969238</v>
      </c>
    </row>
    <row r="47" spans="1:3" x14ac:dyDescent="0.45">
      <c r="A47" s="8" t="s">
        <v>82</v>
      </c>
      <c r="B47">
        <v>25.590620040893555</v>
      </c>
      <c r="C47">
        <v>25.590620040893555</v>
      </c>
    </row>
    <row r="48" spans="1:3" x14ac:dyDescent="0.45">
      <c r="A48" s="8" t="s">
        <v>84</v>
      </c>
      <c r="B48">
        <v>593.72257399559021</v>
      </c>
      <c r="C48">
        <v>593.72257399559021</v>
      </c>
    </row>
    <row r="49" spans="1:3" x14ac:dyDescent="0.45">
      <c r="A49" s="8" t="s">
        <v>85</v>
      </c>
      <c r="B49">
        <v>600.00455689430237</v>
      </c>
      <c r="C49">
        <v>600.00455689430237</v>
      </c>
    </row>
    <row r="50" spans="1:3" x14ac:dyDescent="0.45">
      <c r="A50" s="8" t="s">
        <v>86</v>
      </c>
      <c r="B50">
        <v>254.37609601020813</v>
      </c>
      <c r="C50">
        <v>254.37609601020813</v>
      </c>
    </row>
    <row r="51" spans="1:3" x14ac:dyDescent="0.45">
      <c r="A51" s="8" t="s">
        <v>87</v>
      </c>
      <c r="B51">
        <v>600.0019588470459</v>
      </c>
      <c r="C51">
        <v>600.0019588470459</v>
      </c>
    </row>
    <row r="52" spans="1:3" x14ac:dyDescent="0.45">
      <c r="A52" s="8" t="s">
        <v>88</v>
      </c>
      <c r="B52">
        <v>39.987189054489136</v>
      </c>
      <c r="C52">
        <v>39.987189054489136</v>
      </c>
    </row>
    <row r="53" spans="1:3" x14ac:dyDescent="0.45">
      <c r="A53" s="8" t="s">
        <v>89</v>
      </c>
      <c r="B53">
        <v>7.1932568550109863</v>
      </c>
      <c r="C53">
        <v>7.1932568550109863</v>
      </c>
    </row>
    <row r="54" spans="1:3" x14ac:dyDescent="0.45">
      <c r="A54" s="8" t="s">
        <v>90</v>
      </c>
      <c r="B54">
        <v>600.00252985954285</v>
      </c>
      <c r="C54">
        <v>600.00252985954285</v>
      </c>
    </row>
    <row r="55" spans="1:3" x14ac:dyDescent="0.45">
      <c r="A55" s="8" t="s">
        <v>91</v>
      </c>
      <c r="B55">
        <v>600.00229787826538</v>
      </c>
      <c r="C55">
        <v>600.00229787826538</v>
      </c>
    </row>
    <row r="56" spans="1:3" x14ac:dyDescent="0.45">
      <c r="A56" s="8" t="s">
        <v>99</v>
      </c>
      <c r="B56">
        <v>600.00024890899658</v>
      </c>
      <c r="C56">
        <v>600.00024890899658</v>
      </c>
    </row>
    <row r="57" spans="1:3" x14ac:dyDescent="0.45">
      <c r="A57" s="8" t="s">
        <v>100</v>
      </c>
      <c r="B57">
        <v>22.706585884094238</v>
      </c>
      <c r="C57">
        <v>22.706585884094238</v>
      </c>
    </row>
    <row r="58" spans="1:3" x14ac:dyDescent="0.45">
      <c r="A58" s="8" t="s">
        <v>101</v>
      </c>
      <c r="B58">
        <v>600.00866079330444</v>
      </c>
      <c r="C58">
        <v>600.00866079330444</v>
      </c>
    </row>
    <row r="59" spans="1:3" x14ac:dyDescent="0.45">
      <c r="A59" s="8" t="s">
        <v>102</v>
      </c>
      <c r="B59">
        <v>600.0012891292572</v>
      </c>
      <c r="C59">
        <v>600.0012891292572</v>
      </c>
    </row>
    <row r="60" spans="1:3" x14ac:dyDescent="0.45">
      <c r="A60" s="8" t="s">
        <v>103</v>
      </c>
      <c r="B60">
        <v>5.7573299407958984</v>
      </c>
      <c r="C60">
        <v>5.7573299407958984</v>
      </c>
    </row>
    <row r="61" spans="1:3" x14ac:dyDescent="0.45">
      <c r="A61" s="8" t="s">
        <v>105</v>
      </c>
      <c r="B61">
        <v>28.170483112335205</v>
      </c>
      <c r="C61">
        <v>28.170483112335205</v>
      </c>
    </row>
    <row r="62" spans="1:3" x14ac:dyDescent="0.45">
      <c r="A62" s="8" t="s">
        <v>106</v>
      </c>
      <c r="B62">
        <v>77.893224000930786</v>
      </c>
      <c r="C62">
        <v>77.893224000930786</v>
      </c>
    </row>
    <row r="63" spans="1:3" x14ac:dyDescent="0.45">
      <c r="A63" s="8" t="s">
        <v>107</v>
      </c>
      <c r="B63">
        <v>1.5782840251922607</v>
      </c>
      <c r="C63">
        <v>1.5782840251922607</v>
      </c>
    </row>
    <row r="64" spans="1:3" x14ac:dyDescent="0.45">
      <c r="A64" s="8" t="s">
        <v>108</v>
      </c>
      <c r="B64">
        <v>45.976948976516724</v>
      </c>
      <c r="C64">
        <v>45.976948976516724</v>
      </c>
    </row>
    <row r="65" spans="1:3" x14ac:dyDescent="0.45">
      <c r="A65" s="8" t="s">
        <v>110</v>
      </c>
      <c r="B65">
        <v>7.4870738983154297</v>
      </c>
      <c r="C65">
        <v>7.4870738983154297</v>
      </c>
    </row>
    <row r="66" spans="1:3" x14ac:dyDescent="0.45">
      <c r="A66" s="8" t="s">
        <v>116</v>
      </c>
      <c r="B66">
        <v>0.70980191230773926</v>
      </c>
      <c r="C66">
        <v>0.70980191230773926</v>
      </c>
    </row>
    <row r="67" spans="1:3" x14ac:dyDescent="0.45">
      <c r="A67" s="8" t="s">
        <v>117</v>
      </c>
      <c r="B67">
        <v>30.882068872451782</v>
      </c>
      <c r="C67">
        <v>30.882068872451782</v>
      </c>
    </row>
    <row r="68" spans="1:3" x14ac:dyDescent="0.45">
      <c r="A68" s="8" t="s">
        <v>118</v>
      </c>
      <c r="B68">
        <v>600.01143717765808</v>
      </c>
      <c r="C68">
        <v>600.01143717765808</v>
      </c>
    </row>
    <row r="69" spans="1:3" x14ac:dyDescent="0.45">
      <c r="A69" s="8" t="s">
        <v>120</v>
      </c>
      <c r="B69">
        <v>0.15667390823364258</v>
      </c>
      <c r="C69">
        <v>0.15667390823364258</v>
      </c>
    </row>
    <row r="70" spans="1:3" x14ac:dyDescent="0.45">
      <c r="A70" s="8" t="s">
        <v>121</v>
      </c>
      <c r="B70">
        <v>0.5306699275970459</v>
      </c>
      <c r="C70">
        <v>0.5306699275970459</v>
      </c>
    </row>
    <row r="71" spans="1:3" x14ac:dyDescent="0.45">
      <c r="A71" s="8" t="s">
        <v>123</v>
      </c>
      <c r="B71">
        <v>15.517993927001953</v>
      </c>
      <c r="C71">
        <v>15.517993927001953</v>
      </c>
    </row>
    <row r="72" spans="1:3" x14ac:dyDescent="0.45">
      <c r="A72" s="8" t="s">
        <v>125</v>
      </c>
      <c r="B72">
        <v>39.34643292427063</v>
      </c>
      <c r="C72">
        <v>39.34643292427063</v>
      </c>
    </row>
    <row r="73" spans="1:3" x14ac:dyDescent="0.45">
      <c r="A73" s="8" t="s">
        <v>126</v>
      </c>
      <c r="B73">
        <v>194.0167338848114</v>
      </c>
      <c r="C73">
        <v>194.0167338848114</v>
      </c>
    </row>
    <row r="74" spans="1:3" x14ac:dyDescent="0.45">
      <c r="A74" s="8" t="s">
        <v>127</v>
      </c>
      <c r="B74">
        <v>12.516640901565552</v>
      </c>
      <c r="C74">
        <v>12.516640901565552</v>
      </c>
    </row>
    <row r="75" spans="1:3" x14ac:dyDescent="0.45">
      <c r="A75" s="8" t="s">
        <v>130</v>
      </c>
      <c r="B75">
        <v>9.0286250114440918</v>
      </c>
      <c r="C75">
        <v>9.0286250114440918</v>
      </c>
    </row>
    <row r="76" spans="1:3" x14ac:dyDescent="0.45">
      <c r="A76" s="8" t="s">
        <v>134</v>
      </c>
      <c r="B76">
        <v>119.64931011199951</v>
      </c>
      <c r="C76">
        <v>119.64931011199951</v>
      </c>
    </row>
    <row r="77" spans="1:3" x14ac:dyDescent="0.45">
      <c r="A77" s="8" t="s">
        <v>136</v>
      </c>
      <c r="B77">
        <v>4.4465079307556152</v>
      </c>
      <c r="C77">
        <v>4.4465079307556152</v>
      </c>
    </row>
    <row r="78" spans="1:3" x14ac:dyDescent="0.45">
      <c r="A78" s="8" t="s">
        <v>138</v>
      </c>
      <c r="B78">
        <v>47.13681697845459</v>
      </c>
      <c r="C78">
        <v>47.13681697845459</v>
      </c>
    </row>
    <row r="79" spans="1:3" x14ac:dyDescent="0.45">
      <c r="A79" s="8" t="s">
        <v>140</v>
      </c>
      <c r="B79">
        <v>600.14318108558655</v>
      </c>
      <c r="C79">
        <v>600.14318108558655</v>
      </c>
    </row>
    <row r="80" spans="1:3" x14ac:dyDescent="0.45">
      <c r="A80" s="8" t="s">
        <v>141</v>
      </c>
      <c r="B80">
        <v>600.13796401023865</v>
      </c>
      <c r="C80">
        <v>600.13796401023865</v>
      </c>
    </row>
    <row r="81" spans="1:3" x14ac:dyDescent="0.45">
      <c r="A81" s="8" t="s">
        <v>143</v>
      </c>
      <c r="B81">
        <v>6.9818658828735352</v>
      </c>
      <c r="C81">
        <v>6.9818658828735352</v>
      </c>
    </row>
    <row r="82" spans="1:3" x14ac:dyDescent="0.45">
      <c r="A82" s="8" t="s">
        <v>149</v>
      </c>
      <c r="B82">
        <v>600.00634002685547</v>
      </c>
      <c r="C82">
        <v>600.00634002685547</v>
      </c>
    </row>
    <row r="83" spans="1:3" x14ac:dyDescent="0.45">
      <c r="A83" s="8" t="s">
        <v>150</v>
      </c>
      <c r="B83">
        <v>600.00163197517395</v>
      </c>
      <c r="C83">
        <v>600.00163197517395</v>
      </c>
    </row>
    <row r="84" spans="1:3" x14ac:dyDescent="0.45">
      <c r="A84" s="8" t="s">
        <v>151</v>
      </c>
      <c r="B84">
        <v>600.04626703262329</v>
      </c>
      <c r="C84">
        <v>600.04626703262329</v>
      </c>
    </row>
    <row r="85" spans="1:3" x14ac:dyDescent="0.45">
      <c r="A85" s="8" t="s">
        <v>152</v>
      </c>
      <c r="B85">
        <v>409.99897003173828</v>
      </c>
      <c r="C85">
        <v>409.99897003173828</v>
      </c>
    </row>
    <row r="86" spans="1:3" x14ac:dyDescent="0.45">
      <c r="A86" s="8" t="s">
        <v>153</v>
      </c>
      <c r="B86">
        <v>476.00939607620239</v>
      </c>
      <c r="C86">
        <v>476.00939607620239</v>
      </c>
    </row>
    <row r="87" spans="1:3" x14ac:dyDescent="0.45">
      <c r="A87" s="8" t="s">
        <v>154</v>
      </c>
      <c r="B87">
        <v>207.11186504364014</v>
      </c>
      <c r="C87">
        <v>207.11186504364014</v>
      </c>
    </row>
    <row r="88" spans="1:3" x14ac:dyDescent="0.45">
      <c r="A88" s="8" t="s">
        <v>155</v>
      </c>
      <c r="B88">
        <v>137.80665516853333</v>
      </c>
      <c r="C88">
        <v>137.80665516853333</v>
      </c>
    </row>
    <row r="89" spans="1:3" x14ac:dyDescent="0.45">
      <c r="A89" s="8" t="s">
        <v>156</v>
      </c>
      <c r="B89">
        <v>47.482761859893799</v>
      </c>
      <c r="C89">
        <v>47.482761859893799</v>
      </c>
    </row>
    <row r="90" spans="1:3" x14ac:dyDescent="0.45">
      <c r="A90" s="8" t="s">
        <v>162</v>
      </c>
      <c r="B90">
        <v>600.00518703460693</v>
      </c>
      <c r="C90">
        <v>600.00518703460693</v>
      </c>
    </row>
    <row r="91" spans="1:3" x14ac:dyDescent="0.45">
      <c r="A91" s="8" t="s">
        <v>163</v>
      </c>
      <c r="B91">
        <v>112.11222004890442</v>
      </c>
      <c r="C91">
        <v>112.11222004890442</v>
      </c>
    </row>
    <row r="92" spans="1:3" x14ac:dyDescent="0.45">
      <c r="A92" s="8" t="s">
        <v>165</v>
      </c>
      <c r="B92">
        <v>118.95762205123901</v>
      </c>
      <c r="C92">
        <v>118.95762205123901</v>
      </c>
    </row>
    <row r="93" spans="1:3" x14ac:dyDescent="0.45">
      <c r="A93" s="8" t="s">
        <v>166</v>
      </c>
      <c r="B93">
        <v>536.56579303741455</v>
      </c>
      <c r="C93">
        <v>536.56579303741455</v>
      </c>
    </row>
    <row r="94" spans="1:3" x14ac:dyDescent="0.45">
      <c r="A94" s="8" t="s">
        <v>167</v>
      </c>
      <c r="B94">
        <v>370.22096300125122</v>
      </c>
      <c r="C94">
        <v>370.22096300125122</v>
      </c>
    </row>
    <row r="95" spans="1:3" x14ac:dyDescent="0.45">
      <c r="A95" s="8" t="s">
        <v>168</v>
      </c>
      <c r="B95">
        <v>42.493546009063721</v>
      </c>
      <c r="C95">
        <v>42.493546009063721</v>
      </c>
    </row>
    <row r="96" spans="1:3" x14ac:dyDescent="0.45">
      <c r="A96" s="8" t="s">
        <v>169</v>
      </c>
      <c r="B96">
        <v>600.00366187095642</v>
      </c>
      <c r="C96">
        <v>600.00366187095642</v>
      </c>
    </row>
    <row r="97" spans="1:3" x14ac:dyDescent="0.45">
      <c r="A97" s="8" t="s">
        <v>170</v>
      </c>
      <c r="B97">
        <v>600.00008082389832</v>
      </c>
      <c r="C97">
        <v>600.00008082389832</v>
      </c>
    </row>
    <row r="98" spans="1:3" x14ac:dyDescent="0.45">
      <c r="A98" s="8" t="s">
        <v>171</v>
      </c>
      <c r="B98">
        <v>3.0004088878631592</v>
      </c>
      <c r="C98">
        <v>3.0004088878631592</v>
      </c>
    </row>
    <row r="99" spans="1:3" x14ac:dyDescent="0.45">
      <c r="A99" s="8" t="s">
        <v>172</v>
      </c>
      <c r="B99">
        <v>336.06645607948303</v>
      </c>
      <c r="C99">
        <v>336.06645607948303</v>
      </c>
    </row>
    <row r="100" spans="1:3" x14ac:dyDescent="0.45">
      <c r="A100" s="8" t="s">
        <v>173</v>
      </c>
      <c r="B100">
        <v>12.558081150054932</v>
      </c>
      <c r="C100">
        <v>12.558081150054932</v>
      </c>
    </row>
    <row r="101" spans="1:3" x14ac:dyDescent="0.45">
      <c r="A101" s="8" t="s">
        <v>174</v>
      </c>
      <c r="B101">
        <v>24.880164861679077</v>
      </c>
      <c r="C101">
        <v>24.880164861679077</v>
      </c>
    </row>
    <row r="102" spans="1:3" x14ac:dyDescent="0.45">
      <c r="A102" s="8" t="s">
        <v>178</v>
      </c>
      <c r="B102">
        <v>14.089128017425537</v>
      </c>
      <c r="C102">
        <v>14.089128017425537</v>
      </c>
    </row>
    <row r="103" spans="1:3" x14ac:dyDescent="0.45">
      <c r="A103" s="8" t="s">
        <v>179</v>
      </c>
      <c r="B103">
        <v>527.19685506820679</v>
      </c>
      <c r="C103">
        <v>527.19685506820679</v>
      </c>
    </row>
    <row r="104" spans="1:3" x14ac:dyDescent="0.45">
      <c r="A104" s="8" t="s">
        <v>180</v>
      </c>
      <c r="B104">
        <v>15.254904985427856</v>
      </c>
      <c r="C104">
        <v>15.254904985427856</v>
      </c>
    </row>
    <row r="105" spans="1:3" x14ac:dyDescent="0.45">
      <c r="A105" s="8" t="s">
        <v>181</v>
      </c>
      <c r="B105">
        <v>273.51927399635315</v>
      </c>
      <c r="C105">
        <v>273.51927399635315</v>
      </c>
    </row>
    <row r="106" spans="1:3" x14ac:dyDescent="0.45">
      <c r="A106" s="8" t="s">
        <v>182</v>
      </c>
      <c r="B106">
        <v>5.4418909549713135</v>
      </c>
      <c r="C106">
        <v>5.4418909549713135</v>
      </c>
    </row>
    <row r="107" spans="1:3" x14ac:dyDescent="0.45">
      <c r="A107" s="8" t="s">
        <v>183</v>
      </c>
      <c r="B107">
        <v>5.6142690181732178</v>
      </c>
      <c r="C107">
        <v>5.6142690181732178</v>
      </c>
    </row>
    <row r="108" spans="1:3" x14ac:dyDescent="0.45">
      <c r="A108" s="8" t="s">
        <v>184</v>
      </c>
      <c r="B108">
        <v>258.18394589424133</v>
      </c>
      <c r="C108">
        <v>258.18394589424133</v>
      </c>
    </row>
    <row r="109" spans="1:3" x14ac:dyDescent="0.45">
      <c r="A109" s="8" t="s">
        <v>185</v>
      </c>
      <c r="B109">
        <v>5.2443208694458008</v>
      </c>
      <c r="C109">
        <v>5.2443208694458008</v>
      </c>
    </row>
    <row r="110" spans="1:3" x14ac:dyDescent="0.45">
      <c r="A110" s="8" t="s">
        <v>186</v>
      </c>
      <c r="B110">
        <v>600.00291991233826</v>
      </c>
      <c r="C110">
        <v>600.00291991233826</v>
      </c>
    </row>
    <row r="111" spans="1:3" x14ac:dyDescent="0.45">
      <c r="A111" s="8" t="s">
        <v>187</v>
      </c>
      <c r="B111">
        <v>185.67913103103638</v>
      </c>
      <c r="C111">
        <v>185.67913103103638</v>
      </c>
    </row>
    <row r="112" spans="1:3" x14ac:dyDescent="0.45">
      <c r="A112" s="8" t="s">
        <v>188</v>
      </c>
      <c r="B112">
        <v>546.17241907119751</v>
      </c>
      <c r="C112">
        <v>546.17241907119751</v>
      </c>
    </row>
    <row r="113" spans="1:3" x14ac:dyDescent="0.45">
      <c r="A113" s="8" t="s">
        <v>190</v>
      </c>
      <c r="B113">
        <v>2.9246609210968018</v>
      </c>
      <c r="C113">
        <v>2.9246609210968018</v>
      </c>
    </row>
    <row r="114" spans="1:3" x14ac:dyDescent="0.45">
      <c r="A114" s="8" t="s">
        <v>191</v>
      </c>
      <c r="B114">
        <v>2.0013079643249512</v>
      </c>
      <c r="C114">
        <v>2.0013079643249512</v>
      </c>
    </row>
    <row r="115" spans="1:3" x14ac:dyDescent="0.45">
      <c r="A115" s="8" t="s">
        <v>192</v>
      </c>
      <c r="B115">
        <v>1.8443129062652588</v>
      </c>
      <c r="C115">
        <v>1.8443129062652588</v>
      </c>
    </row>
    <row r="116" spans="1:3" x14ac:dyDescent="0.45">
      <c r="A116" s="8" t="s">
        <v>193</v>
      </c>
      <c r="B116">
        <v>2.0773169994354248</v>
      </c>
      <c r="C116">
        <v>2.0773169994354248</v>
      </c>
    </row>
    <row r="117" spans="1:3" x14ac:dyDescent="0.45">
      <c r="A117" s="8" t="s">
        <v>195</v>
      </c>
      <c r="B117">
        <v>26.05579400062561</v>
      </c>
      <c r="C117">
        <v>26.05579400062561</v>
      </c>
    </row>
    <row r="118" spans="1:3" x14ac:dyDescent="0.45">
      <c r="A118" s="8" t="s">
        <v>196</v>
      </c>
      <c r="B118">
        <v>17.919204950332642</v>
      </c>
      <c r="C118">
        <v>17.919204950332642</v>
      </c>
    </row>
    <row r="119" spans="1:3" x14ac:dyDescent="0.45">
      <c r="A119" s="8" t="s">
        <v>197</v>
      </c>
      <c r="B119">
        <v>2.4218199253082275</v>
      </c>
      <c r="C119">
        <v>2.4218199253082275</v>
      </c>
    </row>
    <row r="120" spans="1:3" x14ac:dyDescent="0.45">
      <c r="A120" s="8" t="s">
        <v>198</v>
      </c>
      <c r="B120">
        <v>18.324753046035767</v>
      </c>
      <c r="C120">
        <v>18.324753046035767</v>
      </c>
    </row>
    <row r="121" spans="1:3" x14ac:dyDescent="0.45">
      <c r="A121" s="8" t="s">
        <v>199</v>
      </c>
      <c r="B121">
        <v>26.893467903137207</v>
      </c>
      <c r="C121">
        <v>26.893467903137207</v>
      </c>
    </row>
    <row r="122" spans="1:3" x14ac:dyDescent="0.45">
      <c r="A122" s="8" t="s">
        <v>200</v>
      </c>
      <c r="B122">
        <v>5.2342591285705566</v>
      </c>
      <c r="C122">
        <v>5.2342591285705566</v>
      </c>
    </row>
    <row r="123" spans="1:3" x14ac:dyDescent="0.45">
      <c r="A123" s="8" t="s">
        <v>203</v>
      </c>
      <c r="B123">
        <v>8.0081188678741455</v>
      </c>
      <c r="C123">
        <v>8.0081188678741455</v>
      </c>
    </row>
    <row r="124" spans="1:3" x14ac:dyDescent="0.45">
      <c r="A124" s="8" t="s">
        <v>206</v>
      </c>
      <c r="B124">
        <v>600.00496602058411</v>
      </c>
      <c r="C124">
        <v>600.00496602058411</v>
      </c>
    </row>
    <row r="125" spans="1:3" x14ac:dyDescent="0.45">
      <c r="A125" s="8" t="s">
        <v>207</v>
      </c>
      <c r="B125">
        <v>141.5295991897583</v>
      </c>
      <c r="C125">
        <v>141.5295991897583</v>
      </c>
    </row>
    <row r="126" spans="1:3" x14ac:dyDescent="0.45">
      <c r="A126" s="8" t="s">
        <v>208</v>
      </c>
      <c r="B126">
        <v>454.0759220123291</v>
      </c>
      <c r="C126">
        <v>454.0759220123291</v>
      </c>
    </row>
    <row r="127" spans="1:3" x14ac:dyDescent="0.45">
      <c r="A127" s="8" t="s">
        <v>209</v>
      </c>
      <c r="B127">
        <v>15.941570043563843</v>
      </c>
      <c r="C127">
        <v>15.941570043563843</v>
      </c>
    </row>
    <row r="128" spans="1:3" x14ac:dyDescent="0.45">
      <c r="A128" s="8" t="s">
        <v>216</v>
      </c>
      <c r="B128">
        <v>0.39738893508911133</v>
      </c>
      <c r="C128">
        <v>0.39738893508911133</v>
      </c>
    </row>
    <row r="129" spans="1:3" x14ac:dyDescent="0.45">
      <c r="A129" s="8" t="s">
        <v>217</v>
      </c>
      <c r="B129">
        <v>2.7929651737213135</v>
      </c>
      <c r="C129">
        <v>2.7929651737213135</v>
      </c>
    </row>
    <row r="130" spans="1:3" x14ac:dyDescent="0.45">
      <c r="A130" s="8" t="s">
        <v>218</v>
      </c>
      <c r="B130">
        <v>3.1798601150512695</v>
      </c>
      <c r="C130">
        <v>3.1798601150512695</v>
      </c>
    </row>
    <row r="131" spans="1:3" x14ac:dyDescent="0.45">
      <c r="A131" s="8" t="s">
        <v>219</v>
      </c>
      <c r="B131">
        <v>2.120136022567749</v>
      </c>
      <c r="C131">
        <v>2.120136022567749</v>
      </c>
    </row>
    <row r="132" spans="1:3" x14ac:dyDescent="0.45">
      <c r="A132" s="8" t="s">
        <v>222</v>
      </c>
      <c r="B132">
        <v>5.1569488048553467</v>
      </c>
      <c r="C132">
        <v>5.1569488048553467</v>
      </c>
    </row>
    <row r="133" spans="1:3" x14ac:dyDescent="0.45">
      <c r="A133" s="8" t="s">
        <v>223</v>
      </c>
      <c r="B133">
        <v>10.073129892349243</v>
      </c>
      <c r="C133">
        <v>10.073129892349243</v>
      </c>
    </row>
    <row r="134" spans="1:3" x14ac:dyDescent="0.45">
      <c r="A134" s="8" t="s">
        <v>228</v>
      </c>
      <c r="B134">
        <v>24.276165008544922</v>
      </c>
      <c r="C134">
        <v>24.276165008544922</v>
      </c>
    </row>
    <row r="135" spans="1:3" x14ac:dyDescent="0.45">
      <c r="A135" s="8" t="s">
        <v>235</v>
      </c>
      <c r="B135">
        <v>254.7134690284729</v>
      </c>
      <c r="C135">
        <v>254.7134690284729</v>
      </c>
    </row>
    <row r="136" spans="1:3" x14ac:dyDescent="0.45">
      <c r="A136" s="8" t="s">
        <v>236</v>
      </c>
      <c r="B136">
        <v>133.32511520385742</v>
      </c>
      <c r="C136">
        <v>133.32511520385742</v>
      </c>
    </row>
    <row r="137" spans="1:3" x14ac:dyDescent="0.45">
      <c r="A137" s="8" t="s">
        <v>237</v>
      </c>
      <c r="B137">
        <v>600.00476002693176</v>
      </c>
      <c r="C137">
        <v>600.00476002693176</v>
      </c>
    </row>
    <row r="138" spans="1:3" x14ac:dyDescent="0.45">
      <c r="A138" s="8" t="s">
        <v>238</v>
      </c>
      <c r="B138">
        <v>239.22867178916931</v>
      </c>
      <c r="C138">
        <v>239.22867178916931</v>
      </c>
    </row>
    <row r="139" spans="1:3" x14ac:dyDescent="0.45">
      <c r="A139" s="8" t="s">
        <v>240</v>
      </c>
      <c r="B139">
        <v>600.00020813941956</v>
      </c>
      <c r="C139">
        <v>600.00020813941956</v>
      </c>
    </row>
    <row r="140" spans="1:3" x14ac:dyDescent="0.45">
      <c r="A140" s="8" t="s">
        <v>241</v>
      </c>
      <c r="B140">
        <v>0.92081212997436523</v>
      </c>
      <c r="C140">
        <v>0.92081212997436523</v>
      </c>
    </row>
    <row r="141" spans="1:3" x14ac:dyDescent="0.45">
      <c r="A141" s="8" t="s">
        <v>242</v>
      </c>
      <c r="B141">
        <v>25.229101181030273</v>
      </c>
      <c r="C141">
        <v>25.229101181030273</v>
      </c>
    </row>
    <row r="142" spans="1:3" x14ac:dyDescent="0.45">
      <c r="A142" s="8" t="s">
        <v>244</v>
      </c>
      <c r="B142">
        <v>0.48988914489746094</v>
      </c>
      <c r="C142">
        <v>0.48988914489746094</v>
      </c>
    </row>
    <row r="143" spans="1:3" x14ac:dyDescent="0.45">
      <c r="A143" s="8" t="s">
        <v>252</v>
      </c>
      <c r="B143">
        <v>67.152393102645874</v>
      </c>
      <c r="C143">
        <v>67.152393102645874</v>
      </c>
    </row>
    <row r="144" spans="1:3" x14ac:dyDescent="0.45">
      <c r="A144" s="8" t="s">
        <v>261</v>
      </c>
      <c r="B144">
        <v>288.88620901107788</v>
      </c>
      <c r="C144">
        <v>288.88620901107788</v>
      </c>
    </row>
    <row r="145" spans="1:3" x14ac:dyDescent="0.45">
      <c r="A145" s="8" t="s">
        <v>262</v>
      </c>
      <c r="B145">
        <v>600.00358104705811</v>
      </c>
      <c r="C145">
        <v>600.00358104705811</v>
      </c>
    </row>
    <row r="146" spans="1:3" x14ac:dyDescent="0.45">
      <c r="A146" s="8" t="s">
        <v>263</v>
      </c>
      <c r="B146">
        <v>322.01122903823853</v>
      </c>
      <c r="C146">
        <v>322.01122903823853</v>
      </c>
    </row>
    <row r="147" spans="1:3" x14ac:dyDescent="0.45">
      <c r="A147" s="8" t="s">
        <v>264</v>
      </c>
      <c r="B147">
        <v>600.00423812866211</v>
      </c>
      <c r="C147">
        <v>600.00423812866211</v>
      </c>
    </row>
    <row r="148" spans="1:3" x14ac:dyDescent="0.45">
      <c r="A148" s="8" t="s">
        <v>266</v>
      </c>
      <c r="B148">
        <v>600.00362300872803</v>
      </c>
      <c r="C148">
        <v>600.00362300872803</v>
      </c>
    </row>
    <row r="149" spans="1:3" x14ac:dyDescent="0.45">
      <c r="A149" s="8" t="s">
        <v>269</v>
      </c>
      <c r="B149">
        <v>600.02098488807678</v>
      </c>
      <c r="C149">
        <v>600.02098488807678</v>
      </c>
    </row>
    <row r="150" spans="1:3" x14ac:dyDescent="0.45">
      <c r="A150" s="8" t="s">
        <v>279</v>
      </c>
      <c r="B150">
        <v>25.440260171890259</v>
      </c>
      <c r="C150">
        <v>25.440260171890259</v>
      </c>
    </row>
    <row r="151" spans="1:3" x14ac:dyDescent="0.45">
      <c r="A151" s="8" t="s">
        <v>280</v>
      </c>
      <c r="B151">
        <v>38.019987821578979</v>
      </c>
      <c r="C151">
        <v>38.019987821578979</v>
      </c>
    </row>
    <row r="152" spans="1:3" x14ac:dyDescent="0.45">
      <c r="A152" s="8" t="s">
        <v>281</v>
      </c>
      <c r="B152">
        <v>114.5752489566803</v>
      </c>
      <c r="C152">
        <v>114.5752489566803</v>
      </c>
    </row>
    <row r="153" spans="1:3" x14ac:dyDescent="0.45">
      <c r="A153" s="8" t="s">
        <v>285</v>
      </c>
      <c r="B153">
        <v>600.0008270740509</v>
      </c>
      <c r="C153">
        <v>600.0008270740509</v>
      </c>
    </row>
    <row r="154" spans="1:3" x14ac:dyDescent="0.45">
      <c r="A154" s="8" t="s">
        <v>286</v>
      </c>
      <c r="B154">
        <v>600.00223112106323</v>
      </c>
      <c r="C154">
        <v>600.00223112106323</v>
      </c>
    </row>
    <row r="155" spans="1:3" x14ac:dyDescent="0.45">
      <c r="A155" s="8" t="s">
        <v>291</v>
      </c>
      <c r="B155">
        <v>24.568965911865234</v>
      </c>
      <c r="C155">
        <v>24.568965911865234</v>
      </c>
    </row>
    <row r="156" spans="1:3" x14ac:dyDescent="0.45">
      <c r="A156" s="8" t="s">
        <v>293</v>
      </c>
      <c r="B156">
        <v>600.09949398040771</v>
      </c>
      <c r="C156">
        <v>600.09949398040771</v>
      </c>
    </row>
    <row r="157" spans="1:3" x14ac:dyDescent="0.45">
      <c r="A157" s="8" t="s">
        <v>294</v>
      </c>
      <c r="B157">
        <v>600.00206780433655</v>
      </c>
      <c r="C157">
        <v>600.00206780433655</v>
      </c>
    </row>
    <row r="158" spans="1:3" x14ac:dyDescent="0.45">
      <c r="A158" s="8" t="s">
        <v>295</v>
      </c>
      <c r="B158">
        <v>600.00127005577087</v>
      </c>
      <c r="C158">
        <v>600.00127005577087</v>
      </c>
    </row>
    <row r="159" spans="1:3" x14ac:dyDescent="0.45">
      <c r="A159" s="8" t="s">
        <v>299</v>
      </c>
      <c r="B159">
        <v>252.67610812187195</v>
      </c>
      <c r="C159">
        <v>252.67610812187195</v>
      </c>
    </row>
    <row r="160" spans="1:3" x14ac:dyDescent="0.45">
      <c r="A160" s="8" t="s">
        <v>302</v>
      </c>
      <c r="B160">
        <v>3.4728820323944092</v>
      </c>
      <c r="C160">
        <v>3.4728820323944092</v>
      </c>
    </row>
    <row r="161" spans="1:3" x14ac:dyDescent="0.45">
      <c r="A161" s="8" t="s">
        <v>304</v>
      </c>
      <c r="B161">
        <v>82.200411081314087</v>
      </c>
      <c r="C161">
        <v>82.200411081314087</v>
      </c>
    </row>
    <row r="162" spans="1:3" x14ac:dyDescent="0.45">
      <c r="A162" s="8" t="s">
        <v>305</v>
      </c>
      <c r="B162">
        <v>175.83859205245972</v>
      </c>
      <c r="C162">
        <v>175.83859205245972</v>
      </c>
    </row>
    <row r="163" spans="1:3" x14ac:dyDescent="0.45">
      <c r="A163" s="8" t="s">
        <v>306</v>
      </c>
      <c r="B163">
        <v>90.438177108764648</v>
      </c>
      <c r="C163">
        <v>90.438177108764648</v>
      </c>
    </row>
    <row r="164" spans="1:3" x14ac:dyDescent="0.45">
      <c r="A164" s="8" t="s">
        <v>307</v>
      </c>
      <c r="B164">
        <v>611.92313003540039</v>
      </c>
      <c r="C164">
        <v>611.92313003540039</v>
      </c>
    </row>
    <row r="165" spans="1:3" x14ac:dyDescent="0.45">
      <c r="A165" s="8" t="s">
        <v>308</v>
      </c>
      <c r="B165">
        <v>600.00161695480347</v>
      </c>
      <c r="C165">
        <v>600.00161695480347</v>
      </c>
    </row>
    <row r="166" spans="1:3" x14ac:dyDescent="0.45">
      <c r="A166" s="8" t="s">
        <v>309</v>
      </c>
      <c r="B166">
        <v>600.00452995300293</v>
      </c>
      <c r="C166">
        <v>600.00452995300293</v>
      </c>
    </row>
    <row r="167" spans="1:3" x14ac:dyDescent="0.45">
      <c r="A167" s="8" t="s">
        <v>310</v>
      </c>
      <c r="B167">
        <v>196.1671290397644</v>
      </c>
      <c r="C167">
        <v>196.1671290397644</v>
      </c>
    </row>
    <row r="168" spans="1:3" x14ac:dyDescent="0.45">
      <c r="A168" s="8" t="s">
        <v>311</v>
      </c>
      <c r="B168">
        <v>24.758105993270874</v>
      </c>
      <c r="C168">
        <v>24.758105993270874</v>
      </c>
    </row>
    <row r="169" spans="1:3" x14ac:dyDescent="0.45">
      <c r="A169" s="8" t="s">
        <v>312</v>
      </c>
      <c r="B169">
        <v>5.1276299953460693</v>
      </c>
      <c r="C169">
        <v>5.1276299953460693</v>
      </c>
    </row>
    <row r="170" spans="1:3" x14ac:dyDescent="0.45">
      <c r="A170" s="8" t="s">
        <v>313</v>
      </c>
      <c r="B170">
        <v>119.57075500488281</v>
      </c>
      <c r="C170">
        <v>119.57075500488281</v>
      </c>
    </row>
    <row r="171" spans="1:3" x14ac:dyDescent="0.45">
      <c r="A171" s="8" t="s">
        <v>314</v>
      </c>
      <c r="B171">
        <v>38.673507213592529</v>
      </c>
      <c r="C171">
        <v>38.673507213592529</v>
      </c>
    </row>
    <row r="172" spans="1:3" x14ac:dyDescent="0.45">
      <c r="A172" s="8" t="s">
        <v>315</v>
      </c>
      <c r="B172">
        <v>604.82618188858032</v>
      </c>
      <c r="C172">
        <v>604.82618188858032</v>
      </c>
    </row>
    <row r="173" spans="1:3" x14ac:dyDescent="0.45">
      <c r="A173" s="8" t="s">
        <v>316</v>
      </c>
      <c r="B173">
        <v>600.00135684013367</v>
      </c>
      <c r="C173">
        <v>600.00135684013367</v>
      </c>
    </row>
    <row r="174" spans="1:3" x14ac:dyDescent="0.45">
      <c r="A174" s="8" t="s">
        <v>317</v>
      </c>
      <c r="B174">
        <v>606.29020500183105</v>
      </c>
      <c r="C174">
        <v>606.29020500183105</v>
      </c>
    </row>
    <row r="175" spans="1:3" x14ac:dyDescent="0.45">
      <c r="A175" s="8" t="s">
        <v>319</v>
      </c>
      <c r="B175">
        <v>600.00086188316345</v>
      </c>
      <c r="C175">
        <v>600.00086188316345</v>
      </c>
    </row>
    <row r="176" spans="1:3" x14ac:dyDescent="0.45">
      <c r="A176" s="8" t="s">
        <v>326</v>
      </c>
      <c r="B176">
        <v>0.12719011306762695</v>
      </c>
      <c r="C176">
        <v>0.12719011306762695</v>
      </c>
    </row>
    <row r="177" spans="1:3" x14ac:dyDescent="0.45">
      <c r="A177" s="8" t="s">
        <v>327</v>
      </c>
      <c r="B177">
        <v>0.19652795791625977</v>
      </c>
      <c r="C177">
        <v>0.19652795791625977</v>
      </c>
    </row>
    <row r="178" spans="1:3" x14ac:dyDescent="0.45">
      <c r="A178" s="8" t="s">
        <v>332</v>
      </c>
      <c r="B178">
        <v>53.965845823287964</v>
      </c>
      <c r="C178">
        <v>53.965845823287964</v>
      </c>
    </row>
    <row r="179" spans="1:3" x14ac:dyDescent="0.45">
      <c r="A179" s="8" t="s">
        <v>334</v>
      </c>
      <c r="B179">
        <v>345.26253986358643</v>
      </c>
      <c r="C179">
        <v>345.26253986358643</v>
      </c>
    </row>
    <row r="180" spans="1:3" x14ac:dyDescent="0.45">
      <c r="A180" s="8" t="s">
        <v>335</v>
      </c>
      <c r="B180">
        <v>600.00466704368591</v>
      </c>
      <c r="C180">
        <v>600.00466704368591</v>
      </c>
    </row>
    <row r="181" spans="1:3" x14ac:dyDescent="0.45">
      <c r="A181" s="8" t="s">
        <v>336</v>
      </c>
      <c r="B181">
        <v>600.00270509719849</v>
      </c>
      <c r="C181">
        <v>600.00270509719849</v>
      </c>
    </row>
    <row r="182" spans="1:3" x14ac:dyDescent="0.45">
      <c r="A182" s="8" t="s">
        <v>337</v>
      </c>
      <c r="B182">
        <v>609.87642598152161</v>
      </c>
      <c r="C182">
        <v>609.87642598152161</v>
      </c>
    </row>
    <row r="183" spans="1:3" x14ac:dyDescent="0.45">
      <c r="A183" s="8" t="s">
        <v>338</v>
      </c>
      <c r="B183">
        <v>550.13547801971436</v>
      </c>
      <c r="C183">
        <v>550.13547801971436</v>
      </c>
    </row>
    <row r="184" spans="1:3" x14ac:dyDescent="0.45">
      <c r="A184" s="8" t="s">
        <v>341</v>
      </c>
      <c r="B184">
        <v>118.69214510917664</v>
      </c>
      <c r="C184">
        <v>118.69214510917664</v>
      </c>
    </row>
    <row r="185" spans="1:3" x14ac:dyDescent="0.45">
      <c r="A185" s="8" t="s">
        <v>342</v>
      </c>
      <c r="B185">
        <v>600.00003600120544</v>
      </c>
      <c r="C185">
        <v>600.00003600120544</v>
      </c>
    </row>
    <row r="186" spans="1:3" x14ac:dyDescent="0.45">
      <c r="A186" s="8" t="s">
        <v>343</v>
      </c>
      <c r="B186">
        <v>2.8507239818572998</v>
      </c>
      <c r="C186">
        <v>2.8507239818572998</v>
      </c>
    </row>
    <row r="187" spans="1:3" x14ac:dyDescent="0.45">
      <c r="A187" s="8" t="s">
        <v>344</v>
      </c>
      <c r="B187">
        <v>13.301247835159302</v>
      </c>
      <c r="C187">
        <v>13.301247835159302</v>
      </c>
    </row>
    <row r="188" spans="1:3" x14ac:dyDescent="0.45">
      <c r="A188" s="8" t="s">
        <v>345</v>
      </c>
      <c r="B188">
        <v>398.25924491882324</v>
      </c>
      <c r="C188">
        <v>398.25924491882324</v>
      </c>
    </row>
    <row r="189" spans="1:3" x14ac:dyDescent="0.45">
      <c r="A189" s="8" t="s">
        <v>347</v>
      </c>
      <c r="B189">
        <v>16.873813152313232</v>
      </c>
      <c r="C189">
        <v>16.873813152313232</v>
      </c>
    </row>
    <row r="190" spans="1:3" x14ac:dyDescent="0.45">
      <c r="A190" s="8" t="s">
        <v>350</v>
      </c>
      <c r="B190">
        <v>1.2664051055908203</v>
      </c>
      <c r="C190">
        <v>1.2664051055908203</v>
      </c>
    </row>
    <row r="191" spans="1:3" x14ac:dyDescent="0.45">
      <c r="A191" s="8" t="s">
        <v>352</v>
      </c>
      <c r="B191">
        <v>600.00112915039063</v>
      </c>
      <c r="C191">
        <v>600.00112915039063</v>
      </c>
    </row>
    <row r="192" spans="1:3" x14ac:dyDescent="0.45">
      <c r="A192" s="8" t="s">
        <v>353</v>
      </c>
      <c r="B192">
        <v>617.95442295074463</v>
      </c>
      <c r="C192">
        <v>617.95442295074463</v>
      </c>
    </row>
    <row r="193" spans="1:3" x14ac:dyDescent="0.45">
      <c r="A193" s="8" t="s">
        <v>355</v>
      </c>
      <c r="B193">
        <v>123.79704999923706</v>
      </c>
      <c r="C193">
        <v>123.79704999923706</v>
      </c>
    </row>
    <row r="194" spans="1:3" x14ac:dyDescent="0.45">
      <c r="A194" s="8" t="s">
        <v>359</v>
      </c>
      <c r="B194">
        <v>226.99122190475464</v>
      </c>
      <c r="C194">
        <v>226.99122190475464</v>
      </c>
    </row>
    <row r="195" spans="1:3" x14ac:dyDescent="0.45">
      <c r="A195" s="8" t="s">
        <v>360</v>
      </c>
      <c r="B195">
        <v>600.00220799446106</v>
      </c>
      <c r="C195">
        <v>600.00220799446106</v>
      </c>
    </row>
    <row r="196" spans="1:3" x14ac:dyDescent="0.45">
      <c r="A196" s="8" t="s">
        <v>371</v>
      </c>
      <c r="B196">
        <v>600.00740694999695</v>
      </c>
      <c r="C196">
        <v>600.00740694999695</v>
      </c>
    </row>
    <row r="197" spans="1:3" x14ac:dyDescent="0.45">
      <c r="A197" s="8" t="s">
        <v>372</v>
      </c>
      <c r="B197">
        <v>51.664772987365723</v>
      </c>
      <c r="C197">
        <v>51.664772987365723</v>
      </c>
    </row>
    <row r="198" spans="1:3" x14ac:dyDescent="0.45">
      <c r="A198" s="8" t="s">
        <v>373</v>
      </c>
      <c r="B198">
        <v>14.680745124816895</v>
      </c>
      <c r="C198">
        <v>14.680745124816895</v>
      </c>
    </row>
    <row r="199" spans="1:3" x14ac:dyDescent="0.45">
      <c r="A199" s="8" t="s">
        <v>378</v>
      </c>
      <c r="B199">
        <v>76.782620191574097</v>
      </c>
      <c r="C199">
        <v>76.782620191574097</v>
      </c>
    </row>
    <row r="200" spans="1:3" x14ac:dyDescent="0.45">
      <c r="A200" s="8" t="s">
        <v>379</v>
      </c>
      <c r="B200">
        <v>14.647490978240967</v>
      </c>
      <c r="C200">
        <v>14.647490978240967</v>
      </c>
    </row>
    <row r="201" spans="1:3" x14ac:dyDescent="0.45">
      <c r="A201" s="8" t="s">
        <v>380</v>
      </c>
      <c r="B201">
        <v>7.9503669738769531</v>
      </c>
      <c r="C201">
        <v>7.9503669738769531</v>
      </c>
    </row>
    <row r="202" spans="1:3" x14ac:dyDescent="0.45">
      <c r="A202" s="8" t="s">
        <v>381</v>
      </c>
      <c r="B202">
        <v>600.00598692893982</v>
      </c>
      <c r="C202">
        <v>600.00598692893982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AF89-78A7-45C1-BD13-83FA6CDD8671}">
  <dimension ref="A1:AN381"/>
  <sheetViews>
    <sheetView topLeftCell="I2" workbookViewId="0">
      <selection activeCell="T8" sqref="T8"/>
    </sheetView>
  </sheetViews>
  <sheetFormatPr defaultRowHeight="14.25" x14ac:dyDescent="0.45"/>
  <cols>
    <col min="1" max="1" width="19.33203125" hidden="1" customWidth="1"/>
    <col min="2" max="2" width="0" hidden="1" customWidth="1"/>
    <col min="3" max="3" width="11.86328125" hidden="1" customWidth="1"/>
    <col min="4" max="8" width="0" hidden="1" customWidth="1"/>
    <col min="9" max="9" width="20.6640625" style="1" customWidth="1"/>
    <col min="10" max="10" width="9.19921875" hidden="1" customWidth="1"/>
    <col min="11" max="11" width="11.6640625" customWidth="1"/>
    <col min="12" max="13" width="9.19921875" customWidth="1"/>
    <col min="14" max="15" width="9.19921875" hidden="1" customWidth="1"/>
    <col min="16" max="16" width="10.86328125" customWidth="1"/>
    <col min="17" max="18" width="10.53125" customWidth="1"/>
    <col min="19" max="19" width="10.53125" style="10" customWidth="1"/>
    <col min="20" max="22" width="10.53125" customWidth="1"/>
    <col min="24" max="24" width="12.3984375" customWidth="1"/>
    <col min="25" max="25" width="12.33203125" customWidth="1"/>
    <col min="26" max="26" width="10.73046875" customWidth="1"/>
    <col min="27" max="27" width="12.73046875" customWidth="1"/>
    <col min="28" max="28" width="11.86328125" customWidth="1"/>
  </cols>
  <sheetData>
    <row r="1" spans="1:40" x14ac:dyDescent="0.45">
      <c r="K1" s="13" t="s">
        <v>408</v>
      </c>
      <c r="L1" s="13"/>
      <c r="M1" s="13"/>
      <c r="R1" s="13" t="s">
        <v>409</v>
      </c>
      <c r="S1" s="13"/>
      <c r="T1" s="13"/>
    </row>
    <row r="2" spans="1:40" x14ac:dyDescent="0.45">
      <c r="A2" s="1" t="s">
        <v>0</v>
      </c>
      <c r="B2" s="1" t="s">
        <v>1</v>
      </c>
      <c r="C2" s="1" t="s">
        <v>383</v>
      </c>
      <c r="D2" s="1" t="s">
        <v>384</v>
      </c>
      <c r="E2" s="1" t="s">
        <v>385</v>
      </c>
      <c r="I2" s="1" t="s">
        <v>0</v>
      </c>
      <c r="J2" s="1" t="s">
        <v>1</v>
      </c>
      <c r="K2" s="1" t="s">
        <v>383</v>
      </c>
      <c r="L2" s="1" t="s">
        <v>384</v>
      </c>
      <c r="M2" s="1" t="s">
        <v>397</v>
      </c>
      <c r="N2" s="1" t="s">
        <v>388</v>
      </c>
      <c r="O2" s="1" t="s">
        <v>394</v>
      </c>
      <c r="P2" s="1" t="s">
        <v>395</v>
      </c>
      <c r="Q2" s="1" t="s">
        <v>401</v>
      </c>
      <c r="R2" s="1" t="s">
        <v>383</v>
      </c>
      <c r="S2" s="9" t="s">
        <v>384</v>
      </c>
      <c r="T2" s="1" t="s">
        <v>397</v>
      </c>
      <c r="U2" s="1" t="s">
        <v>395</v>
      </c>
      <c r="V2" s="1" t="s">
        <v>401</v>
      </c>
      <c r="W2" s="1" t="s">
        <v>413</v>
      </c>
      <c r="AD2" s="1" t="s">
        <v>389</v>
      </c>
      <c r="AE2">
        <v>10</v>
      </c>
      <c r="AF2" t="s">
        <v>391</v>
      </c>
      <c r="AG2" t="s">
        <v>391</v>
      </c>
      <c r="AH2" t="s">
        <v>391</v>
      </c>
      <c r="AK2" t="s">
        <v>392</v>
      </c>
      <c r="AL2" t="s">
        <v>392</v>
      </c>
      <c r="AM2" t="s">
        <v>392</v>
      </c>
    </row>
    <row r="3" spans="1:40" x14ac:dyDescent="0.45">
      <c r="A3" s="1" t="s">
        <v>3</v>
      </c>
      <c r="B3">
        <v>3.4153420925140381</v>
      </c>
      <c r="C3">
        <v>2.5812649726867676</v>
      </c>
      <c r="D3">
        <v>3.8776969909667969</v>
      </c>
      <c r="E3">
        <f>(B3-D3)/B3</f>
        <v>-0.13537586746176244</v>
      </c>
      <c r="I3" s="1" t="str" cm="1">
        <f t="array" ref="I3:J332">_xlfn._xlws.FILTER(
    instances_cuPDLP_old[[Instance]:[cuPDLP]],
    NOT(
        ISNA(
            _xlfn.XLOOKUP(
                instances_cuPDLP_old[Instance],
                instances_gpu[Instance],
                instances_gpu[Instance]
                )
            )
        ),
    ""
)</f>
        <v>2club200v15p5scn</v>
      </c>
      <c r="J3" s="5">
        <v>3.4153420925140381</v>
      </c>
      <c r="K3" s="5" cm="1">
        <f t="array" ref="K3:K332">_xlfn._xlws.FILTER(
    instances_cuPDLP_new[cuPDLP],
    NOT(
        ISNA(
            _xlfn.XLOOKUP(
                instances_cuPDLP_new[Instance],
                instances_gpu[Instance],
                instances_gpu[Instance]
                )
            )
        ),
    ""
)</f>
        <v>2.5812649726867676</v>
      </c>
      <c r="L3" s="5" cm="1">
        <f t="array" ref="L3:L4">instances_gpu!B2:B3</f>
        <v>3.8776969909667969</v>
      </c>
      <c r="M3" s="5">
        <f>IFERROR(VLOOKUP(I3, instances_gpu_matrix[[Instance]:[cuPDLP]], 2, FALSE), "")</f>
        <v>5.6905150413513184</v>
      </c>
      <c r="N3" s="7">
        <f>IF(AND($J3&lt;600, K3&lt;600),($J3-K3)/$J3, 0)</f>
        <v>0.24421480988843058</v>
      </c>
      <c r="O3" s="7">
        <f>IF(AND($J3&lt;600, L3&lt;600),($J3-L3)/$J3, 0)</f>
        <v>-0.13537586746176244</v>
      </c>
      <c r="P3" s="7">
        <f>IF(NOT(AND($K3&gt;=600, L3&gt;=600)),($K3-L3)/$K3, 0)</f>
        <v>-0.50224677900099846</v>
      </c>
      <c r="Q3" s="7">
        <f>IF(ISNUMBER(M3), IF(OR($K3&lt;600, M3&lt;600),($K3-M3)/$K3, 0), "")</f>
        <v>-1.204545097680622</v>
      </c>
      <c r="R3" s="12">
        <f>IFERROR(VLOOKUP(I3, iterations_cuPDLP_new[[Instance]:[cuPDLP]], 2, FALSE), "")</f>
        <v>1051</v>
      </c>
      <c r="S3" s="12">
        <f>IFERROR(VLOOKUP(I3, iterations_gpu[[Instance]:[cuPDLP]], 2, FALSE), "")</f>
        <v>872</v>
      </c>
      <c r="T3" s="12">
        <f>IFERROR(VLOOKUP(I3, iterations_gpu_matrix[[Instance]:[cuPDLP]], 2, FALSE), "")</f>
        <v>1018</v>
      </c>
      <c r="U3" s="7" t="str">
        <f>IF(AND(K3&gt;5,OR(K3&lt;=600,L3&lt;=600)),($R3-S3)/$R3,"")</f>
        <v/>
      </c>
      <c r="V3" s="7" t="str">
        <f>IF(AND(L3&gt;5,OR(L3&lt;=600,M3&lt;=600)),($R3-T3)/$R3,"")</f>
        <v/>
      </c>
      <c r="W3" s="5" t="b">
        <f>AND(R3&gt;=1000,K3&lt;=600)</f>
        <v>1</v>
      </c>
      <c r="X3" s="2"/>
      <c r="Y3" s="3" t="s">
        <v>387</v>
      </c>
      <c r="Z3" s="3" t="str">
        <f>_xlfn.CONCAT("SGM",$AE$2," old")</f>
        <v>SGM10 old</v>
      </c>
      <c r="AA3" s="3" t="str">
        <f>_xlfn.CONCAT("SGM",$AE$2," new")</f>
        <v>SGM10 new</v>
      </c>
      <c r="AB3" s="3" t="str">
        <f>_xlfn.CONCAT("SGM",$AE$2," IR")</f>
        <v>SGM10 IR</v>
      </c>
      <c r="AF3">
        <f t="shared" ref="AF3:AF66" si="0">IF(AND(J3&lt;600, K3&lt;600),J3,-9)+$AE$2</f>
        <v>13.415342092514038</v>
      </c>
      <c r="AG3">
        <f t="shared" ref="AG3:AG66" si="1">IF(AND(J3&lt;600, K3&lt;600),K3,-9)+$AE$2</f>
        <v>12.581264972686768</v>
      </c>
      <c r="AH3">
        <f>IF(AND(J3&lt;600, K3&lt;600),L3,-9)+$AE$2</f>
        <v>13.877696990966797</v>
      </c>
      <c r="AI3">
        <f>IF(AND(K3&lt;600, L3&lt;600),M3,-9)+$AE$2</f>
        <v>15.690515041351318</v>
      </c>
      <c r="AK3" cm="1">
        <f t="array" ref="AK3:AK242">_xlfn._xlws.FILTER(AF3:AF332,AF3:AF332&gt;1)</f>
        <v>13.415342092514038</v>
      </c>
      <c r="AL3" cm="1">
        <f t="array" ref="AL3:AL242">_xlfn._xlws.FILTER(AG3:AG332,AG3:AG332&gt;1)</f>
        <v>12.581264972686768</v>
      </c>
      <c r="AM3" cm="1">
        <f t="array" ref="AM3:AM242">_xlfn._xlws.FILTER(AH3:AH332,AH3:AH332&gt;1)</f>
        <v>13.877696990966797</v>
      </c>
      <c r="AN3" t="e" cm="1">
        <f t="array" ref="AN3">_xlfn._xlws.FILTER(AI3:AI332,AI3:AI332&gt;1)</f>
        <v>#VALUE!</v>
      </c>
    </row>
    <row r="4" spans="1:40" x14ac:dyDescent="0.45">
      <c r="A4" s="1" t="s">
        <v>4</v>
      </c>
      <c r="B4">
        <v>600.45139503479004</v>
      </c>
      <c r="C4">
        <v>600.00703811645508</v>
      </c>
      <c r="D4">
        <v>600.00620698928833</v>
      </c>
      <c r="E4">
        <f t="shared" ref="E4:E67" si="2">(B4-D4)/B4</f>
        <v>7.4142228527242389E-4</v>
      </c>
      <c r="I4" s="1" t="str">
        <v>30n20b8</v>
      </c>
      <c r="J4" s="5">
        <v>600.45139503479004</v>
      </c>
      <c r="K4" s="5">
        <v>600.00703811645508</v>
      </c>
      <c r="L4" s="5">
        <v>600.00620698928833</v>
      </c>
      <c r="M4" s="5">
        <f>IFERROR(VLOOKUP(I4, instances_gpu_matrix[[Instance]:[cuPDLP]], 2, FALSE), "")</f>
        <v>600.00051093101501</v>
      </c>
      <c r="N4" s="7">
        <f t="shared" ref="N4:N67" si="3">IF(AND($J4&lt;600, K4&lt;600),($J4-K4)/$J4, 0)</f>
        <v>0</v>
      </c>
      <c r="O4" s="7">
        <f t="shared" ref="O4:O67" si="4">IF(AND($J4&lt;600, L4&lt;600),($J4-L4)/$J4, 0)</f>
        <v>0</v>
      </c>
      <c r="P4" s="7">
        <f t="shared" ref="P4:P67" si="5">IF(NOT(AND($K4&gt;=600, L4&gt;=600)),($K4-L4)/$K4, 0)</f>
        <v>0</v>
      </c>
      <c r="Q4" s="7">
        <f t="shared" ref="Q4:Q67" si="6">IF(ISNUMBER(M4), IF(OR($K4&lt;600, M4&lt;600),($K4-M4)/$K4, 0), "")</f>
        <v>0</v>
      </c>
      <c r="R4" s="12">
        <f>IFERROR(VLOOKUP(I4, iterations_cuPDLP_new[[Instance]:[cuPDLP]], 2, FALSE), "")</f>
        <v>89771</v>
      </c>
      <c r="S4" s="12">
        <f>IFERROR(VLOOKUP(I4, iterations_gpu[[Instance]:[cuPDLP]], 2, FALSE), "")</f>
        <v>85228</v>
      </c>
      <c r="T4" s="12">
        <f>IFERROR(VLOOKUP(I4, iterations_gpu_matrix[[Instance]:[cuPDLP]], 2, FALSE), "")</f>
        <v>90410</v>
      </c>
      <c r="U4" s="7" t="str">
        <f t="shared" ref="U4:U67" si="7">IF(AND(K4&gt;5,OR(K4&lt;=600,L4&lt;=600)),($R4-S4)/$R4,"")</f>
        <v/>
      </c>
      <c r="V4" s="7" t="str">
        <f t="shared" ref="V4:V67" si="8">IF(AND(L4&gt;5,OR(L4&lt;=600,M4&lt;=600)),($R4-T4)/$R4,"")</f>
        <v/>
      </c>
      <c r="W4" s="5" t="b">
        <f t="shared" ref="W4:W67" si="9">AND(R4&gt;=1000,K4&lt;=600)</f>
        <v>0</v>
      </c>
      <c r="X4" s="3" t="s">
        <v>390</v>
      </c>
      <c r="Y4" s="2">
        <f>COUNT(J3:J332)</f>
        <v>330</v>
      </c>
      <c r="Z4" s="4" cm="1">
        <f t="array" ref="Z4">GEOMEAN(J3:J332+$AE$2)-$AE$2</f>
        <v>86.023883859462444</v>
      </c>
      <c r="AA4" s="4" cm="1">
        <f t="array" ref="AA4">GEOMEAN(K3:K332+$AE$2)-$AE$2</f>
        <v>85.988723709526596</v>
      </c>
      <c r="AB4" s="4" cm="1">
        <f t="array" ref="AB4">GEOMEAN(L3:L332+$AE$2)-$AE$2</f>
        <v>87.898374843152737</v>
      </c>
      <c r="AC4" s="2" t="e" cm="1">
        <f t="array" ref="AC4">GEOMEAN(M3:M332+$AE$2)-$AE$2</f>
        <v>#VALUE!</v>
      </c>
      <c r="AF4">
        <f t="shared" si="0"/>
        <v>1</v>
      </c>
      <c r="AG4">
        <f t="shared" si="1"/>
        <v>1</v>
      </c>
      <c r="AH4">
        <f t="shared" ref="AH4:AH67" si="10">IF(AND(J4&lt;600, K4&lt;600),L4,-9)+$AE$2</f>
        <v>1</v>
      </c>
      <c r="AI4">
        <f t="shared" ref="AI4:AI67" si="11">IF(AND(K4&lt;600, L4&lt;600),M4,-9)+$AE$2</f>
        <v>1</v>
      </c>
      <c r="AK4">
        <v>21.276189804077148</v>
      </c>
      <c r="AL4">
        <v>20.915977001190186</v>
      </c>
      <c r="AM4">
        <v>18.92258095741272</v>
      </c>
    </row>
    <row r="5" spans="1:40" x14ac:dyDescent="0.45">
      <c r="A5" s="1" t="s">
        <v>5</v>
      </c>
      <c r="B5">
        <v>11.276189804077148</v>
      </c>
      <c r="C5">
        <v>10.915977001190186</v>
      </c>
      <c r="D5">
        <v>17.741013050079346</v>
      </c>
      <c r="E5">
        <f t="shared" si="2"/>
        <v>-0.57331628487352193</v>
      </c>
      <c r="I5" s="1" t="str">
        <v>academictimetablebig</v>
      </c>
      <c r="J5" s="5">
        <v>11.276189804077148</v>
      </c>
      <c r="K5" s="5">
        <v>10.915977001190186</v>
      </c>
      <c r="L5" s="5" cm="1">
        <f t="array" ref="L5:L332">instances_gpu!B5:B332</f>
        <v>8.9225809574127197</v>
      </c>
      <c r="M5" s="5">
        <f>IFERROR(VLOOKUP(I5, instances_gpu_matrix[[Instance]:[cuPDLP]], 2, FALSE), "")</f>
        <v>14.183048009872437</v>
      </c>
      <c r="N5" s="7">
        <f t="shared" si="3"/>
        <v>3.1944549457363712E-2</v>
      </c>
      <c r="O5" s="7">
        <f t="shared" si="4"/>
        <v>0.20872376995759959</v>
      </c>
      <c r="P5" s="7">
        <f t="shared" si="5"/>
        <v>0.18261270095751603</v>
      </c>
      <c r="Q5" s="7">
        <f t="shared" si="6"/>
        <v>-0.29929258813260939</v>
      </c>
      <c r="R5" s="12">
        <f>IFERROR(VLOOKUP(I5, iterations_cuPDLP_new[[Instance]:[cuPDLP]], 2, FALSE), "")</f>
        <v>2048</v>
      </c>
      <c r="S5" s="12">
        <f>IFERROR(VLOOKUP(I5, iterations_gpu[[Instance]:[cuPDLP]], 2, FALSE), "")</f>
        <v>1476</v>
      </c>
      <c r="T5" s="12">
        <f>IFERROR(VLOOKUP(I5, iterations_gpu_matrix[[Instance]:[cuPDLP]], 2, FALSE), "")</f>
        <v>2365</v>
      </c>
      <c r="U5" s="7">
        <f t="shared" si="7"/>
        <v>0.279296875</v>
      </c>
      <c r="V5" s="7">
        <f t="shared" si="8"/>
        <v>-0.15478515625</v>
      </c>
      <c r="W5" s="5" t="b">
        <f t="shared" si="9"/>
        <v>1</v>
      </c>
      <c r="X5" s="3" t="s">
        <v>391</v>
      </c>
      <c r="Y5" s="2">
        <f>COUNTIF(N3:N332, "&lt;&gt;0")</f>
        <v>240</v>
      </c>
      <c r="Z5" s="4">
        <f>GEOMEAN(_xlfn.ANCHORARRAY(AK3))-$AE$2</f>
        <v>38.0026836606133</v>
      </c>
      <c r="AA5" s="4">
        <f t="shared" ref="AA5:AB5" si="12">GEOMEAN(_xlfn.ANCHORARRAY(AL3))-$AE$2</f>
        <v>37.978796841721412</v>
      </c>
      <c r="AB5" s="4">
        <f t="shared" si="12"/>
        <v>40.038819446574706</v>
      </c>
      <c r="AF5">
        <f t="shared" si="0"/>
        <v>21.276189804077148</v>
      </c>
      <c r="AG5">
        <f t="shared" si="1"/>
        <v>20.915977001190186</v>
      </c>
      <c r="AH5">
        <f t="shared" si="10"/>
        <v>18.92258095741272</v>
      </c>
      <c r="AI5">
        <f t="shared" si="11"/>
        <v>24.183048009872437</v>
      </c>
      <c r="AK5">
        <v>19.622115135192871</v>
      </c>
      <c r="AL5">
        <v>19.785586833953857</v>
      </c>
      <c r="AM5">
        <v>19.392736911773682</v>
      </c>
    </row>
    <row r="6" spans="1:40" x14ac:dyDescent="0.45">
      <c r="A6" s="1" t="s">
        <v>6</v>
      </c>
      <c r="B6">
        <v>9.6221151351928711</v>
      </c>
      <c r="C6">
        <v>9.7855868339538574</v>
      </c>
      <c r="D6">
        <v>8.9225809574127197</v>
      </c>
      <c r="E6">
        <f t="shared" si="2"/>
        <v>7.2700665908850562E-2</v>
      </c>
      <c r="I6" s="1" t="str">
        <v>academictimetablesmall</v>
      </c>
      <c r="J6" s="5">
        <v>9.6221151351928711</v>
      </c>
      <c r="K6" s="5">
        <v>9.7855868339538574</v>
      </c>
      <c r="L6" s="5">
        <v>9.3927369117736816</v>
      </c>
      <c r="M6" s="5">
        <f>IFERROR(VLOOKUP(I6, instances_gpu_matrix[[Instance]:[cuPDLP]], 2, FALSE), "")</f>
        <v>6.7688350677490234</v>
      </c>
      <c r="N6" s="7">
        <f t="shared" si="3"/>
        <v>-1.6989164696552927E-2</v>
      </c>
      <c r="O6" s="7">
        <f t="shared" si="4"/>
        <v>2.383864879980899E-2</v>
      </c>
      <c r="P6" s="7">
        <f t="shared" si="5"/>
        <v>4.0145770391313888E-2</v>
      </c>
      <c r="Q6" s="7">
        <f t="shared" si="6"/>
        <v>0.30828521757503208</v>
      </c>
      <c r="R6" s="12">
        <f>IFERROR(VLOOKUP(I6, iterations_cuPDLP_new[[Instance]:[cuPDLP]], 2, FALSE), "")</f>
        <v>1619</v>
      </c>
      <c r="S6" s="12">
        <f>IFERROR(VLOOKUP(I6, iterations_gpu[[Instance]:[cuPDLP]], 2, FALSE), "")</f>
        <v>1354</v>
      </c>
      <c r="T6" s="12">
        <f>IFERROR(VLOOKUP(I6, iterations_gpu_matrix[[Instance]:[cuPDLP]], 2, FALSE), "")</f>
        <v>1003</v>
      </c>
      <c r="U6" s="7">
        <f t="shared" si="7"/>
        <v>0.16368128474366894</v>
      </c>
      <c r="V6" s="7">
        <f t="shared" si="8"/>
        <v>0.38048177887584927</v>
      </c>
      <c r="W6" s="5" t="b">
        <f t="shared" si="9"/>
        <v>1</v>
      </c>
      <c r="Z6" s="5"/>
      <c r="AA6" s="5"/>
      <c r="AB6" s="5"/>
      <c r="AF6">
        <f t="shared" si="0"/>
        <v>19.622115135192871</v>
      </c>
      <c r="AG6">
        <f t="shared" si="1"/>
        <v>19.785586833953857</v>
      </c>
      <c r="AH6">
        <f t="shared" si="10"/>
        <v>19.392736911773682</v>
      </c>
      <c r="AI6">
        <f t="shared" si="11"/>
        <v>16.768835067749023</v>
      </c>
      <c r="AK6">
        <v>404.18254995346069</v>
      </c>
      <c r="AL6">
        <v>409.50793099403381</v>
      </c>
      <c r="AM6">
        <v>610.00255417823792</v>
      </c>
    </row>
    <row r="7" spans="1:40" x14ac:dyDescent="0.45">
      <c r="A7" s="1" t="s">
        <v>7</v>
      </c>
      <c r="B7">
        <v>394.18254995346069</v>
      </c>
      <c r="C7">
        <v>399.50793099403381</v>
      </c>
      <c r="D7">
        <v>9.3927369117736816</v>
      </c>
      <c r="E7">
        <f t="shared" si="2"/>
        <v>0.976171606498353</v>
      </c>
      <c r="I7" s="1" t="str">
        <v>adult-max5features</v>
      </c>
      <c r="J7" s="5">
        <v>394.18254995346069</v>
      </c>
      <c r="K7" s="5">
        <v>399.50793099403381</v>
      </c>
      <c r="L7" s="5">
        <v>600.00255417823792</v>
      </c>
      <c r="M7" s="5">
        <f>IFERROR(VLOOKUP(I7, instances_gpu_matrix[[Instance]:[cuPDLP]], 2, FALSE), "")</f>
        <v>491.55239605903625</v>
      </c>
      <c r="N7" s="7">
        <f t="shared" si="3"/>
        <v>-1.3509936046640986E-2</v>
      </c>
      <c r="O7" s="7">
        <f t="shared" si="4"/>
        <v>0</v>
      </c>
      <c r="P7" s="7">
        <f t="shared" si="5"/>
        <v>-0.50185392486538205</v>
      </c>
      <c r="Q7" s="7">
        <f t="shared" si="6"/>
        <v>-0.23039458775194382</v>
      </c>
      <c r="R7" s="12">
        <f>IFERROR(VLOOKUP(I7, iterations_cuPDLP_new[[Instance]:[cuPDLP]], 2, FALSE), "")</f>
        <v>53661</v>
      </c>
      <c r="S7" s="12">
        <f>IFERROR(VLOOKUP(I7, iterations_gpu[[Instance]:[cuPDLP]], 2, FALSE), "")</f>
        <v>62476</v>
      </c>
      <c r="T7" s="12">
        <f>IFERROR(VLOOKUP(I7, iterations_gpu_matrix[[Instance]:[cuPDLP]], 2, FALSE), "")</f>
        <v>65276</v>
      </c>
      <c r="U7" s="7">
        <f t="shared" si="7"/>
        <v>-0.16427200387618568</v>
      </c>
      <c r="V7" s="7">
        <f t="shared" si="8"/>
        <v>-0.21645142654814484</v>
      </c>
      <c r="W7" s="5" t="b">
        <f t="shared" si="9"/>
        <v>1</v>
      </c>
      <c r="X7" s="2"/>
      <c r="Y7" s="3" t="s">
        <v>387</v>
      </c>
      <c r="Z7" s="6" t="s">
        <v>393</v>
      </c>
      <c r="AA7" s="6" t="s">
        <v>398</v>
      </c>
      <c r="AB7" s="6" t="s">
        <v>399</v>
      </c>
      <c r="AC7" s="6" t="s">
        <v>400</v>
      </c>
      <c r="AF7">
        <f t="shared" si="0"/>
        <v>404.18254995346069</v>
      </c>
      <c r="AG7">
        <f t="shared" si="1"/>
        <v>409.50793099403381</v>
      </c>
      <c r="AH7">
        <f t="shared" si="10"/>
        <v>610.00255417823792</v>
      </c>
      <c r="AI7">
        <f t="shared" si="11"/>
        <v>1</v>
      </c>
      <c r="AK7">
        <v>113.41327500343323</v>
      </c>
      <c r="AL7">
        <v>115.08645606040955</v>
      </c>
      <c r="AM7">
        <v>56.270771980285645</v>
      </c>
    </row>
    <row r="8" spans="1:40" x14ac:dyDescent="0.45">
      <c r="A8" s="1" t="s">
        <v>8</v>
      </c>
      <c r="B8">
        <v>103.41327500343323</v>
      </c>
      <c r="C8">
        <v>105.08645606040955</v>
      </c>
      <c r="D8">
        <v>600.00255417823792</v>
      </c>
      <c r="E8">
        <f t="shared" si="2"/>
        <v>-4.8019877444004972</v>
      </c>
      <c r="I8" s="1" t="str">
        <v>adult-regularized</v>
      </c>
      <c r="J8" s="5">
        <v>103.41327500343323</v>
      </c>
      <c r="K8" s="5">
        <v>105.08645606040955</v>
      </c>
      <c r="L8" s="5">
        <v>46.270771980285645</v>
      </c>
      <c r="M8" s="5">
        <f>IFERROR(VLOOKUP(I8, instances_gpu_matrix[[Instance]:[cuPDLP]], 2, FALSE), "")</f>
        <v>34.983599185943604</v>
      </c>
      <c r="N8" s="7">
        <f t="shared" si="3"/>
        <v>-1.617955776877553E-2</v>
      </c>
      <c r="O8" s="7">
        <f t="shared" si="4"/>
        <v>0.55256448479414755</v>
      </c>
      <c r="P8" s="7">
        <f t="shared" si="5"/>
        <v>0.55968852966469218</v>
      </c>
      <c r="Q8" s="7">
        <f t="shared" si="6"/>
        <v>0.66709697426818659</v>
      </c>
      <c r="R8" s="12">
        <f>IFERROR(VLOOKUP(I8, iterations_cuPDLP_new[[Instance]:[cuPDLP]], 2, FALSE), "")</f>
        <v>14314</v>
      </c>
      <c r="S8" s="12">
        <f>IFERROR(VLOOKUP(I8, iterations_gpu[[Instance]:[cuPDLP]], 2, FALSE), "")</f>
        <v>5983</v>
      </c>
      <c r="T8" s="12">
        <f>IFERROR(VLOOKUP(I8, iterations_gpu_matrix[[Instance]:[cuPDLP]], 2, FALSE), "")</f>
        <v>4894</v>
      </c>
      <c r="U8" s="7">
        <f t="shared" si="7"/>
        <v>0.58201760514181922</v>
      </c>
      <c r="V8" s="7">
        <f t="shared" si="8"/>
        <v>0.65809696800335338</v>
      </c>
      <c r="W8" s="5" t="b">
        <f t="shared" si="9"/>
        <v>1</v>
      </c>
      <c r="X8" s="3" t="s">
        <v>390</v>
      </c>
      <c r="Y8" s="2">
        <v>330</v>
      </c>
      <c r="Z8" s="4">
        <f>AVERAGE(J3:J332)</f>
        <v>236.98104390303294</v>
      </c>
      <c r="AA8" s="4">
        <f>AVERAGE(K3:K332)</f>
        <v>237.24660586516063</v>
      </c>
      <c r="AB8" s="4">
        <f t="shared" ref="AB8" si="13">AVERAGE(L3:L332)</f>
        <v>235.85964484142534</v>
      </c>
      <c r="AC8" s="4">
        <f>AVERAGE(M3:M332)</f>
        <v>235.82766275526222</v>
      </c>
      <c r="AF8">
        <f t="shared" si="0"/>
        <v>113.41327500343323</v>
      </c>
      <c r="AG8">
        <f t="shared" si="1"/>
        <v>115.08645606040955</v>
      </c>
      <c r="AH8">
        <f t="shared" si="10"/>
        <v>56.270771980285645</v>
      </c>
      <c r="AI8">
        <f t="shared" si="11"/>
        <v>44.983599185943604</v>
      </c>
      <c r="AK8">
        <v>13.521975994110107</v>
      </c>
      <c r="AL8">
        <v>13.467188119888306</v>
      </c>
      <c r="AM8">
        <v>12.377912044525146</v>
      </c>
    </row>
    <row r="9" spans="1:40" x14ac:dyDescent="0.45">
      <c r="A9" s="1" t="s">
        <v>9</v>
      </c>
      <c r="B9">
        <v>3.5219759941101074</v>
      </c>
      <c r="C9">
        <v>3.4671881198883057</v>
      </c>
      <c r="D9">
        <v>46.270771980285645</v>
      </c>
      <c r="E9">
        <f t="shared" si="2"/>
        <v>-12.137730653946951</v>
      </c>
      <c r="I9" s="1" t="str">
        <v>allcolor58</v>
      </c>
      <c r="J9" s="5">
        <v>3.5219759941101074</v>
      </c>
      <c r="K9" s="5">
        <v>3.4671881198883057</v>
      </c>
      <c r="L9" s="5">
        <v>2.3779120445251465</v>
      </c>
      <c r="M9" s="5">
        <f>IFERROR(VLOOKUP(I9, instances_gpu_matrix[[Instance]:[cuPDLP]], 2, FALSE), "")</f>
        <v>3.846682071685791</v>
      </c>
      <c r="N9" s="7">
        <f t="shared" si="3"/>
        <v>1.555600444563647E-2</v>
      </c>
      <c r="O9" s="7">
        <f t="shared" si="4"/>
        <v>0.32483581702379827</v>
      </c>
      <c r="P9" s="7">
        <f t="shared" si="5"/>
        <v>0.31416699576089047</v>
      </c>
      <c r="Q9" s="7">
        <f t="shared" si="6"/>
        <v>-0.10945294534803339</v>
      </c>
      <c r="R9" s="12">
        <f>IFERROR(VLOOKUP(I9, iterations_cuPDLP_new[[Instance]:[cuPDLP]], 2, FALSE), "")</f>
        <v>663</v>
      </c>
      <c r="S9" s="12">
        <f>IFERROR(VLOOKUP(I9, iterations_gpu[[Instance]:[cuPDLP]], 2, FALSE), "")</f>
        <v>225</v>
      </c>
      <c r="T9" s="12">
        <f>IFERROR(VLOOKUP(I9, iterations_gpu_matrix[[Instance]:[cuPDLP]], 2, FALSE), "")</f>
        <v>297</v>
      </c>
      <c r="U9" s="7" t="str">
        <f t="shared" si="7"/>
        <v/>
      </c>
      <c r="V9" s="7" t="str">
        <f t="shared" si="8"/>
        <v/>
      </c>
      <c r="W9" s="5" t="b">
        <f t="shared" si="9"/>
        <v>0</v>
      </c>
      <c r="X9" s="3" t="s">
        <v>391</v>
      </c>
      <c r="Y9" s="2">
        <v>240</v>
      </c>
      <c r="Z9" s="4" cm="1">
        <f t="array" ref="Z9">AVERAGE(_xlfn._xlws.FILTER(J3:J332, J3:J332&lt;600))</f>
        <v>100.83869729538759</v>
      </c>
      <c r="AA9" s="4" cm="1">
        <f t="array" ref="AA9">AVERAGE(_xlfn._xlws.FILTER(K3:K332, K3:K332&lt;600))</f>
        <v>101.20739986598491</v>
      </c>
      <c r="AB9" s="4" cm="1">
        <f t="array" ref="AB9">AVERAGE(_xlfn._xlws.FILTER(L3:L332, L3:L332&lt;600))</f>
        <v>90.544110606282445</v>
      </c>
      <c r="AC9" s="4" cm="1">
        <f t="array" ref="AC9">AVERAGE(_xlfn._xlws.FILTER(M3:M332, M3:M332&lt;600))</f>
        <v>91.414996315204093</v>
      </c>
      <c r="AF9">
        <f t="shared" si="0"/>
        <v>13.521975994110107</v>
      </c>
      <c r="AG9">
        <f t="shared" si="1"/>
        <v>13.467188119888306</v>
      </c>
      <c r="AH9">
        <f t="shared" si="10"/>
        <v>12.377912044525146</v>
      </c>
      <c r="AI9">
        <f t="shared" si="11"/>
        <v>13.846682071685791</v>
      </c>
      <c r="AK9">
        <v>451.45218110084534</v>
      </c>
      <c r="AL9">
        <v>460.00888395309448</v>
      </c>
      <c r="AM9">
        <v>325.55682015419006</v>
      </c>
    </row>
    <row r="10" spans="1:40" x14ac:dyDescent="0.45">
      <c r="A10" s="1" t="s">
        <v>10</v>
      </c>
      <c r="B10">
        <v>600.00108599662781</v>
      </c>
      <c r="C10">
        <v>600.00662899017334</v>
      </c>
      <c r="D10">
        <v>2.3779120445251465</v>
      </c>
      <c r="E10">
        <f t="shared" si="2"/>
        <v>0.99603682043245745</v>
      </c>
      <c r="I10" s="1" t="str">
        <v>app1-2</v>
      </c>
      <c r="J10" s="5">
        <v>600.00108599662781</v>
      </c>
      <c r="K10" s="5">
        <v>600.00662899017334</v>
      </c>
      <c r="L10" s="5">
        <v>600.00000596046448</v>
      </c>
      <c r="M10" s="5">
        <f>IFERROR(VLOOKUP(I10, instances_gpu_matrix[[Instance]:[cuPDLP]], 2, FALSE), "")</f>
        <v>600.00079798698425</v>
      </c>
      <c r="N10" s="7">
        <f t="shared" si="3"/>
        <v>0</v>
      </c>
      <c r="O10" s="7">
        <f t="shared" si="4"/>
        <v>0</v>
      </c>
      <c r="P10" s="7">
        <f t="shared" si="5"/>
        <v>0</v>
      </c>
      <c r="Q10" s="7">
        <f t="shared" si="6"/>
        <v>0</v>
      </c>
      <c r="R10" s="12">
        <f>IFERROR(VLOOKUP(I10, iterations_cuPDLP_new[[Instance]:[cuPDLP]], 2, FALSE), "")</f>
        <v>81267</v>
      </c>
      <c r="S10" s="12">
        <f>IFERROR(VLOOKUP(I10, iterations_gpu[[Instance]:[cuPDLP]], 2, FALSE), "")</f>
        <v>79436</v>
      </c>
      <c r="T10" s="12">
        <f>IFERROR(VLOOKUP(I10, iterations_gpu_matrix[[Instance]:[cuPDLP]], 2, FALSE), "")</f>
        <v>80671</v>
      </c>
      <c r="U10" s="7" t="str">
        <f t="shared" si="7"/>
        <v/>
      </c>
      <c r="V10" s="7" t="str">
        <f t="shared" si="8"/>
        <v/>
      </c>
      <c r="W10" s="5" t="b">
        <f t="shared" si="9"/>
        <v>0</v>
      </c>
      <c r="AF10">
        <f t="shared" si="0"/>
        <v>1</v>
      </c>
      <c r="AG10">
        <f t="shared" si="1"/>
        <v>1</v>
      </c>
      <c r="AH10">
        <f t="shared" si="10"/>
        <v>1</v>
      </c>
      <c r="AI10">
        <f t="shared" si="11"/>
        <v>1</v>
      </c>
      <c r="AK10">
        <v>255.12517595291138</v>
      </c>
      <c r="AL10">
        <v>253.78016400337219</v>
      </c>
      <c r="AM10">
        <v>280.15408611297607</v>
      </c>
    </row>
    <row r="11" spans="1:40" x14ac:dyDescent="0.45">
      <c r="A11" s="1" t="s">
        <v>11</v>
      </c>
      <c r="B11">
        <v>441.45218110084534</v>
      </c>
      <c r="C11">
        <v>450.00888395309448</v>
      </c>
      <c r="D11">
        <v>600.00000596046448</v>
      </c>
      <c r="E11">
        <f t="shared" si="2"/>
        <v>-0.35915062071785409</v>
      </c>
      <c r="I11" s="1" t="str">
        <v>atlanta-ip</v>
      </c>
      <c r="J11" s="5">
        <v>441.45218110084534</v>
      </c>
      <c r="K11" s="5">
        <v>450.00888395309448</v>
      </c>
      <c r="L11" s="5">
        <v>315.55682015419006</v>
      </c>
      <c r="M11" s="5">
        <f>IFERROR(VLOOKUP(I11, instances_gpu_matrix[[Instance]:[cuPDLP]], 2, FALSE), "")</f>
        <v>155.01005601882935</v>
      </c>
      <c r="N11" s="7">
        <f t="shared" si="3"/>
        <v>-1.9383079795667502E-2</v>
      </c>
      <c r="O11" s="7">
        <f t="shared" si="4"/>
        <v>0.28518459379385358</v>
      </c>
      <c r="P11" s="7">
        <f t="shared" si="5"/>
        <v>0.29877646551733117</v>
      </c>
      <c r="Q11" s="7">
        <f t="shared" si="6"/>
        <v>0.65554000921682598</v>
      </c>
      <c r="R11" s="12">
        <f>IFERROR(VLOOKUP(I11, iterations_cuPDLP_new[[Instance]:[cuPDLP]], 2, FALSE), "")</f>
        <v>59582</v>
      </c>
      <c r="S11" s="12">
        <f>IFERROR(VLOOKUP(I11, iterations_gpu[[Instance]:[cuPDLP]], 2, FALSE), "")</f>
        <v>41856</v>
      </c>
      <c r="T11" s="12">
        <f>IFERROR(VLOOKUP(I11, iterations_gpu_matrix[[Instance]:[cuPDLP]], 2, FALSE), "")</f>
        <v>1512</v>
      </c>
      <c r="U11" s="7">
        <f t="shared" si="7"/>
        <v>0.29750595817528785</v>
      </c>
      <c r="V11" s="7">
        <f t="shared" si="8"/>
        <v>0.97462320835151561</v>
      </c>
      <c r="W11" s="5" t="b">
        <f t="shared" si="9"/>
        <v>1</v>
      </c>
      <c r="AF11">
        <f t="shared" si="0"/>
        <v>451.45218110084534</v>
      </c>
      <c r="AG11">
        <f t="shared" si="1"/>
        <v>460.00888395309448</v>
      </c>
      <c r="AH11">
        <f t="shared" si="10"/>
        <v>325.55682015419006</v>
      </c>
      <c r="AI11">
        <f t="shared" si="11"/>
        <v>165.01005601882935</v>
      </c>
      <c r="AK11">
        <v>96.255728960037231</v>
      </c>
      <c r="AL11">
        <v>99.102338075637817</v>
      </c>
      <c r="AM11">
        <v>89.921985864639282</v>
      </c>
    </row>
    <row r="12" spans="1:40" x14ac:dyDescent="0.45">
      <c r="A12" s="1" t="s">
        <v>12</v>
      </c>
      <c r="B12">
        <v>66.100679159164429</v>
      </c>
      <c r="C12">
        <v>66.980408906936646</v>
      </c>
      <c r="D12">
        <v>315.55682015419006</v>
      </c>
      <c r="E12">
        <f t="shared" si="2"/>
        <v>-3.7738816630666974</v>
      </c>
      <c r="I12" s="1" t="str">
        <v>bab2</v>
      </c>
      <c r="J12" s="5">
        <v>600.00211310386658</v>
      </c>
      <c r="K12" s="5">
        <v>600.00484991073608</v>
      </c>
      <c r="L12" s="5">
        <v>600.00568389892578</v>
      </c>
      <c r="M12" s="5">
        <f>IFERROR(VLOOKUP(I12, instances_gpu_matrix[[Instance]:[cuPDLP]], 2, FALSE), "")</f>
        <v>600.00251388549805</v>
      </c>
      <c r="N12" s="7">
        <f t="shared" si="3"/>
        <v>0</v>
      </c>
      <c r="O12" s="7">
        <f t="shared" si="4"/>
        <v>0</v>
      </c>
      <c r="P12" s="7">
        <f t="shared" si="5"/>
        <v>0</v>
      </c>
      <c r="Q12" s="7">
        <f t="shared" si="6"/>
        <v>0</v>
      </c>
      <c r="R12" s="12">
        <f>IFERROR(VLOOKUP(I12, iterations_cuPDLP_new[[Instance]:[cuPDLP]], 2, FALSE), "")</f>
        <v>102219</v>
      </c>
      <c r="S12" s="12">
        <f>IFERROR(VLOOKUP(I12, iterations_gpu[[Instance]:[cuPDLP]], 2, FALSE), "")</f>
        <v>100586</v>
      </c>
      <c r="T12" s="12">
        <f>IFERROR(VLOOKUP(I12, iterations_gpu_matrix[[Instance]:[cuPDLP]], 2, FALSE), "")</f>
        <v>93434</v>
      </c>
      <c r="U12" s="7" t="str">
        <f t="shared" si="7"/>
        <v/>
      </c>
      <c r="V12" s="7" t="str">
        <f t="shared" si="8"/>
        <v/>
      </c>
      <c r="W12" s="5" t="b">
        <f t="shared" si="9"/>
        <v>0</v>
      </c>
      <c r="AF12">
        <f t="shared" si="0"/>
        <v>1</v>
      </c>
      <c r="AG12">
        <f t="shared" si="1"/>
        <v>1</v>
      </c>
      <c r="AH12">
        <f t="shared" si="10"/>
        <v>1</v>
      </c>
      <c r="AI12">
        <f t="shared" si="11"/>
        <v>1</v>
      </c>
      <c r="AK12">
        <v>131.95658111572266</v>
      </c>
      <c r="AL12">
        <v>133.97960686683655</v>
      </c>
      <c r="AM12">
        <v>142.13212203979492</v>
      </c>
    </row>
    <row r="13" spans="1:40" x14ac:dyDescent="0.45">
      <c r="A13" s="1" t="s">
        <v>13</v>
      </c>
      <c r="B13">
        <v>600.00211310386658</v>
      </c>
      <c r="C13">
        <v>600.00484991073608</v>
      </c>
      <c r="D13">
        <v>600.00568389892578</v>
      </c>
      <c r="E13">
        <f t="shared" si="2"/>
        <v>-5.9513041391338566E-6</v>
      </c>
      <c r="I13" s="1" t="str">
        <v>bab3</v>
      </c>
      <c r="J13" s="5">
        <v>600.00268483161926</v>
      </c>
      <c r="K13" s="5">
        <v>600.00337481498718</v>
      </c>
      <c r="L13" s="5">
        <v>600.00465512275696</v>
      </c>
      <c r="M13" s="5">
        <f>IFERROR(VLOOKUP(I13, instances_gpu_matrix[[Instance]:[cuPDLP]], 2, FALSE), "")</f>
        <v>600.00382208824158</v>
      </c>
      <c r="N13" s="7">
        <f t="shared" si="3"/>
        <v>0</v>
      </c>
      <c r="O13" s="7">
        <f t="shared" si="4"/>
        <v>0</v>
      </c>
      <c r="P13" s="7">
        <f t="shared" si="5"/>
        <v>0</v>
      </c>
      <c r="Q13" s="7">
        <f t="shared" si="6"/>
        <v>0</v>
      </c>
      <c r="R13" s="12">
        <f>IFERROR(VLOOKUP(I13, iterations_cuPDLP_new[[Instance]:[cuPDLP]], 2, FALSE), "")</f>
        <v>115449</v>
      </c>
      <c r="S13" s="12">
        <f>IFERROR(VLOOKUP(I13, iterations_gpu[[Instance]:[cuPDLP]], 2, FALSE), "")</f>
        <v>113429</v>
      </c>
      <c r="T13" s="12">
        <f>IFERROR(VLOOKUP(I13, iterations_gpu_matrix[[Instance]:[cuPDLP]], 2, FALSE), "")</f>
        <v>110786</v>
      </c>
      <c r="U13" s="7" t="str">
        <f t="shared" si="7"/>
        <v/>
      </c>
      <c r="V13" s="7" t="str">
        <f t="shared" si="8"/>
        <v/>
      </c>
      <c r="W13" s="5" t="b">
        <f t="shared" si="9"/>
        <v>0</v>
      </c>
      <c r="AF13">
        <f t="shared" si="0"/>
        <v>1</v>
      </c>
      <c r="AG13">
        <f t="shared" si="1"/>
        <v>1</v>
      </c>
      <c r="AH13">
        <f t="shared" si="10"/>
        <v>1</v>
      </c>
      <c r="AI13">
        <f t="shared" si="11"/>
        <v>1</v>
      </c>
      <c r="AK13">
        <v>99.261248111724854</v>
      </c>
      <c r="AL13">
        <v>100.81075501441956</v>
      </c>
      <c r="AM13">
        <v>157.68043398857117</v>
      </c>
    </row>
    <row r="14" spans="1:40" x14ac:dyDescent="0.45">
      <c r="A14" s="1" t="s">
        <v>14</v>
      </c>
      <c r="B14">
        <v>600.00268483161926</v>
      </c>
      <c r="C14">
        <v>600.00337481498718</v>
      </c>
      <c r="D14">
        <v>600.00465512275696</v>
      </c>
      <c r="E14">
        <f t="shared" si="2"/>
        <v>-3.2838038687247572E-6</v>
      </c>
      <c r="I14" s="1" t="str">
        <v>bab5</v>
      </c>
      <c r="J14" s="5">
        <v>245.12517595291138</v>
      </c>
      <c r="K14" s="5">
        <v>243.78016400337219</v>
      </c>
      <c r="L14" s="5">
        <v>270.15408611297607</v>
      </c>
      <c r="M14" s="5">
        <f>IFERROR(VLOOKUP(I14, instances_gpu_matrix[[Instance]:[cuPDLP]], 2, FALSE), "")</f>
        <v>249.90309119224548</v>
      </c>
      <c r="N14" s="7">
        <f t="shared" si="3"/>
        <v>5.4870412405030227E-3</v>
      </c>
      <c r="O14" s="7">
        <f t="shared" si="4"/>
        <v>-0.10210664842061248</v>
      </c>
      <c r="P14" s="7">
        <f t="shared" si="5"/>
        <v>-0.10818731793633157</v>
      </c>
      <c r="Q14" s="7">
        <f t="shared" si="6"/>
        <v>-2.5116593115379941E-2</v>
      </c>
      <c r="R14" s="12">
        <f>IFERROR(VLOOKUP(I14, iterations_cuPDLP_new[[Instance]:[cuPDLP]], 2, FALSE), "")</f>
        <v>33518</v>
      </c>
      <c r="S14" s="12">
        <f>IFERROR(VLOOKUP(I14, iterations_gpu[[Instance]:[cuPDLP]], 2, FALSE), "")</f>
        <v>35917</v>
      </c>
      <c r="T14" s="12">
        <f>IFERROR(VLOOKUP(I14, iterations_gpu_matrix[[Instance]:[cuPDLP]], 2, FALSE), "")</f>
        <v>33870</v>
      </c>
      <c r="U14" s="7">
        <f t="shared" si="7"/>
        <v>-7.1573482904707914E-2</v>
      </c>
      <c r="V14" s="7">
        <f t="shared" si="8"/>
        <v>-1.0501819917656184E-2</v>
      </c>
      <c r="W14" s="5" t="b">
        <f t="shared" si="9"/>
        <v>1</v>
      </c>
      <c r="AF14">
        <f t="shared" si="0"/>
        <v>255.12517595291138</v>
      </c>
      <c r="AG14">
        <f t="shared" si="1"/>
        <v>253.78016400337219</v>
      </c>
      <c r="AH14">
        <f t="shared" si="10"/>
        <v>280.15408611297607</v>
      </c>
      <c r="AI14">
        <f t="shared" si="11"/>
        <v>259.90309119224548</v>
      </c>
      <c r="AK14">
        <v>81.261762857437134</v>
      </c>
      <c r="AL14">
        <v>83.838406085968018</v>
      </c>
      <c r="AM14">
        <v>90.756874799728394</v>
      </c>
    </row>
    <row r="15" spans="1:40" x14ac:dyDescent="0.45">
      <c r="A15" s="1" t="s">
        <v>15</v>
      </c>
      <c r="B15">
        <v>245.12517595291138</v>
      </c>
      <c r="C15">
        <v>243.78016400337219</v>
      </c>
      <c r="D15">
        <v>270.15408611297607</v>
      </c>
      <c r="E15">
        <f t="shared" si="2"/>
        <v>-0.10210664842061248</v>
      </c>
      <c r="I15" s="1" t="str">
        <v>bab6</v>
      </c>
      <c r="J15" s="5">
        <v>600.00335812568665</v>
      </c>
      <c r="K15" s="5">
        <v>600.00200414657593</v>
      </c>
      <c r="L15" s="5">
        <v>600.00055885314941</v>
      </c>
      <c r="M15" s="5">
        <f>IFERROR(VLOOKUP(I15, instances_gpu_matrix[[Instance]:[cuPDLP]], 2, FALSE), "")</f>
        <v>600.00403785705566</v>
      </c>
      <c r="N15" s="7">
        <f t="shared" si="3"/>
        <v>0</v>
      </c>
      <c r="O15" s="7">
        <f t="shared" si="4"/>
        <v>0</v>
      </c>
      <c r="P15" s="7">
        <f t="shared" si="5"/>
        <v>0</v>
      </c>
      <c r="Q15" s="7">
        <f t="shared" si="6"/>
        <v>0</v>
      </c>
      <c r="R15" s="12">
        <f>IFERROR(VLOOKUP(I15, iterations_cuPDLP_new[[Instance]:[cuPDLP]], 2, FALSE), "")</f>
        <v>97844</v>
      </c>
      <c r="S15" s="12">
        <f>IFERROR(VLOOKUP(I15, iterations_gpu[[Instance]:[cuPDLP]], 2, FALSE), "")</f>
        <v>107012</v>
      </c>
      <c r="T15" s="12">
        <f>IFERROR(VLOOKUP(I15, iterations_gpu_matrix[[Instance]:[cuPDLP]], 2, FALSE), "")</f>
        <v>97706</v>
      </c>
      <c r="U15" s="7" t="str">
        <f t="shared" si="7"/>
        <v/>
      </c>
      <c r="V15" s="7" t="str">
        <f t="shared" si="8"/>
        <v/>
      </c>
      <c r="W15" s="5" t="b">
        <f t="shared" si="9"/>
        <v>0</v>
      </c>
      <c r="X15" t="s">
        <v>402</v>
      </c>
      <c r="AF15">
        <f t="shared" si="0"/>
        <v>1</v>
      </c>
      <c r="AG15">
        <f t="shared" si="1"/>
        <v>1</v>
      </c>
      <c r="AH15">
        <f t="shared" si="10"/>
        <v>1</v>
      </c>
      <c r="AI15">
        <f t="shared" si="11"/>
        <v>1</v>
      </c>
      <c r="AK15">
        <v>93.208159923553467</v>
      </c>
      <c r="AL15">
        <v>96.645426988601685</v>
      </c>
      <c r="AM15">
        <v>58.732092142105103</v>
      </c>
    </row>
    <row r="16" spans="1:40" x14ac:dyDescent="0.45">
      <c r="A16" s="1" t="s">
        <v>16</v>
      </c>
      <c r="B16">
        <v>600.00335812568665</v>
      </c>
      <c r="C16">
        <v>600.00200414657593</v>
      </c>
      <c r="D16">
        <v>600.00055885314941</v>
      </c>
      <c r="E16">
        <f t="shared" si="2"/>
        <v>4.6654281168957443E-6</v>
      </c>
      <c r="I16" s="1" t="str">
        <v>blp-ar98</v>
      </c>
      <c r="J16" s="5">
        <v>86.255728960037231</v>
      </c>
      <c r="K16" s="5">
        <v>89.102338075637817</v>
      </c>
      <c r="L16" s="5">
        <v>79.921985864639282</v>
      </c>
      <c r="M16" s="5">
        <f>IFERROR(VLOOKUP(I16, instances_gpu_matrix[[Instance]:[cuPDLP]], 2, FALSE), "")</f>
        <v>95.073661804199219</v>
      </c>
      <c r="N16" s="7">
        <f t="shared" si="3"/>
        <v>-3.300197157825234E-2</v>
      </c>
      <c r="O16" s="7">
        <f t="shared" si="4"/>
        <v>7.342982514625096E-2</v>
      </c>
      <c r="P16" s="7">
        <f t="shared" si="5"/>
        <v>0.10303155236179609</v>
      </c>
      <c r="Q16" s="7">
        <f t="shared" si="6"/>
        <v>-6.7016465084142038E-2</v>
      </c>
      <c r="R16" s="12">
        <f>IFERROR(VLOOKUP(I16, iterations_cuPDLP_new[[Instance]:[cuPDLP]], 2, FALSE), "")</f>
        <v>25452</v>
      </c>
      <c r="S16" s="12">
        <f>IFERROR(VLOOKUP(I16, iterations_gpu[[Instance]:[cuPDLP]], 2, FALSE), "")</f>
        <v>22901</v>
      </c>
      <c r="T16" s="12">
        <f>IFERROR(VLOOKUP(I16, iterations_gpu_matrix[[Instance]:[cuPDLP]], 2, FALSE), "")</f>
        <v>26121</v>
      </c>
      <c r="U16" s="7">
        <f t="shared" si="7"/>
        <v>0.10022787993085022</v>
      </c>
      <c r="V16" s="7">
        <f t="shared" si="8"/>
        <v>-2.6284771334276286E-2</v>
      </c>
      <c r="W16" s="5" t="b">
        <f t="shared" si="9"/>
        <v>1</v>
      </c>
      <c r="X16" t="s">
        <v>403</v>
      </c>
      <c r="AF16">
        <f t="shared" si="0"/>
        <v>96.255728960037231</v>
      </c>
      <c r="AG16">
        <f t="shared" si="1"/>
        <v>99.102338075637817</v>
      </c>
      <c r="AH16">
        <f t="shared" si="10"/>
        <v>89.921985864639282</v>
      </c>
      <c r="AI16">
        <f t="shared" si="11"/>
        <v>105.07366180419922</v>
      </c>
      <c r="AK16">
        <v>69.142512083053589</v>
      </c>
      <c r="AL16">
        <v>68.848572015762329</v>
      </c>
      <c r="AM16">
        <v>82.237806081771851</v>
      </c>
    </row>
    <row r="17" spans="1:39" x14ac:dyDescent="0.45">
      <c r="A17" s="1" t="s">
        <v>17</v>
      </c>
      <c r="B17">
        <v>86.255728960037231</v>
      </c>
      <c r="C17">
        <v>89.102338075637817</v>
      </c>
      <c r="D17">
        <v>79.921985864639282</v>
      </c>
      <c r="E17">
        <f t="shared" si="2"/>
        <v>7.342982514625096E-2</v>
      </c>
      <c r="I17" s="1" t="str">
        <v>blp-ic97</v>
      </c>
      <c r="J17" s="5">
        <v>121.95658111572266</v>
      </c>
      <c r="K17" s="5">
        <v>123.97960686683655</v>
      </c>
      <c r="L17" s="5">
        <v>132.13212203979492</v>
      </c>
      <c r="M17" s="5">
        <f>IFERROR(VLOOKUP(I17, instances_gpu_matrix[[Instance]:[cuPDLP]], 2, FALSE), "")</f>
        <v>186.18300604820251</v>
      </c>
      <c r="N17" s="7">
        <f t="shared" si="3"/>
        <v>-1.6588081861644472E-2</v>
      </c>
      <c r="O17" s="7">
        <f t="shared" si="4"/>
        <v>-8.3435767311456993E-2</v>
      </c>
      <c r="P17" s="7">
        <f t="shared" si="5"/>
        <v>-6.5756904534427105E-2</v>
      </c>
      <c r="Q17" s="7">
        <f t="shared" si="6"/>
        <v>-0.50172282969228243</v>
      </c>
      <c r="R17" s="12">
        <f>IFERROR(VLOOKUP(I17, iterations_cuPDLP_new[[Instance]:[cuPDLP]], 2, FALSE), "")</f>
        <v>17633</v>
      </c>
      <c r="S17" s="12">
        <f>IFERROR(VLOOKUP(I17, iterations_gpu[[Instance]:[cuPDLP]], 2, FALSE), "")</f>
        <v>18211</v>
      </c>
      <c r="T17" s="12">
        <f>IFERROR(VLOOKUP(I17, iterations_gpu_matrix[[Instance]:[cuPDLP]], 2, FALSE), "")</f>
        <v>22894</v>
      </c>
      <c r="U17" s="7">
        <f t="shared" si="7"/>
        <v>-3.2779447626609198E-2</v>
      </c>
      <c r="V17" s="7">
        <f t="shared" si="8"/>
        <v>-0.29836102761866956</v>
      </c>
      <c r="W17" s="5" t="b">
        <f t="shared" si="9"/>
        <v>1</v>
      </c>
      <c r="X17" t="s">
        <v>404</v>
      </c>
      <c r="AF17">
        <f t="shared" si="0"/>
        <v>131.95658111572266</v>
      </c>
      <c r="AG17">
        <f t="shared" si="1"/>
        <v>133.97960686683655</v>
      </c>
      <c r="AH17">
        <f t="shared" si="10"/>
        <v>142.13212203979492</v>
      </c>
      <c r="AI17">
        <f t="shared" si="11"/>
        <v>196.18300604820251</v>
      </c>
      <c r="AK17">
        <v>10.171708106994629</v>
      </c>
      <c r="AL17">
        <v>10.176712036132813</v>
      </c>
      <c r="AM17">
        <v>11.215159177780151</v>
      </c>
    </row>
    <row r="18" spans="1:39" x14ac:dyDescent="0.45">
      <c r="A18" s="1" t="s">
        <v>18</v>
      </c>
      <c r="B18">
        <v>121.95658111572266</v>
      </c>
      <c r="C18">
        <v>123.97960686683655</v>
      </c>
      <c r="D18">
        <v>132.13212203979492</v>
      </c>
      <c r="E18">
        <f t="shared" si="2"/>
        <v>-8.3435767311456993E-2</v>
      </c>
      <c r="I18" s="1" t="str">
        <v>blp-ic98</v>
      </c>
      <c r="J18" s="5">
        <v>89.261248111724854</v>
      </c>
      <c r="K18" s="5">
        <v>90.810755014419556</v>
      </c>
      <c r="L18" s="5">
        <v>147.68043398857117</v>
      </c>
      <c r="M18" s="5">
        <f>IFERROR(VLOOKUP(I18, instances_gpu_matrix[[Instance]:[cuPDLP]], 2, FALSE), "")</f>
        <v>118.1336989402771</v>
      </c>
      <c r="N18" s="7">
        <f t="shared" si="3"/>
        <v>-1.7359234107451021E-2</v>
      </c>
      <c r="O18" s="7">
        <f t="shared" si="4"/>
        <v>-0.65447422159866375</v>
      </c>
      <c r="P18" s="7">
        <f t="shared" si="5"/>
        <v>-0.62624387348306321</v>
      </c>
      <c r="Q18" s="7">
        <f t="shared" si="6"/>
        <v>-0.3008778411931386</v>
      </c>
      <c r="R18" s="12">
        <f>IFERROR(VLOOKUP(I18, iterations_cuPDLP_new[[Instance]:[cuPDLP]], 2, FALSE), "")</f>
        <v>13120</v>
      </c>
      <c r="S18" s="12">
        <f>IFERROR(VLOOKUP(I18, iterations_gpu[[Instance]:[cuPDLP]], 2, FALSE), "")</f>
        <v>20950</v>
      </c>
      <c r="T18" s="12">
        <f>IFERROR(VLOOKUP(I18, iterations_gpu_matrix[[Instance]:[cuPDLP]], 2, FALSE), "")</f>
        <v>16408</v>
      </c>
      <c r="U18" s="7">
        <f t="shared" si="7"/>
        <v>-0.59679878048780488</v>
      </c>
      <c r="V18" s="7">
        <f t="shared" si="8"/>
        <v>-0.25060975609756098</v>
      </c>
      <c r="W18" s="5" t="b">
        <f t="shared" si="9"/>
        <v>1</v>
      </c>
      <c r="X18" t="s">
        <v>405</v>
      </c>
      <c r="AF18">
        <f t="shared" si="0"/>
        <v>99.261248111724854</v>
      </c>
      <c r="AG18">
        <f t="shared" si="1"/>
        <v>100.81075501441956</v>
      </c>
      <c r="AH18">
        <f t="shared" si="10"/>
        <v>157.68043398857117</v>
      </c>
      <c r="AI18">
        <f t="shared" si="11"/>
        <v>128.1336989402771</v>
      </c>
      <c r="AK18">
        <v>11.052773952484131</v>
      </c>
      <c r="AL18">
        <v>10.822942972183228</v>
      </c>
      <c r="AM18">
        <v>11.871313095092773</v>
      </c>
    </row>
    <row r="19" spans="1:39" x14ac:dyDescent="0.45">
      <c r="A19" s="1" t="s">
        <v>19</v>
      </c>
      <c r="B19">
        <v>89.261248111724854</v>
      </c>
      <c r="C19">
        <v>90.810755014419556</v>
      </c>
      <c r="D19">
        <v>147.68043398857117</v>
      </c>
      <c r="E19">
        <f t="shared" si="2"/>
        <v>-0.65447422159866375</v>
      </c>
      <c r="I19" s="1" t="str">
        <v>bppc6-02</v>
      </c>
      <c r="J19" s="5">
        <v>71.261762857437134</v>
      </c>
      <c r="K19" s="5">
        <v>73.838406085968018</v>
      </c>
      <c r="L19" s="5">
        <v>80.756874799728394</v>
      </c>
      <c r="M19" s="5">
        <f>IFERROR(VLOOKUP(I19, instances_gpu_matrix[[Instance]:[cuPDLP]], 2, FALSE), "")</f>
        <v>65.65953803062439</v>
      </c>
      <c r="N19" s="7">
        <f t="shared" si="3"/>
        <v>-3.6157444402345092E-2</v>
      </c>
      <c r="O19" s="7">
        <f t="shared" si="4"/>
        <v>-0.13324273160750633</v>
      </c>
      <c r="P19" s="7">
        <f t="shared" si="5"/>
        <v>-9.3697427673416919E-2</v>
      </c>
      <c r="Q19" s="7">
        <f t="shared" si="6"/>
        <v>0.11076712633559828</v>
      </c>
      <c r="R19" s="12">
        <f>IFERROR(VLOOKUP(I19, iterations_cuPDLP_new[[Instance]:[cuPDLP]], 2, FALSE), "")</f>
        <v>10779</v>
      </c>
      <c r="S19" s="12">
        <f>IFERROR(VLOOKUP(I19, iterations_gpu[[Instance]:[cuPDLP]], 2, FALSE), "")</f>
        <v>11150</v>
      </c>
      <c r="T19" s="12">
        <f>IFERROR(VLOOKUP(I19, iterations_gpu_matrix[[Instance]:[cuPDLP]], 2, FALSE), "")</f>
        <v>8718</v>
      </c>
      <c r="U19" s="7">
        <f t="shared" si="7"/>
        <v>-3.44187772520642E-2</v>
      </c>
      <c r="V19" s="7">
        <f t="shared" si="8"/>
        <v>0.19120512106874479</v>
      </c>
      <c r="W19" s="5" t="b">
        <f t="shared" si="9"/>
        <v>1</v>
      </c>
      <c r="AF19">
        <f t="shared" si="0"/>
        <v>81.261762857437134</v>
      </c>
      <c r="AG19">
        <f t="shared" si="1"/>
        <v>83.838406085968018</v>
      </c>
      <c r="AH19">
        <f t="shared" si="10"/>
        <v>90.756874799728394</v>
      </c>
      <c r="AI19">
        <f t="shared" si="11"/>
        <v>75.65953803062439</v>
      </c>
      <c r="AK19">
        <v>10.768731117248535</v>
      </c>
      <c r="AL19">
        <v>10.78950309753418</v>
      </c>
      <c r="AM19">
        <v>11.944063186645508</v>
      </c>
    </row>
    <row r="20" spans="1:39" x14ac:dyDescent="0.45">
      <c r="A20" s="1" t="s">
        <v>20</v>
      </c>
      <c r="B20">
        <v>71.261762857437134</v>
      </c>
      <c r="C20">
        <v>73.838406085968018</v>
      </c>
      <c r="D20">
        <v>80.756874799728394</v>
      </c>
      <c r="E20">
        <f t="shared" si="2"/>
        <v>-0.13324273160750633</v>
      </c>
      <c r="I20" s="1" t="str">
        <v>bppc6-06</v>
      </c>
      <c r="J20" s="5">
        <v>83.208159923553467</v>
      </c>
      <c r="K20" s="5">
        <v>86.645426988601685</v>
      </c>
      <c r="L20" s="5">
        <v>48.732092142105103</v>
      </c>
      <c r="M20" s="5">
        <f>IFERROR(VLOOKUP(I20, instances_gpu_matrix[[Instance]:[cuPDLP]], 2, FALSE), "")</f>
        <v>53.388897895812988</v>
      </c>
      <c r="N20" s="7">
        <f t="shared" si="3"/>
        <v>-4.1309254623659114E-2</v>
      </c>
      <c r="O20" s="7">
        <f t="shared" si="4"/>
        <v>0.41433517834215844</v>
      </c>
      <c r="P20" s="7">
        <f t="shared" si="5"/>
        <v>0.43756879230895968</v>
      </c>
      <c r="Q20" s="7">
        <f t="shared" si="6"/>
        <v>0.38382324663439693</v>
      </c>
      <c r="R20" s="12">
        <f>IFERROR(VLOOKUP(I20, iterations_cuPDLP_new[[Instance]:[cuPDLP]], 2, FALSE), "")</f>
        <v>12481</v>
      </c>
      <c r="S20" s="12">
        <f>IFERROR(VLOOKUP(I20, iterations_gpu[[Instance]:[cuPDLP]], 2, FALSE), "")</f>
        <v>6372</v>
      </c>
      <c r="T20" s="12">
        <f>IFERROR(VLOOKUP(I20, iterations_gpu_matrix[[Instance]:[cuPDLP]], 2, FALSE), "")</f>
        <v>7820</v>
      </c>
      <c r="U20" s="7">
        <f t="shared" si="7"/>
        <v>0.48946398525759155</v>
      </c>
      <c r="V20" s="7">
        <f t="shared" si="8"/>
        <v>0.37344764041342843</v>
      </c>
      <c r="W20" s="5" t="b">
        <f t="shared" si="9"/>
        <v>1</v>
      </c>
      <c r="AF20">
        <f t="shared" si="0"/>
        <v>93.208159923553467</v>
      </c>
      <c r="AG20">
        <f t="shared" si="1"/>
        <v>96.645426988601685</v>
      </c>
      <c r="AH20">
        <f t="shared" si="10"/>
        <v>58.732092142105103</v>
      </c>
      <c r="AI20">
        <f t="shared" si="11"/>
        <v>63.388897895812988</v>
      </c>
      <c r="AK20">
        <v>11.728262186050415</v>
      </c>
      <c r="AL20">
        <v>11.80159592628479</v>
      </c>
      <c r="AM20">
        <v>13.412670135498047</v>
      </c>
    </row>
    <row r="21" spans="1:39" x14ac:dyDescent="0.45">
      <c r="A21" s="1" t="s">
        <v>21</v>
      </c>
      <c r="B21">
        <v>83.208159923553467</v>
      </c>
      <c r="C21">
        <v>86.645426988601685</v>
      </c>
      <c r="D21">
        <v>48.732092142105103</v>
      </c>
      <c r="E21">
        <f t="shared" si="2"/>
        <v>0.41433517834215844</v>
      </c>
      <c r="I21" s="1" t="str">
        <v>brazil3</v>
      </c>
      <c r="J21" s="5">
        <v>59.142512083053589</v>
      </c>
      <c r="K21" s="5">
        <v>58.848572015762329</v>
      </c>
      <c r="L21" s="5">
        <v>72.237806081771851</v>
      </c>
      <c r="M21" s="5">
        <f>IFERROR(VLOOKUP(I21, instances_gpu_matrix[[Instance]:[cuPDLP]], 2, FALSE), "")</f>
        <v>59.343005180358887</v>
      </c>
      <c r="N21" s="7">
        <f t="shared" si="3"/>
        <v>4.9700301346429273E-3</v>
      </c>
      <c r="O21" s="7">
        <f t="shared" si="4"/>
        <v>-0.22141930630759468</v>
      </c>
      <c r="P21" s="7">
        <f t="shared" si="5"/>
        <v>-0.22752011828635832</v>
      </c>
      <c r="Q21" s="7">
        <f t="shared" si="6"/>
        <v>-8.4017869535411311E-3</v>
      </c>
      <c r="R21" s="12">
        <f>IFERROR(VLOOKUP(I21, iterations_cuPDLP_new[[Instance]:[cuPDLP]], 2, FALSE), "")</f>
        <v>8402</v>
      </c>
      <c r="S21" s="12">
        <f>IFERROR(VLOOKUP(I21, iterations_gpu[[Instance]:[cuPDLP]], 2, FALSE), "")</f>
        <v>10017</v>
      </c>
      <c r="T21" s="12">
        <f>IFERROR(VLOOKUP(I21, iterations_gpu_matrix[[Instance]:[cuPDLP]], 2, FALSE), "")</f>
        <v>8330</v>
      </c>
      <c r="U21" s="7">
        <f t="shared" si="7"/>
        <v>-0.19221613901452037</v>
      </c>
      <c r="V21" s="7">
        <f t="shared" si="8"/>
        <v>8.5693882408950251E-3</v>
      </c>
      <c r="W21" s="5" t="b">
        <f t="shared" si="9"/>
        <v>1</v>
      </c>
      <c r="AF21">
        <f t="shared" si="0"/>
        <v>69.142512083053589</v>
      </c>
      <c r="AG21">
        <f t="shared" si="1"/>
        <v>68.848572015762329</v>
      </c>
      <c r="AH21">
        <f t="shared" si="10"/>
        <v>82.237806081771851</v>
      </c>
      <c r="AI21">
        <f t="shared" si="11"/>
        <v>69.343005180358887</v>
      </c>
      <c r="AK21">
        <v>368.10326099395752</v>
      </c>
      <c r="AL21">
        <v>371.03063011169434</v>
      </c>
      <c r="AM21">
        <v>197.01710987091064</v>
      </c>
    </row>
    <row r="22" spans="1:39" x14ac:dyDescent="0.45">
      <c r="A22" s="1" t="s">
        <v>22</v>
      </c>
      <c r="B22">
        <v>59.142512083053589</v>
      </c>
      <c r="C22">
        <v>58.848572015762329</v>
      </c>
      <c r="D22">
        <v>72.237806081771851</v>
      </c>
      <c r="E22">
        <f t="shared" si="2"/>
        <v>-0.22141930630759468</v>
      </c>
      <c r="I22" s="1" t="str">
        <v>cdc7-4-3-2</v>
      </c>
      <c r="J22" s="5">
        <v>0.17170810699462891</v>
      </c>
      <c r="K22" s="5">
        <v>0.1767120361328125</v>
      </c>
      <c r="L22" s="5">
        <v>1.2151591777801514</v>
      </c>
      <c r="M22" s="5">
        <f>IFERROR(VLOOKUP(I22, instances_gpu_matrix[[Instance]:[cuPDLP]], 2, FALSE), "")</f>
        <v>1.3277449607849121</v>
      </c>
      <c r="N22" s="7">
        <f t="shared" si="3"/>
        <v>-2.9142066881793289E-2</v>
      </c>
      <c r="O22" s="7">
        <f t="shared" si="4"/>
        <v>-6.0768887913845679</v>
      </c>
      <c r="P22" s="7">
        <f t="shared" si="5"/>
        <v>-5.8764935562559364</v>
      </c>
      <c r="Q22" s="7">
        <f t="shared" si="6"/>
        <v>-6.5136079569985323</v>
      </c>
      <c r="R22" s="12">
        <f>IFERROR(VLOOKUP(I22, iterations_cuPDLP_new[[Instance]:[cuPDLP]], 2, FALSE), "")</f>
        <v>37</v>
      </c>
      <c r="S22" s="12">
        <f>IFERROR(VLOOKUP(I22, iterations_gpu[[Instance]:[cuPDLP]], 2, FALSE), "")</f>
        <v>38</v>
      </c>
      <c r="T22" s="12">
        <f>IFERROR(VLOOKUP(I22, iterations_gpu_matrix[[Instance]:[cuPDLP]], 2, FALSE), "")</f>
        <v>42</v>
      </c>
      <c r="U22" s="7" t="str">
        <f t="shared" si="7"/>
        <v/>
      </c>
      <c r="V22" s="7" t="str">
        <f t="shared" si="8"/>
        <v/>
      </c>
      <c r="W22" s="5" t="b">
        <f t="shared" si="9"/>
        <v>0</v>
      </c>
      <c r="AF22">
        <f t="shared" si="0"/>
        <v>10.171708106994629</v>
      </c>
      <c r="AG22">
        <f t="shared" si="1"/>
        <v>10.176712036132813</v>
      </c>
      <c r="AH22">
        <f t="shared" si="10"/>
        <v>11.215159177780151</v>
      </c>
      <c r="AI22">
        <f t="shared" si="11"/>
        <v>11.327744960784912</v>
      </c>
      <c r="AK22">
        <v>220.67694091796875</v>
      </c>
      <c r="AL22">
        <v>220.62600517272949</v>
      </c>
      <c r="AM22">
        <v>192.42398595809937</v>
      </c>
    </row>
    <row r="23" spans="1:39" x14ac:dyDescent="0.45">
      <c r="A23" s="1" t="s">
        <v>23</v>
      </c>
      <c r="B23">
        <v>404.68328285217285</v>
      </c>
      <c r="C23">
        <v>408.33926701545715</v>
      </c>
      <c r="D23">
        <v>1.2151591777801514</v>
      </c>
      <c r="E23">
        <f t="shared" si="2"/>
        <v>0.99699725877180834</v>
      </c>
      <c r="I23" s="1" t="str">
        <v>chromaticindex1024-7</v>
      </c>
      <c r="J23" s="5">
        <v>1.0527739524841309</v>
      </c>
      <c r="K23" s="5">
        <v>0.82294297218322754</v>
      </c>
      <c r="L23" s="5">
        <v>1.8713130950927734</v>
      </c>
      <c r="M23" s="5">
        <f>IFERROR(VLOOKUP(I23, instances_gpu_matrix[[Instance]:[cuPDLP]], 2, FALSE), "")</f>
        <v>1.9117100238800049</v>
      </c>
      <c r="N23" s="7">
        <f t="shared" si="3"/>
        <v>0.21830990381039819</v>
      </c>
      <c r="O23" s="7">
        <f t="shared" si="4"/>
        <v>-0.77750702387460613</v>
      </c>
      <c r="P23" s="7">
        <f t="shared" si="5"/>
        <v>-1.2739280343184305</v>
      </c>
      <c r="Q23" s="7">
        <f t="shared" si="6"/>
        <v>-1.3230164039293408</v>
      </c>
      <c r="R23" s="12">
        <f>IFERROR(VLOOKUP(I23, iterations_cuPDLP_new[[Instance]:[cuPDLP]], 2, FALSE), "")</f>
        <v>170</v>
      </c>
      <c r="S23" s="12">
        <f>IFERROR(VLOOKUP(I23, iterations_gpu[[Instance]:[cuPDLP]], 2, FALSE), "")</f>
        <v>151</v>
      </c>
      <c r="T23" s="12">
        <f>IFERROR(VLOOKUP(I23, iterations_gpu_matrix[[Instance]:[cuPDLP]], 2, FALSE), "")</f>
        <v>174</v>
      </c>
      <c r="U23" s="7" t="str">
        <f t="shared" si="7"/>
        <v/>
      </c>
      <c r="V23" s="7" t="str">
        <f t="shared" si="8"/>
        <v/>
      </c>
      <c r="W23" s="5" t="b">
        <f t="shared" si="9"/>
        <v>0</v>
      </c>
      <c r="AF23">
        <f t="shared" si="0"/>
        <v>11.052773952484131</v>
      </c>
      <c r="AG23">
        <f t="shared" si="1"/>
        <v>10.822942972183228</v>
      </c>
      <c r="AH23">
        <f t="shared" si="10"/>
        <v>11.871313095092773</v>
      </c>
      <c r="AI23">
        <f t="shared" si="11"/>
        <v>11.911710023880005</v>
      </c>
      <c r="AK23">
        <v>108.40462112426758</v>
      </c>
      <c r="AL23">
        <v>109.79031896591187</v>
      </c>
      <c r="AM23">
        <v>149.98949289321899</v>
      </c>
    </row>
    <row r="24" spans="1:39" x14ac:dyDescent="0.45">
      <c r="A24" s="1" t="s">
        <v>24</v>
      </c>
      <c r="B24">
        <v>0.17170810699462891</v>
      </c>
      <c r="C24">
        <v>0.1767120361328125</v>
      </c>
      <c r="D24">
        <v>1.8713130950927734</v>
      </c>
      <c r="E24">
        <f t="shared" si="2"/>
        <v>-9.8982221506367711</v>
      </c>
      <c r="I24" s="1" t="str">
        <v>chromaticindex512-7</v>
      </c>
      <c r="J24" s="5">
        <v>0.76873111724853516</v>
      </c>
      <c r="K24" s="5">
        <v>0.78950309753417969</v>
      </c>
      <c r="L24" s="5">
        <v>1.9440631866455078</v>
      </c>
      <c r="M24" s="5">
        <f>IFERROR(VLOOKUP(I24, instances_gpu_matrix[[Instance]:[cuPDLP]], 2, FALSE), "")</f>
        <v>2.3196401596069336</v>
      </c>
      <c r="N24" s="7">
        <f t="shared" si="3"/>
        <v>-2.7021125878177288E-2</v>
      </c>
      <c r="O24" s="7">
        <f t="shared" si="4"/>
        <v>-1.5289247996149231</v>
      </c>
      <c r="P24" s="7">
        <f t="shared" si="5"/>
        <v>-1.4623882955207077</v>
      </c>
      <c r="Q24" s="7">
        <f t="shared" si="6"/>
        <v>-1.9381014043539078</v>
      </c>
      <c r="R24" s="12">
        <f>IFERROR(VLOOKUP(I24, iterations_cuPDLP_new[[Instance]:[cuPDLP]], 2, FALSE), "")</f>
        <v>161</v>
      </c>
      <c r="S24" s="12">
        <f>IFERROR(VLOOKUP(I24, iterations_gpu[[Instance]:[cuPDLP]], 2, FALSE), "")</f>
        <v>181</v>
      </c>
      <c r="T24" s="12">
        <f>IFERROR(VLOOKUP(I24, iterations_gpu_matrix[[Instance]:[cuPDLP]], 2, FALSE), "")</f>
        <v>175</v>
      </c>
      <c r="U24" s="7" t="str">
        <f t="shared" si="7"/>
        <v/>
      </c>
      <c r="V24" s="7" t="str">
        <f t="shared" si="8"/>
        <v/>
      </c>
      <c r="W24" s="5" t="b">
        <f t="shared" si="9"/>
        <v>0</v>
      </c>
      <c r="AF24">
        <f t="shared" si="0"/>
        <v>10.768731117248535</v>
      </c>
      <c r="AG24">
        <f t="shared" si="1"/>
        <v>10.78950309753418</v>
      </c>
      <c r="AH24">
        <f t="shared" si="10"/>
        <v>11.944063186645508</v>
      </c>
      <c r="AI24">
        <f t="shared" si="11"/>
        <v>12.319640159606934</v>
      </c>
      <c r="AK24">
        <v>17.814465045928955</v>
      </c>
      <c r="AL24">
        <v>17.911538124084473</v>
      </c>
      <c r="AM24">
        <v>17.058027029037476</v>
      </c>
    </row>
    <row r="25" spans="1:39" x14ac:dyDescent="0.45">
      <c r="A25" s="1" t="s">
        <v>25</v>
      </c>
      <c r="B25">
        <v>1.0527739524841309</v>
      </c>
      <c r="C25">
        <v>0.82294297218322754</v>
      </c>
      <c r="D25">
        <v>1.9440631866455078</v>
      </c>
      <c r="E25">
        <f t="shared" si="2"/>
        <v>-0.8466102643005996</v>
      </c>
      <c r="I25" s="1" t="str">
        <v>ci-s4</v>
      </c>
      <c r="J25" s="5">
        <v>600.00053000450134</v>
      </c>
      <c r="K25" s="5">
        <v>600.00128293037415</v>
      </c>
      <c r="L25" s="5">
        <v>600.000648021698</v>
      </c>
      <c r="M25" s="5">
        <f>IFERROR(VLOOKUP(I25, instances_gpu_matrix[[Instance]:[cuPDLP]], 2, FALSE), "")</f>
        <v>600.00111889839172</v>
      </c>
      <c r="N25" s="7">
        <f t="shared" si="3"/>
        <v>0</v>
      </c>
      <c r="O25" s="7">
        <f t="shared" si="4"/>
        <v>0</v>
      </c>
      <c r="P25" s="7">
        <f t="shared" si="5"/>
        <v>0</v>
      </c>
      <c r="Q25" s="7">
        <f t="shared" si="6"/>
        <v>0</v>
      </c>
      <c r="R25" s="12">
        <f>IFERROR(VLOOKUP(I25, iterations_cuPDLP_new[[Instance]:[cuPDLP]], 2, FALSE), "")</f>
        <v>101564</v>
      </c>
      <c r="S25" s="12">
        <f>IFERROR(VLOOKUP(I25, iterations_gpu[[Instance]:[cuPDLP]], 2, FALSE), "")</f>
        <v>101952</v>
      </c>
      <c r="T25" s="12">
        <f>IFERROR(VLOOKUP(I25, iterations_gpu_matrix[[Instance]:[cuPDLP]], 2, FALSE), "")</f>
        <v>102509</v>
      </c>
      <c r="U25" s="7" t="str">
        <f t="shared" si="7"/>
        <v/>
      </c>
      <c r="V25" s="7" t="str">
        <f t="shared" si="8"/>
        <v/>
      </c>
      <c r="W25" s="5" t="b">
        <f t="shared" si="9"/>
        <v>0</v>
      </c>
      <c r="AF25">
        <f t="shared" si="0"/>
        <v>1</v>
      </c>
      <c r="AG25">
        <f t="shared" si="1"/>
        <v>1</v>
      </c>
      <c r="AH25">
        <f t="shared" si="10"/>
        <v>1</v>
      </c>
      <c r="AI25">
        <f t="shared" si="11"/>
        <v>1</v>
      </c>
      <c r="AK25">
        <v>21.671627044677734</v>
      </c>
      <c r="AL25">
        <v>21.387347936630249</v>
      </c>
      <c r="AM25">
        <v>18.00456714630127</v>
      </c>
    </row>
    <row r="26" spans="1:39" x14ac:dyDescent="0.45">
      <c r="A26" s="1" t="s">
        <v>26</v>
      </c>
      <c r="B26">
        <v>0.76873111724853516</v>
      </c>
      <c r="C26">
        <v>0.78950309753417969</v>
      </c>
      <c r="D26">
        <v>600.000648021698</v>
      </c>
      <c r="E26">
        <f t="shared" si="2"/>
        <v>-779.50781939104775</v>
      </c>
      <c r="I26" s="1" t="str">
        <v>circ10-3</v>
      </c>
      <c r="J26" s="5">
        <v>1.728262186050415</v>
      </c>
      <c r="K26" s="5">
        <v>1.80159592628479</v>
      </c>
      <c r="L26" s="5">
        <v>3.4126701354980469</v>
      </c>
      <c r="M26" s="5">
        <f>IFERROR(VLOOKUP(I26, instances_gpu_matrix[[Instance]:[cuPDLP]], 2, FALSE), "")</f>
        <v>4.9504799842834473</v>
      </c>
      <c r="N26" s="7">
        <f t="shared" si="3"/>
        <v>-4.2432068945490301E-2</v>
      </c>
      <c r="O26" s="7">
        <f t="shared" si="4"/>
        <v>-0.97462524091729219</v>
      </c>
      <c r="P26" s="7">
        <f t="shared" si="5"/>
        <v>-0.89424836374690153</v>
      </c>
      <c r="Q26" s="7">
        <f t="shared" si="6"/>
        <v>-1.7478303608802079</v>
      </c>
      <c r="R26" s="12">
        <f>IFERROR(VLOOKUP(I26, iterations_cuPDLP_new[[Instance]:[cuPDLP]], 2, FALSE), "")</f>
        <v>352</v>
      </c>
      <c r="S26" s="12">
        <f>IFERROR(VLOOKUP(I26, iterations_gpu[[Instance]:[cuPDLP]], 2, FALSE), "")</f>
        <v>382</v>
      </c>
      <c r="T26" s="12">
        <f>IFERROR(VLOOKUP(I26, iterations_gpu_matrix[[Instance]:[cuPDLP]], 2, FALSE), "")</f>
        <v>477</v>
      </c>
      <c r="U26" s="7" t="str">
        <f t="shared" si="7"/>
        <v/>
      </c>
      <c r="V26" s="7" t="str">
        <f t="shared" si="8"/>
        <v/>
      </c>
      <c r="W26" s="5" t="b">
        <f t="shared" si="9"/>
        <v>0</v>
      </c>
      <c r="AF26">
        <f t="shared" si="0"/>
        <v>11.728262186050415</v>
      </c>
      <c r="AG26">
        <f t="shared" si="1"/>
        <v>11.80159592628479</v>
      </c>
      <c r="AH26">
        <f t="shared" si="10"/>
        <v>13.412670135498047</v>
      </c>
      <c r="AI26">
        <f t="shared" si="11"/>
        <v>14.950479984283447</v>
      </c>
      <c r="AK26">
        <v>86.522417068481445</v>
      </c>
      <c r="AL26">
        <v>87.690142869949341</v>
      </c>
      <c r="AM26">
        <v>87.852674961090088</v>
      </c>
    </row>
    <row r="27" spans="1:39" x14ac:dyDescent="0.45">
      <c r="A27" s="1" t="s">
        <v>27</v>
      </c>
      <c r="B27">
        <v>600.00053000450134</v>
      </c>
      <c r="C27">
        <v>600.00128293037415</v>
      </c>
      <c r="D27">
        <v>3.4126701354980469</v>
      </c>
      <c r="E27">
        <f t="shared" si="2"/>
        <v>0.99431222146508358</v>
      </c>
      <c r="I27" s="1" t="str">
        <v>cmflsp40-24-10-7</v>
      </c>
      <c r="J27" s="5">
        <v>358.10326099395752</v>
      </c>
      <c r="K27" s="5">
        <v>361.03063011169434</v>
      </c>
      <c r="L27" s="5">
        <v>187.01710987091064</v>
      </c>
      <c r="M27" s="5">
        <f>IFERROR(VLOOKUP(I27, instances_gpu_matrix[[Instance]:[cuPDLP]], 2, FALSE), "")</f>
        <v>470.12617802619934</v>
      </c>
      <c r="N27" s="7">
        <f t="shared" si="3"/>
        <v>-8.1746508244900113E-3</v>
      </c>
      <c r="O27" s="7">
        <f t="shared" si="4"/>
        <v>0.47775647350481321</v>
      </c>
      <c r="P27" s="7">
        <f t="shared" si="5"/>
        <v>0.48199101607237044</v>
      </c>
      <c r="Q27" s="7">
        <f t="shared" si="6"/>
        <v>-0.30217809464186857</v>
      </c>
      <c r="R27" s="12">
        <f>IFERROR(VLOOKUP(I27, iterations_cuPDLP_new[[Instance]:[cuPDLP]], 2, FALSE), "")</f>
        <v>49449</v>
      </c>
      <c r="S27" s="12">
        <f>IFERROR(VLOOKUP(I27, iterations_gpu[[Instance]:[cuPDLP]], 2, FALSE), "")</f>
        <v>25809</v>
      </c>
      <c r="T27" s="12">
        <f>IFERROR(VLOOKUP(I27, iterations_gpu_matrix[[Instance]:[cuPDLP]], 2, FALSE), "")</f>
        <v>64083</v>
      </c>
      <c r="U27" s="7">
        <f t="shared" si="7"/>
        <v>0.47806831280713463</v>
      </c>
      <c r="V27" s="7">
        <f t="shared" si="8"/>
        <v>-0.29594127282654858</v>
      </c>
      <c r="W27" s="5" t="b">
        <f t="shared" si="9"/>
        <v>1</v>
      </c>
      <c r="AF27">
        <f t="shared" si="0"/>
        <v>368.10326099395752</v>
      </c>
      <c r="AG27">
        <f t="shared" si="1"/>
        <v>371.03063011169434</v>
      </c>
      <c r="AH27">
        <f t="shared" si="10"/>
        <v>197.01710987091064</v>
      </c>
      <c r="AI27">
        <f t="shared" si="11"/>
        <v>480.12617802619934</v>
      </c>
      <c r="AK27">
        <v>369.3796079158783</v>
      </c>
      <c r="AL27">
        <v>367.94364094734192</v>
      </c>
      <c r="AM27">
        <v>266.25429892539978</v>
      </c>
    </row>
    <row r="28" spans="1:39" x14ac:dyDescent="0.45">
      <c r="A28" s="1" t="s">
        <v>28</v>
      </c>
      <c r="B28">
        <v>1.728262186050415</v>
      </c>
      <c r="C28">
        <v>1.80159592628479</v>
      </c>
      <c r="D28">
        <v>187.01710987091064</v>
      </c>
      <c r="E28">
        <f t="shared" si="2"/>
        <v>-107.21107548403837</v>
      </c>
      <c r="I28" s="1" t="str">
        <v>cmflsp40-36-2-10</v>
      </c>
      <c r="J28" s="5">
        <v>210.67694091796875</v>
      </c>
      <c r="K28" s="5">
        <v>210.62600517272949</v>
      </c>
      <c r="L28" s="5">
        <v>182.42398595809937</v>
      </c>
      <c r="M28" s="5">
        <f>IFERROR(VLOOKUP(I28, instances_gpu_matrix[[Instance]:[cuPDLP]], 2, FALSE), "")</f>
        <v>538.74719500541687</v>
      </c>
      <c r="N28" s="7">
        <f t="shared" si="3"/>
        <v>2.4177180956453444E-4</v>
      </c>
      <c r="O28" s="7">
        <f t="shared" si="4"/>
        <v>0.13410558762038524</v>
      </c>
      <c r="P28" s="7">
        <f t="shared" si="5"/>
        <v>0.13389618813451978</v>
      </c>
      <c r="Q28" s="7">
        <f t="shared" si="6"/>
        <v>-1.5578379771462827</v>
      </c>
      <c r="R28" s="12">
        <f>IFERROR(VLOOKUP(I28, iterations_cuPDLP_new[[Instance]:[cuPDLP]], 2, FALSE), "")</f>
        <v>28585</v>
      </c>
      <c r="S28" s="12">
        <f>IFERROR(VLOOKUP(I28, iterations_gpu[[Instance]:[cuPDLP]], 2, FALSE), "")</f>
        <v>24216</v>
      </c>
      <c r="T28" s="12">
        <f>IFERROR(VLOOKUP(I28, iterations_gpu_matrix[[Instance]:[cuPDLP]], 2, FALSE), "")</f>
        <v>73585</v>
      </c>
      <c r="U28" s="7">
        <f t="shared" si="7"/>
        <v>0.15284239986006648</v>
      </c>
      <c r="V28" s="7">
        <f t="shared" si="8"/>
        <v>-1.5742522301906594</v>
      </c>
      <c r="W28" s="5" t="b">
        <f t="shared" si="9"/>
        <v>1</v>
      </c>
      <c r="AF28">
        <f t="shared" si="0"/>
        <v>220.67694091796875</v>
      </c>
      <c r="AG28">
        <f t="shared" si="1"/>
        <v>220.62600517272949</v>
      </c>
      <c r="AH28">
        <f t="shared" si="10"/>
        <v>192.42398595809937</v>
      </c>
      <c r="AI28">
        <f t="shared" si="11"/>
        <v>548.74719500541687</v>
      </c>
      <c r="AK28">
        <v>11.042312145233154</v>
      </c>
      <c r="AL28">
        <v>11.05294394493103</v>
      </c>
      <c r="AM28">
        <v>11.597876787185669</v>
      </c>
    </row>
    <row r="29" spans="1:39" x14ac:dyDescent="0.45">
      <c r="A29" s="1" t="s">
        <v>29</v>
      </c>
      <c r="B29">
        <v>358.10326099395752</v>
      </c>
      <c r="C29">
        <v>361.03063011169434</v>
      </c>
      <c r="D29">
        <v>182.42398595809937</v>
      </c>
      <c r="E29">
        <f t="shared" si="2"/>
        <v>0.49058272898224875</v>
      </c>
      <c r="I29" s="1" t="str">
        <v>cmflsp50-24-8-8</v>
      </c>
      <c r="J29" s="5">
        <v>98.404621124267578</v>
      </c>
      <c r="K29" s="5">
        <v>99.790318965911865</v>
      </c>
      <c r="L29" s="5">
        <v>139.98949289321899</v>
      </c>
      <c r="M29" s="5">
        <f>IFERROR(VLOOKUP(I29, instances_gpu_matrix[[Instance]:[cuPDLP]], 2, FALSE), "")</f>
        <v>99.768939971923828</v>
      </c>
      <c r="N29" s="7">
        <f t="shared" si="3"/>
        <v>-1.4081633827891035E-2</v>
      </c>
      <c r="O29" s="7">
        <f t="shared" si="4"/>
        <v>-0.4225906394826428</v>
      </c>
      <c r="P29" s="7">
        <f t="shared" si="5"/>
        <v>-0.40283641082497262</v>
      </c>
      <c r="Q29" s="7">
        <f t="shared" si="6"/>
        <v>2.1423915876388894E-4</v>
      </c>
      <c r="R29" s="12">
        <f>IFERROR(VLOOKUP(I29, iterations_cuPDLP_new[[Instance]:[cuPDLP]], 2, FALSE), "")</f>
        <v>13702</v>
      </c>
      <c r="S29" s="12">
        <f>IFERROR(VLOOKUP(I29, iterations_gpu[[Instance]:[cuPDLP]], 2, FALSE), "")</f>
        <v>18926</v>
      </c>
      <c r="T29" s="12">
        <f>IFERROR(VLOOKUP(I29, iterations_gpu_matrix[[Instance]:[cuPDLP]], 2, FALSE), "")</f>
        <v>13460</v>
      </c>
      <c r="U29" s="7">
        <f t="shared" si="7"/>
        <v>-0.38125821048022185</v>
      </c>
      <c r="V29" s="7">
        <f t="shared" si="8"/>
        <v>1.7661655232812729E-2</v>
      </c>
      <c r="W29" s="5" t="b">
        <f t="shared" si="9"/>
        <v>1</v>
      </c>
      <c r="AF29">
        <f t="shared" si="0"/>
        <v>108.40462112426758</v>
      </c>
      <c r="AG29">
        <f t="shared" si="1"/>
        <v>109.79031896591187</v>
      </c>
      <c r="AH29">
        <f t="shared" si="10"/>
        <v>149.98949289321899</v>
      </c>
      <c r="AI29">
        <f t="shared" si="11"/>
        <v>109.76893997192383</v>
      </c>
      <c r="AK29">
        <v>12.087333917617798</v>
      </c>
      <c r="AL29">
        <v>12.155764818191528</v>
      </c>
      <c r="AM29">
        <v>12.537451028823853</v>
      </c>
    </row>
    <row r="30" spans="1:39" x14ac:dyDescent="0.45">
      <c r="A30" s="1" t="s">
        <v>30</v>
      </c>
      <c r="B30">
        <v>210.67694091796875</v>
      </c>
      <c r="C30">
        <v>210.62600517272949</v>
      </c>
      <c r="D30">
        <v>139.98949289321899</v>
      </c>
      <c r="E30">
        <f t="shared" si="2"/>
        <v>0.33552532003145669</v>
      </c>
      <c r="I30" s="1" t="str">
        <v>co-100</v>
      </c>
      <c r="J30" s="5">
        <v>600.00775504112244</v>
      </c>
      <c r="K30" s="5">
        <v>600.00449800491333</v>
      </c>
      <c r="L30" s="5">
        <v>600.00760293006897</v>
      </c>
      <c r="M30" s="5">
        <f>IFERROR(VLOOKUP(I30, instances_gpu_matrix[[Instance]:[cuPDLP]], 2, FALSE), "")</f>
        <v>600.00238299369812</v>
      </c>
      <c r="N30" s="7">
        <f t="shared" si="3"/>
        <v>0</v>
      </c>
      <c r="O30" s="7">
        <f t="shared" si="4"/>
        <v>0</v>
      </c>
      <c r="P30" s="7">
        <f t="shared" si="5"/>
        <v>0</v>
      </c>
      <c r="Q30" s="7">
        <f t="shared" si="6"/>
        <v>0</v>
      </c>
      <c r="R30" s="12">
        <f>IFERROR(VLOOKUP(I30, iterations_cuPDLP_new[[Instance]:[cuPDLP]], 2, FALSE), "")</f>
        <v>79899</v>
      </c>
      <c r="S30" s="12">
        <f>IFERROR(VLOOKUP(I30, iterations_gpu[[Instance]:[cuPDLP]], 2, FALSE), "")</f>
        <v>65110</v>
      </c>
      <c r="T30" s="12">
        <f>IFERROR(VLOOKUP(I30, iterations_gpu_matrix[[Instance]:[cuPDLP]], 2, FALSE), "")</f>
        <v>78899</v>
      </c>
      <c r="U30" s="7" t="str">
        <f t="shared" si="7"/>
        <v/>
      </c>
      <c r="V30" s="7" t="str">
        <f t="shared" si="8"/>
        <v/>
      </c>
      <c r="W30" s="5" t="b">
        <f t="shared" si="9"/>
        <v>0</v>
      </c>
      <c r="AF30">
        <f t="shared" si="0"/>
        <v>1</v>
      </c>
      <c r="AG30">
        <f t="shared" si="1"/>
        <v>1</v>
      </c>
      <c r="AH30">
        <f t="shared" si="10"/>
        <v>1</v>
      </c>
      <c r="AI30">
        <f t="shared" si="11"/>
        <v>1</v>
      </c>
      <c r="AK30">
        <v>10.982779026031494</v>
      </c>
      <c r="AL30">
        <v>10.787758111953735</v>
      </c>
      <c r="AM30">
        <v>11.590190887451172</v>
      </c>
    </row>
    <row r="31" spans="1:39" x14ac:dyDescent="0.45">
      <c r="A31" s="1" t="s">
        <v>31</v>
      </c>
      <c r="B31">
        <v>98.404621124267578</v>
      </c>
      <c r="C31">
        <v>99.790318965911865</v>
      </c>
      <c r="D31">
        <v>600.00760293006897</v>
      </c>
      <c r="E31">
        <f t="shared" si="2"/>
        <v>-5.097351893386854</v>
      </c>
      <c r="I31" s="1" t="str">
        <v>cryptanalysiskb128n5obj16</v>
      </c>
      <c r="J31" s="5">
        <v>7.8144650459289551</v>
      </c>
      <c r="K31" s="5">
        <v>7.9115381240844727</v>
      </c>
      <c r="L31" s="5">
        <v>7.0580270290374756</v>
      </c>
      <c r="M31" s="5">
        <f>IFERROR(VLOOKUP(I31, instances_gpu_matrix[[Instance]:[cuPDLP]], 2, FALSE), "")</f>
        <v>6.6602358818054199</v>
      </c>
      <c r="N31" s="7">
        <f t="shared" si="3"/>
        <v>-1.2422229491715371E-2</v>
      </c>
      <c r="O31" s="7">
        <f t="shared" si="4"/>
        <v>9.6799718527828787E-2</v>
      </c>
      <c r="P31" s="7">
        <f t="shared" si="5"/>
        <v>0.10788181535126784</v>
      </c>
      <c r="Q31" s="7">
        <f t="shared" si="6"/>
        <v>0.15816169026220223</v>
      </c>
      <c r="R31" s="12">
        <f>IFERROR(VLOOKUP(I31, iterations_cuPDLP_new[[Instance]:[cuPDLP]], 2, FALSE), "")</f>
        <v>1356</v>
      </c>
      <c r="S31" s="12">
        <f>IFERROR(VLOOKUP(I31, iterations_gpu[[Instance]:[cuPDLP]], 2, FALSE), "")</f>
        <v>958</v>
      </c>
      <c r="T31" s="12">
        <f>IFERROR(VLOOKUP(I31, iterations_gpu_matrix[[Instance]:[cuPDLP]], 2, FALSE), "")</f>
        <v>956</v>
      </c>
      <c r="U31" s="7">
        <f t="shared" si="7"/>
        <v>0.29351032448377579</v>
      </c>
      <c r="V31" s="7">
        <f t="shared" si="8"/>
        <v>0.29498525073746312</v>
      </c>
      <c r="W31" s="5" t="b">
        <f t="shared" si="9"/>
        <v>1</v>
      </c>
      <c r="AF31">
        <f t="shared" si="0"/>
        <v>17.814465045928955</v>
      </c>
      <c r="AG31">
        <f t="shared" si="1"/>
        <v>17.911538124084473</v>
      </c>
      <c r="AH31">
        <f t="shared" si="10"/>
        <v>17.058027029037476</v>
      </c>
      <c r="AI31">
        <f t="shared" si="11"/>
        <v>16.66023588180542</v>
      </c>
      <c r="AK31">
        <v>11.136573076248169</v>
      </c>
      <c r="AL31">
        <v>11.122246980667114</v>
      </c>
      <c r="AM31">
        <v>11.76628589630127</v>
      </c>
    </row>
    <row r="32" spans="1:39" x14ac:dyDescent="0.45">
      <c r="A32" s="1" t="s">
        <v>32</v>
      </c>
      <c r="B32">
        <v>193.19910287857056</v>
      </c>
      <c r="C32">
        <v>199.88601016998291</v>
      </c>
      <c r="D32">
        <v>7.0580270290374756</v>
      </c>
      <c r="E32">
        <f t="shared" si="2"/>
        <v>0.96346759936316273</v>
      </c>
      <c r="I32" s="1" t="str">
        <v>d20200</v>
      </c>
      <c r="J32" s="5">
        <v>600.00485587120056</v>
      </c>
      <c r="K32" s="5">
        <v>600.00488495826721</v>
      </c>
      <c r="L32" s="5">
        <v>600.00583505630493</v>
      </c>
      <c r="M32" s="5">
        <f>IFERROR(VLOOKUP(I32, instances_gpu_matrix[[Instance]:[cuPDLP]], 2, FALSE), "")</f>
        <v>600.00057101249695</v>
      </c>
      <c r="N32" s="7">
        <f t="shared" si="3"/>
        <v>0</v>
      </c>
      <c r="O32" s="7">
        <f t="shared" si="4"/>
        <v>0</v>
      </c>
      <c r="P32" s="7">
        <f t="shared" si="5"/>
        <v>0</v>
      </c>
      <c r="Q32" s="7">
        <f t="shared" si="6"/>
        <v>0</v>
      </c>
      <c r="R32" s="12">
        <f>IFERROR(VLOOKUP(I32, iterations_cuPDLP_new[[Instance]:[cuPDLP]], 2, FALSE), "")</f>
        <v>81928</v>
      </c>
      <c r="S32" s="12">
        <f>IFERROR(VLOOKUP(I32, iterations_gpu[[Instance]:[cuPDLP]], 2, FALSE), "")</f>
        <v>82001</v>
      </c>
      <c r="T32" s="12">
        <f>IFERROR(VLOOKUP(I32, iterations_gpu_matrix[[Instance]:[cuPDLP]], 2, FALSE), "")</f>
        <v>81886</v>
      </c>
      <c r="U32" s="7" t="str">
        <f t="shared" si="7"/>
        <v/>
      </c>
      <c r="V32" s="7" t="str">
        <f t="shared" si="8"/>
        <v/>
      </c>
      <c r="W32" s="5" t="b">
        <f t="shared" si="9"/>
        <v>0</v>
      </c>
      <c r="AF32">
        <f t="shared" si="0"/>
        <v>1</v>
      </c>
      <c r="AG32">
        <f t="shared" si="1"/>
        <v>1</v>
      </c>
      <c r="AH32">
        <f t="shared" si="10"/>
        <v>1</v>
      </c>
      <c r="AI32">
        <f t="shared" si="11"/>
        <v>1</v>
      </c>
      <c r="AK32">
        <v>63.672976970672607</v>
      </c>
      <c r="AL32">
        <v>62.766669988632202</v>
      </c>
      <c r="AM32">
        <v>65.441838979721069</v>
      </c>
    </row>
    <row r="33" spans="1:39" x14ac:dyDescent="0.45">
      <c r="A33" s="1" t="s">
        <v>33</v>
      </c>
      <c r="B33">
        <v>600.00775504112244</v>
      </c>
      <c r="C33">
        <v>600.00449800491333</v>
      </c>
      <c r="D33">
        <v>600.00583505630493</v>
      </c>
      <c r="E33">
        <f t="shared" si="2"/>
        <v>3.1999333364837823E-6</v>
      </c>
      <c r="I33" s="1" t="str">
        <v>datt256</v>
      </c>
      <c r="J33" s="5">
        <v>11.671627044677734</v>
      </c>
      <c r="K33" s="5">
        <v>11.387347936630249</v>
      </c>
      <c r="L33" s="5">
        <v>8.0045671463012695</v>
      </c>
      <c r="M33" s="5">
        <f>IFERROR(VLOOKUP(I33, instances_gpu_matrix[[Instance]:[cuPDLP]], 2, FALSE), "")</f>
        <v>7.0251169204711914</v>
      </c>
      <c r="N33" s="7">
        <f t="shared" si="3"/>
        <v>2.4356424940524184E-2</v>
      </c>
      <c r="O33" s="7">
        <f t="shared" si="4"/>
        <v>0.31418583581700765</v>
      </c>
      <c r="P33" s="7">
        <f t="shared" si="5"/>
        <v>0.29706484856297577</v>
      </c>
      <c r="Q33" s="7">
        <f t="shared" si="6"/>
        <v>0.38307699390890237</v>
      </c>
      <c r="R33" s="12">
        <f>IFERROR(VLOOKUP(I33, iterations_cuPDLP_new[[Instance]:[cuPDLP]], 2, FALSE), "")</f>
        <v>2232</v>
      </c>
      <c r="S33" s="12">
        <f>IFERROR(VLOOKUP(I33, iterations_gpu[[Instance]:[cuPDLP]], 2, FALSE), "")</f>
        <v>1310</v>
      </c>
      <c r="T33" s="12">
        <f>IFERROR(VLOOKUP(I33, iterations_gpu_matrix[[Instance]:[cuPDLP]], 2, FALSE), "")</f>
        <v>1113</v>
      </c>
      <c r="U33" s="7">
        <f t="shared" si="7"/>
        <v>0.41308243727598565</v>
      </c>
      <c r="V33" s="7">
        <f t="shared" si="8"/>
        <v>0.50134408602150538</v>
      </c>
      <c r="W33" s="5" t="b">
        <f t="shared" si="9"/>
        <v>1</v>
      </c>
      <c r="AF33">
        <f t="shared" si="0"/>
        <v>21.671627044677734</v>
      </c>
      <c r="AG33">
        <f t="shared" si="1"/>
        <v>21.387347936630249</v>
      </c>
      <c r="AH33">
        <f t="shared" si="10"/>
        <v>18.00456714630127</v>
      </c>
      <c r="AI33">
        <f t="shared" si="11"/>
        <v>17.025116920471191</v>
      </c>
      <c r="AK33">
        <v>80.284220218658447</v>
      </c>
      <c r="AL33">
        <v>81.915448904037476</v>
      </c>
      <c r="AM33">
        <v>77.712217807769775</v>
      </c>
    </row>
    <row r="34" spans="1:39" x14ac:dyDescent="0.45">
      <c r="A34" s="1" t="s">
        <v>34</v>
      </c>
      <c r="B34">
        <v>7.8144650459289551</v>
      </c>
      <c r="C34">
        <v>7.9115381240844727</v>
      </c>
      <c r="D34">
        <v>8.0045671463012695</v>
      </c>
      <c r="E34">
        <f t="shared" si="2"/>
        <v>-2.4326949990178863E-2</v>
      </c>
      <c r="I34" s="1" t="str">
        <v>dc1l</v>
      </c>
      <c r="J34" s="5">
        <v>76.522417068481445</v>
      </c>
      <c r="K34" s="5">
        <v>77.690142869949341</v>
      </c>
      <c r="L34" s="5">
        <v>77.852674961090088</v>
      </c>
      <c r="M34" s="5">
        <f>IFERROR(VLOOKUP(I34, instances_gpu_matrix[[Instance]:[cuPDLP]], 2, FALSE), "")</f>
        <v>85.861639976501465</v>
      </c>
      <c r="N34" s="7">
        <f t="shared" si="3"/>
        <v>-1.5259917893378541E-2</v>
      </c>
      <c r="O34" s="7">
        <f t="shared" si="4"/>
        <v>-1.7383897994468316E-2</v>
      </c>
      <c r="P34" s="7">
        <f t="shared" si="5"/>
        <v>-2.0920555058422312E-3</v>
      </c>
      <c r="Q34" s="7">
        <f t="shared" si="6"/>
        <v>-0.10518061628784661</v>
      </c>
      <c r="R34" s="12">
        <f>IFERROR(VLOOKUP(I34, iterations_cuPDLP_new[[Instance]:[cuPDLP]], 2, FALSE), "")</f>
        <v>10924</v>
      </c>
      <c r="S34" s="12">
        <f>IFERROR(VLOOKUP(I34, iterations_gpu[[Instance]:[cuPDLP]], 2, FALSE), "")</f>
        <v>10693</v>
      </c>
      <c r="T34" s="12">
        <f>IFERROR(VLOOKUP(I34, iterations_gpu_matrix[[Instance]:[cuPDLP]], 2, FALSE), "")</f>
        <v>11721</v>
      </c>
      <c r="U34" s="7">
        <f t="shared" si="7"/>
        <v>2.1146100329549614E-2</v>
      </c>
      <c r="V34" s="7">
        <f t="shared" si="8"/>
        <v>-7.295862321493958E-2</v>
      </c>
      <c r="W34" s="5" t="b">
        <f t="shared" si="9"/>
        <v>1</v>
      </c>
      <c r="AF34">
        <f t="shared" si="0"/>
        <v>86.522417068481445</v>
      </c>
      <c r="AG34">
        <f t="shared" si="1"/>
        <v>87.690142869949341</v>
      </c>
      <c r="AH34">
        <f t="shared" si="10"/>
        <v>87.852674961090088</v>
      </c>
      <c r="AI34">
        <f t="shared" si="11"/>
        <v>95.861639976501465</v>
      </c>
      <c r="AK34">
        <v>11.864615917205811</v>
      </c>
      <c r="AL34">
        <v>11.797316074371338</v>
      </c>
      <c r="AM34">
        <v>12.469042062759399</v>
      </c>
    </row>
    <row r="35" spans="1:39" x14ac:dyDescent="0.45">
      <c r="A35" s="1" t="s">
        <v>35</v>
      </c>
      <c r="B35">
        <v>600.00485587120056</v>
      </c>
      <c r="C35">
        <v>600.00488495826721</v>
      </c>
      <c r="D35">
        <v>77.852674961090088</v>
      </c>
      <c r="E35">
        <f t="shared" si="2"/>
        <v>0.87024659184124631</v>
      </c>
      <c r="I35" s="1" t="str">
        <v>dlr1</v>
      </c>
      <c r="J35" s="5">
        <v>600.01198101043701</v>
      </c>
      <c r="K35" s="5">
        <v>600.00493907928467</v>
      </c>
      <c r="L35" s="5">
        <v>600.18435096740723</v>
      </c>
      <c r="M35" s="5" t="str">
        <f>IFERROR(VLOOKUP(I35, instances_gpu_matrix[[Instance]:[cuPDLP]], 2, FALSE), "")</f>
        <v/>
      </c>
      <c r="N35" s="7">
        <f t="shared" si="3"/>
        <v>0</v>
      </c>
      <c r="O35" s="7">
        <f t="shared" si="4"/>
        <v>0</v>
      </c>
      <c r="P35" s="7">
        <f t="shared" si="5"/>
        <v>0</v>
      </c>
      <c r="Q35" s="7" t="str">
        <f t="shared" si="6"/>
        <v/>
      </c>
      <c r="R35" s="12">
        <f>IFERROR(VLOOKUP(I35, iterations_cuPDLP_new[[Instance]:[cuPDLP]], 2, FALSE), "")</f>
        <v>28742</v>
      </c>
      <c r="S35" s="12">
        <f>IFERROR(VLOOKUP(I35, iterations_gpu[[Instance]:[cuPDLP]], 2, FALSE), "")</f>
        <v>17214</v>
      </c>
      <c r="T35" s="12" t="str">
        <f>IFERROR(VLOOKUP(I35, iterations_gpu_matrix[[Instance]:[cuPDLP]], 2, FALSE), "")</f>
        <v/>
      </c>
      <c r="U35" s="7" t="str">
        <f t="shared" si="7"/>
        <v/>
      </c>
      <c r="V35" s="7" t="str">
        <f t="shared" si="8"/>
        <v/>
      </c>
      <c r="W35" s="5" t="b">
        <f t="shared" si="9"/>
        <v>0</v>
      </c>
      <c r="AF35">
        <f t="shared" si="0"/>
        <v>1</v>
      </c>
      <c r="AG35">
        <f t="shared" si="1"/>
        <v>1</v>
      </c>
      <c r="AH35">
        <f t="shared" si="10"/>
        <v>1</v>
      </c>
      <c r="AI35">
        <f t="shared" si="11"/>
        <v>1</v>
      </c>
      <c r="AK35">
        <v>77.399091958999634</v>
      </c>
      <c r="AL35">
        <v>74.150496959686279</v>
      </c>
      <c r="AM35">
        <v>86.651834011077881</v>
      </c>
    </row>
    <row r="36" spans="1:39" x14ac:dyDescent="0.45">
      <c r="A36" s="1" t="s">
        <v>36</v>
      </c>
      <c r="B36">
        <v>11.671627044677734</v>
      </c>
      <c r="C36">
        <v>11.387347936630249</v>
      </c>
      <c r="D36">
        <v>600.18435096740723</v>
      </c>
      <c r="E36">
        <f t="shared" si="2"/>
        <v>-50.42250936137404</v>
      </c>
      <c r="I36" s="1" t="str">
        <v>ds</v>
      </c>
      <c r="J36" s="5">
        <v>359.3796079158783</v>
      </c>
      <c r="K36" s="5">
        <v>357.94364094734192</v>
      </c>
      <c r="L36" s="5">
        <v>256.25429892539978</v>
      </c>
      <c r="M36" s="5">
        <f>IFERROR(VLOOKUP(I36, instances_gpu_matrix[[Instance]:[cuPDLP]], 2, FALSE), "")</f>
        <v>373.68285083770752</v>
      </c>
      <c r="N36" s="7">
        <f t="shared" si="3"/>
        <v>3.9956829405648989E-3</v>
      </c>
      <c r="O36" s="7">
        <f t="shared" si="4"/>
        <v>0.28695370221066507</v>
      </c>
      <c r="P36" s="7">
        <f t="shared" si="5"/>
        <v>0.2840931654849595</v>
      </c>
      <c r="Q36" s="7">
        <f t="shared" si="6"/>
        <v>-4.3971195713129151E-2</v>
      </c>
      <c r="R36" s="12">
        <f>IFERROR(VLOOKUP(I36, iterations_cuPDLP_new[[Instance]:[cuPDLP]], 2, FALSE), "")</f>
        <v>51297</v>
      </c>
      <c r="S36" s="12">
        <f>IFERROR(VLOOKUP(I36, iterations_gpu[[Instance]:[cuPDLP]], 2, FALSE), "")</f>
        <v>36818</v>
      </c>
      <c r="T36" s="12">
        <f>IFERROR(VLOOKUP(I36, iterations_gpu_matrix[[Instance]:[cuPDLP]], 2, FALSE), "")</f>
        <v>52428</v>
      </c>
      <c r="U36" s="7">
        <f t="shared" si="7"/>
        <v>0.28225822172836618</v>
      </c>
      <c r="V36" s="7">
        <f t="shared" si="8"/>
        <v>-2.2048072986724371E-2</v>
      </c>
      <c r="W36" s="5" t="b">
        <f t="shared" si="9"/>
        <v>1</v>
      </c>
      <c r="AF36">
        <f t="shared" si="0"/>
        <v>369.3796079158783</v>
      </c>
      <c r="AG36">
        <f t="shared" si="1"/>
        <v>367.94364094734192</v>
      </c>
      <c r="AH36">
        <f t="shared" si="10"/>
        <v>266.25429892539978</v>
      </c>
      <c r="AI36">
        <f t="shared" si="11"/>
        <v>383.68285083770752</v>
      </c>
      <c r="AK36">
        <v>11.66956090927124</v>
      </c>
      <c r="AL36">
        <v>11.681543111801147</v>
      </c>
      <c r="AM36">
        <v>12.496503829956055</v>
      </c>
    </row>
    <row r="37" spans="1:39" x14ac:dyDescent="0.45">
      <c r="A37" s="1" t="s">
        <v>37</v>
      </c>
      <c r="B37">
        <v>76.522417068481445</v>
      </c>
      <c r="C37">
        <v>77.690142869949341</v>
      </c>
      <c r="D37">
        <v>256.25429892539978</v>
      </c>
      <c r="E37">
        <f t="shared" si="2"/>
        <v>-2.3487481020897794</v>
      </c>
      <c r="I37" s="1" t="str">
        <v>ds-big</v>
      </c>
      <c r="J37" s="5">
        <v>600.00270104408264</v>
      </c>
      <c r="K37" s="5">
        <v>600.00264191627502</v>
      </c>
      <c r="L37" s="5">
        <v>600.42051601409912</v>
      </c>
      <c r="M37" s="5">
        <f>IFERROR(VLOOKUP(I37, instances_gpu_matrix[[Instance]:[cuPDLP]], 2, FALSE), "")</f>
        <v>600.00044894218445</v>
      </c>
      <c r="N37" s="7">
        <f t="shared" si="3"/>
        <v>0</v>
      </c>
      <c r="O37" s="7">
        <f t="shared" si="4"/>
        <v>0</v>
      </c>
      <c r="P37" s="7">
        <f t="shared" si="5"/>
        <v>0</v>
      </c>
      <c r="Q37" s="7">
        <f t="shared" si="6"/>
        <v>0</v>
      </c>
      <c r="R37" s="12">
        <f>IFERROR(VLOOKUP(I37, iterations_cuPDLP_new[[Instance]:[cuPDLP]], 2, FALSE), "")</f>
        <v>193561</v>
      </c>
      <c r="S37" s="12">
        <f>IFERROR(VLOOKUP(I37, iterations_gpu[[Instance]:[cuPDLP]], 2, FALSE), "")</f>
        <v>147451</v>
      </c>
      <c r="T37" s="12">
        <f>IFERROR(VLOOKUP(I37, iterations_gpu_matrix[[Instance]:[cuPDLP]], 2, FALSE), "")</f>
        <v>186923</v>
      </c>
      <c r="U37" s="7" t="str">
        <f t="shared" si="7"/>
        <v/>
      </c>
      <c r="V37" s="7" t="str">
        <f t="shared" si="8"/>
        <v/>
      </c>
      <c r="W37" s="5" t="b">
        <f t="shared" si="9"/>
        <v>0</v>
      </c>
      <c r="AF37">
        <f t="shared" si="0"/>
        <v>1</v>
      </c>
      <c r="AG37">
        <f t="shared" si="1"/>
        <v>1</v>
      </c>
      <c r="AH37">
        <f t="shared" si="10"/>
        <v>1</v>
      </c>
      <c r="AI37">
        <f t="shared" si="11"/>
        <v>1</v>
      </c>
      <c r="AK37">
        <v>412.5196168422699</v>
      </c>
      <c r="AL37">
        <v>415.82186603546143</v>
      </c>
      <c r="AM37">
        <v>264.7995719909668</v>
      </c>
    </row>
    <row r="38" spans="1:39" x14ac:dyDescent="0.45">
      <c r="A38" s="1" t="s">
        <v>38</v>
      </c>
      <c r="B38">
        <v>600.01198101043701</v>
      </c>
      <c r="C38">
        <v>600.00493907928467</v>
      </c>
      <c r="D38">
        <v>600.42051601409912</v>
      </c>
      <c r="E38">
        <f t="shared" si="2"/>
        <v>-6.8087807675794234E-4</v>
      </c>
      <c r="I38" s="1" t="str">
        <v>dws008-03</v>
      </c>
      <c r="J38" s="5">
        <v>1.0423121452331543</v>
      </c>
      <c r="K38" s="5">
        <v>1.0529439449310303</v>
      </c>
      <c r="L38" s="5">
        <v>1.5978767871856689</v>
      </c>
      <c r="M38" s="5">
        <f>IFERROR(VLOOKUP(I38, instances_gpu_matrix[[Instance]:[cuPDLP]], 2, FALSE), "")</f>
        <v>2.1615810394287109</v>
      </c>
      <c r="N38" s="7">
        <f t="shared" si="3"/>
        <v>-1.0200207055533978E-2</v>
      </c>
      <c r="O38" s="7">
        <f t="shared" si="4"/>
        <v>-0.53301177050780757</v>
      </c>
      <c r="P38" s="7">
        <f t="shared" si="5"/>
        <v>-0.51753262353423068</v>
      </c>
      <c r="Q38" s="7">
        <f t="shared" si="6"/>
        <v>-1.0528927962734982</v>
      </c>
      <c r="R38" s="12">
        <f>IFERROR(VLOOKUP(I38, iterations_cuPDLP_new[[Instance]:[cuPDLP]], 2, FALSE), "")</f>
        <v>213</v>
      </c>
      <c r="S38" s="12">
        <f>IFERROR(VLOOKUP(I38, iterations_gpu[[Instance]:[cuPDLP]], 2, FALSE), "")</f>
        <v>177</v>
      </c>
      <c r="T38" s="12">
        <f>IFERROR(VLOOKUP(I38, iterations_gpu_matrix[[Instance]:[cuPDLP]], 2, FALSE), "")</f>
        <v>172</v>
      </c>
      <c r="U38" s="7" t="str">
        <f t="shared" si="7"/>
        <v/>
      </c>
      <c r="V38" s="7" t="str">
        <f t="shared" si="8"/>
        <v/>
      </c>
      <c r="W38" s="5" t="b">
        <f t="shared" si="9"/>
        <v>0</v>
      </c>
      <c r="AF38">
        <f t="shared" si="0"/>
        <v>11.042312145233154</v>
      </c>
      <c r="AG38">
        <f t="shared" si="1"/>
        <v>11.05294394493103</v>
      </c>
      <c r="AH38">
        <f t="shared" si="10"/>
        <v>11.597876787185669</v>
      </c>
      <c r="AI38">
        <f t="shared" si="11"/>
        <v>12.161581039428711</v>
      </c>
      <c r="AK38">
        <v>473.83211898803711</v>
      </c>
      <c r="AL38">
        <v>479.18234705924988</v>
      </c>
      <c r="AM38">
        <v>90.500849008560181</v>
      </c>
    </row>
    <row r="39" spans="1:39" x14ac:dyDescent="0.45">
      <c r="A39" s="1" t="s">
        <v>39</v>
      </c>
      <c r="B39">
        <v>359.3796079158783</v>
      </c>
      <c r="C39">
        <v>357.94364094734192</v>
      </c>
      <c r="D39">
        <v>1.5978767871856689</v>
      </c>
      <c r="E39">
        <f t="shared" si="2"/>
        <v>0.9955537911668052</v>
      </c>
      <c r="I39" s="1" t="str">
        <v>dws012-01</v>
      </c>
      <c r="J39" s="5">
        <v>2.0873339176177979</v>
      </c>
      <c r="K39" s="5">
        <v>2.1557648181915283</v>
      </c>
      <c r="L39" s="5">
        <v>2.5374510288238525</v>
      </c>
      <c r="M39" s="5">
        <f>IFERROR(VLOOKUP(I39, instances_gpu_matrix[[Instance]:[cuPDLP]], 2, FALSE), "")</f>
        <v>2.611487865447998</v>
      </c>
      <c r="N39" s="7">
        <f t="shared" si="3"/>
        <v>-3.2783878035110112E-2</v>
      </c>
      <c r="O39" s="7">
        <f t="shared" si="4"/>
        <v>-0.21564212003020475</v>
      </c>
      <c r="P39" s="7">
        <f t="shared" si="5"/>
        <v>-0.17705373397480384</v>
      </c>
      <c r="Q39" s="7">
        <f t="shared" si="6"/>
        <v>-0.21139738593506499</v>
      </c>
      <c r="R39" s="12">
        <f>IFERROR(VLOOKUP(I39, iterations_cuPDLP_new[[Instance]:[cuPDLP]], 2, FALSE), "")</f>
        <v>415</v>
      </c>
      <c r="S39" s="12">
        <f>IFERROR(VLOOKUP(I39, iterations_gpu[[Instance]:[cuPDLP]], 2, FALSE), "")</f>
        <v>292</v>
      </c>
      <c r="T39" s="12">
        <f>IFERROR(VLOOKUP(I39, iterations_gpu_matrix[[Instance]:[cuPDLP]], 2, FALSE), "")</f>
        <v>278</v>
      </c>
      <c r="U39" s="7" t="str">
        <f t="shared" si="7"/>
        <v/>
      </c>
      <c r="V39" s="7" t="str">
        <f t="shared" si="8"/>
        <v/>
      </c>
      <c r="W39" s="5" t="b">
        <f t="shared" si="9"/>
        <v>0</v>
      </c>
      <c r="AF39">
        <f t="shared" si="0"/>
        <v>12.087333917617798</v>
      </c>
      <c r="AG39">
        <f t="shared" si="1"/>
        <v>12.155764818191528</v>
      </c>
      <c r="AH39">
        <f t="shared" si="10"/>
        <v>12.537451028823853</v>
      </c>
      <c r="AI39">
        <f t="shared" si="11"/>
        <v>12.611487865447998</v>
      </c>
      <c r="AK39">
        <v>10.581122875213623</v>
      </c>
      <c r="AL39">
        <v>10.877444982528687</v>
      </c>
      <c r="AM39">
        <v>12.057374000549316</v>
      </c>
    </row>
    <row r="40" spans="1:39" x14ac:dyDescent="0.45">
      <c r="A40" s="1" t="s">
        <v>40</v>
      </c>
      <c r="B40">
        <v>600.00270104408264</v>
      </c>
      <c r="C40">
        <v>600.00264191627502</v>
      </c>
      <c r="D40">
        <v>2.5374510288238525</v>
      </c>
      <c r="E40">
        <f t="shared" si="2"/>
        <v>0.9957709339901164</v>
      </c>
      <c r="I40" s="1" t="str">
        <v>dws012-02</v>
      </c>
      <c r="J40" s="5">
        <v>0.98277902603149414</v>
      </c>
      <c r="K40" s="5">
        <v>0.78775811195373535</v>
      </c>
      <c r="L40" s="5">
        <v>1.5901908874511719</v>
      </c>
      <c r="M40" s="5">
        <f>IFERROR(VLOOKUP(I40, instances_gpu_matrix[[Instance]:[cuPDLP]], 2, FALSE), "")</f>
        <v>1.775982141494751</v>
      </c>
      <c r="N40" s="7">
        <f t="shared" si="3"/>
        <v>0.19843821338481551</v>
      </c>
      <c r="O40" s="7">
        <f t="shared" si="4"/>
        <v>-0.61805537697770585</v>
      </c>
      <c r="P40" s="7">
        <f t="shared" si="5"/>
        <v>-1.0186283877259052</v>
      </c>
      <c r="Q40" s="7">
        <f t="shared" si="6"/>
        <v>-1.2544764878270827</v>
      </c>
      <c r="R40" s="12">
        <f>IFERROR(VLOOKUP(I40, iterations_cuPDLP_new[[Instance]:[cuPDLP]], 2, FALSE), "")</f>
        <v>155</v>
      </c>
      <c r="S40" s="12">
        <f>IFERROR(VLOOKUP(I40, iterations_gpu[[Instance]:[cuPDLP]], 2, FALSE), "")</f>
        <v>175</v>
      </c>
      <c r="T40" s="12">
        <f>IFERROR(VLOOKUP(I40, iterations_gpu_matrix[[Instance]:[cuPDLP]], 2, FALSE), "")</f>
        <v>149</v>
      </c>
      <c r="U40" s="7" t="str">
        <f t="shared" si="7"/>
        <v/>
      </c>
      <c r="V40" s="7" t="str">
        <f t="shared" si="8"/>
        <v/>
      </c>
      <c r="W40" s="5" t="b">
        <f t="shared" si="9"/>
        <v>0</v>
      </c>
      <c r="AF40">
        <f t="shared" si="0"/>
        <v>10.982779026031494</v>
      </c>
      <c r="AG40">
        <f t="shared" si="1"/>
        <v>10.787758111953735</v>
      </c>
      <c r="AH40">
        <f t="shared" si="10"/>
        <v>11.590190887451172</v>
      </c>
      <c r="AI40">
        <f t="shared" si="11"/>
        <v>11.775982141494751</v>
      </c>
      <c r="AK40">
        <v>10.870415925979614</v>
      </c>
      <c r="AL40">
        <v>10.891993999481201</v>
      </c>
      <c r="AM40">
        <v>12.620976209640503</v>
      </c>
    </row>
    <row r="41" spans="1:39" x14ac:dyDescent="0.45">
      <c r="A41" s="1" t="s">
        <v>41</v>
      </c>
      <c r="B41">
        <v>1.0423121452331543</v>
      </c>
      <c r="C41">
        <v>1.0529439449310303</v>
      </c>
      <c r="D41">
        <v>1.5901908874511719</v>
      </c>
      <c r="E41">
        <f t="shared" si="2"/>
        <v>-0.52563787606587165</v>
      </c>
      <c r="I41" s="1" t="str">
        <v>dws012-03</v>
      </c>
      <c r="J41" s="5">
        <v>1.1365730762481689</v>
      </c>
      <c r="K41" s="5">
        <v>1.1222469806671143</v>
      </c>
      <c r="L41" s="5">
        <v>1.7662858963012695</v>
      </c>
      <c r="M41" s="5">
        <f>IFERROR(VLOOKUP(I41, instances_gpu_matrix[[Instance]:[cuPDLP]], 2, FALSE), "")</f>
        <v>2.0720369815826416</v>
      </c>
      <c r="N41" s="7">
        <f t="shared" si="3"/>
        <v>1.2604640986521668E-2</v>
      </c>
      <c r="O41" s="7">
        <f t="shared" si="4"/>
        <v>-0.55404516718958752</v>
      </c>
      <c r="P41" s="7">
        <f t="shared" si="5"/>
        <v>-0.57388340243188662</v>
      </c>
      <c r="Q41" s="7">
        <f t="shared" si="6"/>
        <v>-0.84632885387753887</v>
      </c>
      <c r="R41" s="12">
        <f>IFERROR(VLOOKUP(I41, iterations_cuPDLP_new[[Instance]:[cuPDLP]], 2, FALSE), "")</f>
        <v>225</v>
      </c>
      <c r="S41" s="12">
        <f>IFERROR(VLOOKUP(I41, iterations_gpu[[Instance]:[cuPDLP]], 2, FALSE), "")</f>
        <v>203</v>
      </c>
      <c r="T41" s="12">
        <f>IFERROR(VLOOKUP(I41, iterations_gpu_matrix[[Instance]:[cuPDLP]], 2, FALSE), "")</f>
        <v>203</v>
      </c>
      <c r="U41" s="7" t="str">
        <f t="shared" si="7"/>
        <v/>
      </c>
      <c r="V41" s="7" t="str">
        <f t="shared" si="8"/>
        <v/>
      </c>
      <c r="W41" s="5" t="b">
        <f t="shared" si="9"/>
        <v>0</v>
      </c>
      <c r="AF41">
        <f t="shared" si="0"/>
        <v>11.136573076248169</v>
      </c>
      <c r="AG41">
        <f t="shared" si="1"/>
        <v>11.122246980667114</v>
      </c>
      <c r="AH41">
        <f t="shared" si="10"/>
        <v>11.76628589630127</v>
      </c>
      <c r="AI41">
        <f t="shared" si="11"/>
        <v>12.072036981582642</v>
      </c>
      <c r="AK41">
        <v>11.208456993103027</v>
      </c>
      <c r="AL41">
        <v>11.229300975799561</v>
      </c>
      <c r="AM41">
        <v>11.231830835342407</v>
      </c>
    </row>
    <row r="42" spans="1:39" x14ac:dyDescent="0.45">
      <c r="A42" s="1" t="s">
        <v>42</v>
      </c>
      <c r="B42">
        <v>2.0873339176177979</v>
      </c>
      <c r="C42">
        <v>2.1557648181915283</v>
      </c>
      <c r="D42">
        <v>1.7662858963012695</v>
      </c>
      <c r="E42">
        <f t="shared" si="2"/>
        <v>0.15380769631862704</v>
      </c>
      <c r="I42" s="1" t="str">
        <v>eilC76-2</v>
      </c>
      <c r="J42" s="5">
        <v>53.672976970672607</v>
      </c>
      <c r="K42" s="5">
        <v>52.766669988632202</v>
      </c>
      <c r="L42" s="5">
        <v>55.441838979721069</v>
      </c>
      <c r="M42" s="5">
        <f>IFERROR(VLOOKUP(I42, instances_gpu_matrix[[Instance]:[cuPDLP]], 2, FALSE), "")</f>
        <v>53.921482086181641</v>
      </c>
      <c r="N42" s="7">
        <f t="shared" si="3"/>
        <v>1.6885722260861727E-2</v>
      </c>
      <c r="O42" s="7">
        <f t="shared" si="4"/>
        <v>-3.2956286550212856E-2</v>
      </c>
      <c r="P42" s="7">
        <f t="shared" si="5"/>
        <v>-5.0698082552209429E-2</v>
      </c>
      <c r="Q42" s="7">
        <f t="shared" si="6"/>
        <v>-2.1885256314226872E-2</v>
      </c>
      <c r="R42" s="12">
        <f>IFERROR(VLOOKUP(I42, iterations_cuPDLP_new[[Instance]:[cuPDLP]], 2, FALSE), "")</f>
        <v>8014</v>
      </c>
      <c r="S42" s="12">
        <f>IFERROR(VLOOKUP(I42, iterations_gpu[[Instance]:[cuPDLP]], 2, FALSE), "")</f>
        <v>8038</v>
      </c>
      <c r="T42" s="12">
        <f>IFERROR(VLOOKUP(I42, iterations_gpu_matrix[[Instance]:[cuPDLP]], 2, FALSE), "")</f>
        <v>8033</v>
      </c>
      <c r="U42" s="7">
        <f t="shared" si="7"/>
        <v>-2.9947591714499623E-3</v>
      </c>
      <c r="V42" s="7">
        <f t="shared" si="8"/>
        <v>-2.3708510107312204E-3</v>
      </c>
      <c r="W42" s="5" t="b">
        <f t="shared" si="9"/>
        <v>1</v>
      </c>
      <c r="AF42">
        <f t="shared" si="0"/>
        <v>63.672976970672607</v>
      </c>
      <c r="AG42">
        <f t="shared" si="1"/>
        <v>62.766669988632202</v>
      </c>
      <c r="AH42">
        <f t="shared" si="10"/>
        <v>65.441838979721069</v>
      </c>
      <c r="AI42">
        <f t="shared" si="11"/>
        <v>63.921482086181641</v>
      </c>
      <c r="AK42">
        <v>11.721613883972168</v>
      </c>
      <c r="AL42">
        <v>11.708920955657959</v>
      </c>
      <c r="AM42">
        <v>11.42267894744873</v>
      </c>
    </row>
    <row r="43" spans="1:39" x14ac:dyDescent="0.45">
      <c r="A43" s="1" t="s">
        <v>43</v>
      </c>
      <c r="B43">
        <v>0.98277902603149414</v>
      </c>
      <c r="C43">
        <v>0.78775811195373535</v>
      </c>
      <c r="D43">
        <v>55.441838979721069</v>
      </c>
      <c r="E43">
        <f t="shared" si="2"/>
        <v>-55.413331492835887</v>
      </c>
      <c r="I43" s="1" t="str">
        <v>eva1aprime6x6opt</v>
      </c>
      <c r="J43" s="5">
        <v>70.284220218658447</v>
      </c>
      <c r="K43" s="5">
        <v>71.915448904037476</v>
      </c>
      <c r="L43" s="5">
        <v>67.712217807769775</v>
      </c>
      <c r="M43" s="5">
        <f>IFERROR(VLOOKUP(I43, instances_gpu_matrix[[Instance]:[cuPDLP]], 2, FALSE), "")</f>
        <v>81.795202970504761</v>
      </c>
      <c r="N43" s="7">
        <f t="shared" si="3"/>
        <v>-2.3209031562193869E-2</v>
      </c>
      <c r="O43" s="7">
        <f t="shared" si="4"/>
        <v>3.6594308123317258E-2</v>
      </c>
      <c r="P43" s="7">
        <f t="shared" si="5"/>
        <v>5.8446845014850798E-2</v>
      </c>
      <c r="Q43" s="7">
        <f t="shared" si="6"/>
        <v>-0.13738013482542019</v>
      </c>
      <c r="R43" s="12">
        <f>IFERROR(VLOOKUP(I43, iterations_cuPDLP_new[[Instance]:[cuPDLP]], 2, FALSE), "")</f>
        <v>9860</v>
      </c>
      <c r="S43" s="12">
        <f>IFERROR(VLOOKUP(I43, iterations_gpu[[Instance]:[cuPDLP]], 2, FALSE), "")</f>
        <v>9441</v>
      </c>
      <c r="T43" s="12">
        <f>IFERROR(VLOOKUP(I43, iterations_gpu_matrix[[Instance]:[cuPDLP]], 2, FALSE), "")</f>
        <v>10978</v>
      </c>
      <c r="U43" s="7">
        <f t="shared" si="7"/>
        <v>4.2494929006085196E-2</v>
      </c>
      <c r="V43" s="7">
        <f t="shared" si="8"/>
        <v>-0.11338742393509128</v>
      </c>
      <c r="W43" s="5" t="b">
        <f t="shared" si="9"/>
        <v>1</v>
      </c>
      <c r="AF43">
        <f t="shared" si="0"/>
        <v>80.284220218658447</v>
      </c>
      <c r="AG43">
        <f t="shared" si="1"/>
        <v>81.915448904037476</v>
      </c>
      <c r="AH43">
        <f t="shared" si="10"/>
        <v>77.712217807769775</v>
      </c>
      <c r="AI43">
        <f t="shared" si="11"/>
        <v>91.795202970504761</v>
      </c>
      <c r="AK43">
        <v>22.012394905090332</v>
      </c>
      <c r="AL43">
        <v>18.295260906219482</v>
      </c>
      <c r="AM43">
        <v>15.565274000167847</v>
      </c>
    </row>
    <row r="44" spans="1:39" x14ac:dyDescent="0.45">
      <c r="A44" s="1" t="s">
        <v>44</v>
      </c>
      <c r="B44">
        <v>1.1365730762481689</v>
      </c>
      <c r="C44">
        <v>1.1222469806671143</v>
      </c>
      <c r="D44">
        <v>67.712217807769775</v>
      </c>
      <c r="E44">
        <f t="shared" si="2"/>
        <v>-58.575771433270269</v>
      </c>
      <c r="I44" s="1" t="str">
        <v>ex10</v>
      </c>
      <c r="J44" s="5">
        <v>1.8646159172058105</v>
      </c>
      <c r="K44" s="5">
        <v>1.7973160743713379</v>
      </c>
      <c r="L44" s="5">
        <v>2.4690420627593994</v>
      </c>
      <c r="M44" s="5">
        <f>IFERROR(VLOOKUP(I44, instances_gpu_matrix[[Instance]:[cuPDLP]], 2, FALSE), "")</f>
        <v>2.7301261425018311</v>
      </c>
      <c r="N44" s="7">
        <f t="shared" si="3"/>
        <v>3.6093139725699504E-2</v>
      </c>
      <c r="O44" s="7">
        <f t="shared" si="4"/>
        <v>-0.32415584355803512</v>
      </c>
      <c r="P44" s="7">
        <f t="shared" si="5"/>
        <v>-0.37373837466123855</v>
      </c>
      <c r="Q44" s="7">
        <f t="shared" si="6"/>
        <v>-0.51900168336099139</v>
      </c>
      <c r="R44" s="12">
        <f>IFERROR(VLOOKUP(I44, iterations_cuPDLP_new[[Instance]:[cuPDLP]], 2, FALSE), "")</f>
        <v>422</v>
      </c>
      <c r="S44" s="12">
        <f>IFERROR(VLOOKUP(I44, iterations_gpu[[Instance]:[cuPDLP]], 2, FALSE), "")</f>
        <v>338</v>
      </c>
      <c r="T44" s="12">
        <f>IFERROR(VLOOKUP(I44, iterations_gpu_matrix[[Instance]:[cuPDLP]], 2, FALSE), "")</f>
        <v>326</v>
      </c>
      <c r="U44" s="7" t="str">
        <f t="shared" si="7"/>
        <v/>
      </c>
      <c r="V44" s="7" t="str">
        <f t="shared" si="8"/>
        <v/>
      </c>
      <c r="W44" s="5" t="b">
        <f t="shared" si="9"/>
        <v>0</v>
      </c>
      <c r="AF44">
        <f t="shared" si="0"/>
        <v>11.864615917205811</v>
      </c>
      <c r="AG44">
        <f t="shared" si="1"/>
        <v>11.797316074371338</v>
      </c>
      <c r="AH44">
        <f t="shared" si="10"/>
        <v>12.469042062759399</v>
      </c>
      <c r="AI44">
        <f t="shared" si="11"/>
        <v>12.730126142501831</v>
      </c>
      <c r="AK44">
        <v>10.664271116256714</v>
      </c>
      <c r="AL44">
        <v>10.662340879440308</v>
      </c>
      <c r="AM44">
        <v>11.478479862213135</v>
      </c>
    </row>
    <row r="45" spans="1:39" x14ac:dyDescent="0.45">
      <c r="A45" s="1" t="s">
        <v>45</v>
      </c>
      <c r="B45">
        <v>41.702301979064941</v>
      </c>
      <c r="C45">
        <v>42.145021915435791</v>
      </c>
      <c r="D45">
        <v>2.4690420627593994</v>
      </c>
      <c r="E45">
        <f t="shared" si="2"/>
        <v>0.94079362659646726</v>
      </c>
      <c r="I45" s="1" t="str">
        <v>ex1010-pi</v>
      </c>
      <c r="J45" s="5">
        <v>67.399091958999634</v>
      </c>
      <c r="K45" s="5">
        <v>64.150496959686279</v>
      </c>
      <c r="L45" s="5">
        <v>76.651834011077881</v>
      </c>
      <c r="M45" s="5">
        <f>IFERROR(VLOOKUP(I45, instances_gpu_matrix[[Instance]:[cuPDLP]], 2, FALSE), "")</f>
        <v>70.983753204345703</v>
      </c>
      <c r="N45" s="7">
        <f t="shared" si="3"/>
        <v>4.8199388224540875E-2</v>
      </c>
      <c r="O45" s="7">
        <f t="shared" si="4"/>
        <v>-0.13728288888086052</v>
      </c>
      <c r="P45" s="7">
        <f t="shared" si="5"/>
        <v>-0.19487513961501723</v>
      </c>
      <c r="Q45" s="7">
        <f t="shared" si="6"/>
        <v>-0.10651914745030903</v>
      </c>
      <c r="R45" s="12">
        <f>IFERROR(VLOOKUP(I45, iterations_cuPDLP_new[[Instance]:[cuPDLP]], 2, FALSE), "")</f>
        <v>23838</v>
      </c>
      <c r="S45" s="12">
        <f>IFERROR(VLOOKUP(I45, iterations_gpu[[Instance]:[cuPDLP]], 2, FALSE), "")</f>
        <v>22179</v>
      </c>
      <c r="T45" s="12">
        <f>IFERROR(VLOOKUP(I45, iterations_gpu_matrix[[Instance]:[cuPDLP]], 2, FALSE), "")</f>
        <v>22579</v>
      </c>
      <c r="U45" s="7">
        <f t="shared" si="7"/>
        <v>6.9594764661464886E-2</v>
      </c>
      <c r="V45" s="7">
        <f t="shared" si="8"/>
        <v>5.2814833459182815E-2</v>
      </c>
      <c r="W45" s="5" t="b">
        <f t="shared" si="9"/>
        <v>1</v>
      </c>
      <c r="AF45">
        <f t="shared" si="0"/>
        <v>77.399091958999634</v>
      </c>
      <c r="AG45">
        <f t="shared" si="1"/>
        <v>74.150496959686279</v>
      </c>
      <c r="AH45">
        <f t="shared" si="10"/>
        <v>86.651834011077881</v>
      </c>
      <c r="AI45">
        <f t="shared" si="11"/>
        <v>80.983753204345703</v>
      </c>
      <c r="AK45">
        <v>399.08568596839905</v>
      </c>
      <c r="AL45">
        <v>401.68515110015869</v>
      </c>
      <c r="AM45">
        <v>503.86841797828674</v>
      </c>
    </row>
    <row r="46" spans="1:39" x14ac:dyDescent="0.45">
      <c r="A46" s="1" t="s">
        <v>46</v>
      </c>
      <c r="B46">
        <v>53.672976970672607</v>
      </c>
      <c r="C46">
        <v>52.766669988632202</v>
      </c>
      <c r="D46">
        <v>76.651834011077881</v>
      </c>
      <c r="E46">
        <f t="shared" si="2"/>
        <v>-0.42812711977875056</v>
      </c>
      <c r="I46" s="1" t="str">
        <v>ex9</v>
      </c>
      <c r="J46" s="5">
        <v>1.6695609092712402</v>
      </c>
      <c r="K46" s="5">
        <v>1.6815431118011475</v>
      </c>
      <c r="L46" s="5">
        <v>2.4965038299560547</v>
      </c>
      <c r="M46" s="5">
        <f>IFERROR(VLOOKUP(I46, instances_gpu_matrix[[Instance]:[cuPDLP]], 2, FALSE), "")</f>
        <v>2.8430609703063965</v>
      </c>
      <c r="N46" s="7">
        <f t="shared" si="3"/>
        <v>-7.1768585760296896E-3</v>
      </c>
      <c r="O46" s="7">
        <f t="shared" si="4"/>
        <v>-0.49530563161410701</v>
      </c>
      <c r="P46" s="7">
        <f t="shared" si="5"/>
        <v>-0.48465050490556866</v>
      </c>
      <c r="Q46" s="7">
        <f t="shared" si="6"/>
        <v>-0.69074521512631037</v>
      </c>
      <c r="R46" s="12">
        <f>IFERROR(VLOOKUP(I46, iterations_cuPDLP_new[[Instance]:[cuPDLP]], 2, FALSE), "")</f>
        <v>336</v>
      </c>
      <c r="S46" s="12">
        <f>IFERROR(VLOOKUP(I46, iterations_gpu[[Instance]:[cuPDLP]], 2, FALSE), "")</f>
        <v>251</v>
      </c>
      <c r="T46" s="12">
        <f>IFERROR(VLOOKUP(I46, iterations_gpu_matrix[[Instance]:[cuPDLP]], 2, FALSE), "")</f>
        <v>243</v>
      </c>
      <c r="U46" s="7" t="str">
        <f t="shared" si="7"/>
        <v/>
      </c>
      <c r="V46" s="7" t="str">
        <f t="shared" si="8"/>
        <v/>
      </c>
      <c r="W46" s="5" t="b">
        <f t="shared" si="9"/>
        <v>0</v>
      </c>
      <c r="AF46">
        <f t="shared" si="0"/>
        <v>11.66956090927124</v>
      </c>
      <c r="AG46">
        <f t="shared" si="1"/>
        <v>11.681543111801147</v>
      </c>
      <c r="AH46">
        <f t="shared" si="10"/>
        <v>12.496503829956055</v>
      </c>
      <c r="AI46">
        <f t="shared" si="11"/>
        <v>12.843060970306396</v>
      </c>
      <c r="AK46">
        <v>59.428736209869385</v>
      </c>
      <c r="AL46">
        <v>58.664314985275269</v>
      </c>
      <c r="AM46">
        <v>49.689172029495239</v>
      </c>
    </row>
    <row r="47" spans="1:39" x14ac:dyDescent="0.45">
      <c r="A47" s="1" t="s">
        <v>47</v>
      </c>
      <c r="B47">
        <v>70.284220218658447</v>
      </c>
      <c r="C47">
        <v>71.915448904037476</v>
      </c>
      <c r="D47">
        <v>2.4965038299560547</v>
      </c>
      <c r="E47">
        <f t="shared" si="2"/>
        <v>0.96447988151267405</v>
      </c>
      <c r="I47" s="1" t="str">
        <v>fast0507</v>
      </c>
      <c r="J47" s="5">
        <v>402.5196168422699</v>
      </c>
      <c r="K47" s="5">
        <v>405.82186603546143</v>
      </c>
      <c r="L47" s="5">
        <v>254.7995719909668</v>
      </c>
      <c r="M47" s="5">
        <f>IFERROR(VLOOKUP(I47, instances_gpu_matrix[[Instance]:[cuPDLP]], 2, FALSE), "")</f>
        <v>322.58188104629517</v>
      </c>
      <c r="N47" s="7">
        <f t="shared" si="3"/>
        <v>-8.203945981806739E-3</v>
      </c>
      <c r="O47" s="7">
        <f t="shared" si="4"/>
        <v>0.36698843651435809</v>
      </c>
      <c r="P47" s="7">
        <f t="shared" si="5"/>
        <v>0.37213937119715979</v>
      </c>
      <c r="Q47" s="7">
        <f t="shared" si="6"/>
        <v>0.20511458833490406</v>
      </c>
      <c r="R47" s="12">
        <f>IFERROR(VLOOKUP(I47, iterations_cuPDLP_new[[Instance]:[cuPDLP]], 2, FALSE), "")</f>
        <v>57298</v>
      </c>
      <c r="S47" s="12">
        <f>IFERROR(VLOOKUP(I47, iterations_gpu[[Instance]:[cuPDLP]], 2, FALSE), "")</f>
        <v>33023</v>
      </c>
      <c r="T47" s="12">
        <f>IFERROR(VLOOKUP(I47, iterations_gpu_matrix[[Instance]:[cuPDLP]], 2, FALSE), "")</f>
        <v>46245</v>
      </c>
      <c r="U47" s="7">
        <f t="shared" si="7"/>
        <v>0.42366225697232013</v>
      </c>
      <c r="V47" s="7">
        <f t="shared" si="8"/>
        <v>0.19290376627456457</v>
      </c>
      <c r="W47" s="5" t="b">
        <f t="shared" si="9"/>
        <v>1</v>
      </c>
      <c r="AF47">
        <f t="shared" si="0"/>
        <v>412.5196168422699</v>
      </c>
      <c r="AG47">
        <f t="shared" si="1"/>
        <v>415.82186603546143</v>
      </c>
      <c r="AH47">
        <f t="shared" si="10"/>
        <v>264.7995719909668</v>
      </c>
      <c r="AI47">
        <f t="shared" si="11"/>
        <v>332.58188104629517</v>
      </c>
      <c r="AK47">
        <v>11.535878896713257</v>
      </c>
      <c r="AL47">
        <v>11.571043014526367</v>
      </c>
      <c r="AM47">
        <v>13.472208023071289</v>
      </c>
    </row>
    <row r="48" spans="1:39" x14ac:dyDescent="0.45">
      <c r="A48" s="1" t="s">
        <v>48</v>
      </c>
      <c r="B48">
        <v>1.8646159172058105</v>
      </c>
      <c r="C48">
        <v>1.7973160743713379</v>
      </c>
      <c r="D48">
        <v>254.7995719909668</v>
      </c>
      <c r="E48">
        <f t="shared" si="2"/>
        <v>-135.64989644236894</v>
      </c>
      <c r="I48" s="1" t="str">
        <v>fhnw-binschedule0</v>
      </c>
      <c r="J48" s="5">
        <v>600.00145101547241</v>
      </c>
      <c r="K48" s="5">
        <v>600.1972599029541</v>
      </c>
      <c r="L48" s="5">
        <v>600.0029661655426</v>
      </c>
      <c r="M48" s="5">
        <f>IFERROR(VLOOKUP(I48, instances_gpu_matrix[[Instance]:[cuPDLP]], 2, FALSE), "")</f>
        <v>600.00172019004822</v>
      </c>
      <c r="N48" s="7">
        <f t="shared" si="3"/>
        <v>0</v>
      </c>
      <c r="O48" s="7">
        <f t="shared" si="4"/>
        <v>0</v>
      </c>
      <c r="P48" s="7">
        <f t="shared" si="5"/>
        <v>0</v>
      </c>
      <c r="Q48" s="7">
        <f t="shared" si="6"/>
        <v>0</v>
      </c>
      <c r="R48" s="12">
        <f>IFERROR(VLOOKUP(I48, iterations_cuPDLP_new[[Instance]:[cuPDLP]], 2, FALSE), "")</f>
        <v>116660</v>
      </c>
      <c r="S48" s="12">
        <f>IFERROR(VLOOKUP(I48, iterations_gpu[[Instance]:[cuPDLP]], 2, FALSE), "")</f>
        <v>91410</v>
      </c>
      <c r="T48" s="12">
        <f>IFERROR(VLOOKUP(I48, iterations_gpu_matrix[[Instance]:[cuPDLP]], 2, FALSE), "")</f>
        <v>96370</v>
      </c>
      <c r="U48" s="7" t="str">
        <f t="shared" si="7"/>
        <v/>
      </c>
      <c r="V48" s="7" t="str">
        <f t="shared" si="8"/>
        <v/>
      </c>
      <c r="W48" s="5" t="b">
        <f t="shared" si="9"/>
        <v>0</v>
      </c>
      <c r="AF48">
        <f t="shared" si="0"/>
        <v>1</v>
      </c>
      <c r="AG48">
        <f t="shared" si="1"/>
        <v>1</v>
      </c>
      <c r="AH48">
        <f t="shared" si="10"/>
        <v>1</v>
      </c>
      <c r="AI48">
        <f t="shared" si="11"/>
        <v>1</v>
      </c>
      <c r="AK48">
        <v>11.505293130874634</v>
      </c>
      <c r="AL48">
        <v>11.500423192977905</v>
      </c>
      <c r="AM48">
        <v>12.884541988372803</v>
      </c>
    </row>
    <row r="49" spans="1:39" x14ac:dyDescent="0.45">
      <c r="A49" s="1" t="s">
        <v>49</v>
      </c>
      <c r="B49">
        <v>67.399091958999634</v>
      </c>
      <c r="C49">
        <v>64.150496959686279</v>
      </c>
      <c r="D49">
        <v>600.0029661655426</v>
      </c>
      <c r="E49">
        <f t="shared" si="2"/>
        <v>-7.9022410944429007</v>
      </c>
      <c r="I49" s="1" t="str">
        <v>fhnw-binschedule1</v>
      </c>
      <c r="J49" s="5">
        <v>600.00377488136292</v>
      </c>
      <c r="K49" s="5">
        <v>600.00113010406494</v>
      </c>
      <c r="L49" s="5">
        <v>600.00374507904053</v>
      </c>
      <c r="M49" s="5">
        <f>IFERROR(VLOOKUP(I49, instances_gpu_matrix[[Instance]:[cuPDLP]], 2, FALSE), "")</f>
        <v>600.00321292877197</v>
      </c>
      <c r="N49" s="7">
        <f t="shared" si="3"/>
        <v>0</v>
      </c>
      <c r="O49" s="7">
        <f t="shared" si="4"/>
        <v>0</v>
      </c>
      <c r="P49" s="7">
        <f t="shared" si="5"/>
        <v>0</v>
      </c>
      <c r="Q49" s="7">
        <f t="shared" si="6"/>
        <v>0</v>
      </c>
      <c r="R49" s="12">
        <f>IFERROR(VLOOKUP(I49, iterations_cuPDLP_new[[Instance]:[cuPDLP]], 2, FALSE), "")</f>
        <v>112980</v>
      </c>
      <c r="S49" s="12">
        <f>IFERROR(VLOOKUP(I49, iterations_gpu[[Instance]:[cuPDLP]], 2, FALSE), "")</f>
        <v>88284</v>
      </c>
      <c r="T49" s="12">
        <f>IFERROR(VLOOKUP(I49, iterations_gpu_matrix[[Instance]:[cuPDLP]], 2, FALSE), "")</f>
        <v>89814</v>
      </c>
      <c r="U49" s="7" t="str">
        <f t="shared" si="7"/>
        <v/>
      </c>
      <c r="V49" s="7" t="str">
        <f t="shared" si="8"/>
        <v/>
      </c>
      <c r="W49" s="5" t="b">
        <f t="shared" si="9"/>
        <v>0</v>
      </c>
      <c r="AF49">
        <f t="shared" si="0"/>
        <v>1</v>
      </c>
      <c r="AG49">
        <f t="shared" si="1"/>
        <v>1</v>
      </c>
      <c r="AH49">
        <f t="shared" si="10"/>
        <v>1</v>
      </c>
      <c r="AI49">
        <f t="shared" si="11"/>
        <v>1</v>
      </c>
      <c r="AK49">
        <v>12.030660152435303</v>
      </c>
      <c r="AL49">
        <v>12.077270030975342</v>
      </c>
      <c r="AM49">
        <v>13.332624912261963</v>
      </c>
    </row>
    <row r="50" spans="1:39" x14ac:dyDescent="0.45">
      <c r="A50" s="1" t="s">
        <v>50</v>
      </c>
      <c r="B50">
        <v>1.6695609092712402</v>
      </c>
      <c r="C50">
        <v>1.6815431118011475</v>
      </c>
      <c r="D50">
        <v>600.00374507904053</v>
      </c>
      <c r="E50">
        <f t="shared" si="2"/>
        <v>-358.37817048012994</v>
      </c>
      <c r="I50" s="1" t="str">
        <v>fhnw-binschedule2</v>
      </c>
      <c r="J50" s="5">
        <v>463.83211898803711</v>
      </c>
      <c r="K50" s="5">
        <v>469.18234705924988</v>
      </c>
      <c r="L50" s="5">
        <v>80.500849008560181</v>
      </c>
      <c r="M50" s="5">
        <f>IFERROR(VLOOKUP(I50, instances_gpu_matrix[[Instance]:[cuPDLP]], 2, FALSE), "")</f>
        <v>94.549355983734131</v>
      </c>
      <c r="N50" s="7">
        <f t="shared" si="3"/>
        <v>-1.1534837395231697E-2</v>
      </c>
      <c r="O50" s="7">
        <f t="shared" si="4"/>
        <v>0.82644399619372544</v>
      </c>
      <c r="P50" s="7">
        <f t="shared" si="5"/>
        <v>0.82842310774664707</v>
      </c>
      <c r="Q50" s="7">
        <f t="shared" si="6"/>
        <v>0.79848057673876183</v>
      </c>
      <c r="R50" s="12">
        <f>IFERROR(VLOOKUP(I50, iterations_cuPDLP_new[[Instance]:[cuPDLP]], 2, FALSE), "")</f>
        <v>63707</v>
      </c>
      <c r="S50" s="12">
        <f>IFERROR(VLOOKUP(I50, iterations_gpu[[Instance]:[cuPDLP]], 2, FALSE), "")</f>
        <v>10879</v>
      </c>
      <c r="T50" s="12">
        <f>IFERROR(VLOOKUP(I50, iterations_gpu_matrix[[Instance]:[cuPDLP]], 2, FALSE), "")</f>
        <v>12526</v>
      </c>
      <c r="U50" s="7">
        <f t="shared" si="7"/>
        <v>0.82923383615615243</v>
      </c>
      <c r="V50" s="7">
        <f t="shared" si="8"/>
        <v>0.80338110411728691</v>
      </c>
      <c r="W50" s="5" t="b">
        <f t="shared" si="9"/>
        <v>1</v>
      </c>
      <c r="AF50">
        <f t="shared" si="0"/>
        <v>473.83211898803711</v>
      </c>
      <c r="AG50">
        <f t="shared" si="1"/>
        <v>479.18234705924988</v>
      </c>
      <c r="AH50">
        <f t="shared" si="10"/>
        <v>90.500849008560181</v>
      </c>
      <c r="AI50">
        <f t="shared" si="11"/>
        <v>104.54935598373413</v>
      </c>
      <c r="AK50">
        <v>13.601356029510498</v>
      </c>
      <c r="AL50">
        <v>13.597368001937866</v>
      </c>
      <c r="AM50">
        <v>17.744303941726685</v>
      </c>
    </row>
    <row r="51" spans="1:39" x14ac:dyDescent="0.45">
      <c r="A51" s="1" t="s">
        <v>51</v>
      </c>
      <c r="B51">
        <v>402.5196168422699</v>
      </c>
      <c r="C51">
        <v>405.82186603546143</v>
      </c>
      <c r="D51">
        <v>80.500849008560181</v>
      </c>
      <c r="E51">
        <f t="shared" si="2"/>
        <v>0.8000076377889801</v>
      </c>
      <c r="I51" s="1" t="str">
        <v>fhnw-schedule-paira200</v>
      </c>
      <c r="J51" s="5">
        <v>0.58112287521362305</v>
      </c>
      <c r="K51" s="5">
        <v>0.87744498252868652</v>
      </c>
      <c r="L51" s="5">
        <v>2.0573740005493164</v>
      </c>
      <c r="M51" s="5">
        <f>IFERROR(VLOOKUP(I51, instances_gpu_matrix[[Instance]:[cuPDLP]], 2, FALSE), "")</f>
        <v>2.4142580032348633</v>
      </c>
      <c r="N51" s="7">
        <f t="shared" si="3"/>
        <v>-0.50991299767047427</v>
      </c>
      <c r="O51" s="7">
        <f t="shared" si="4"/>
        <v>-2.540342478848415</v>
      </c>
      <c r="P51" s="7">
        <f t="shared" si="5"/>
        <v>-1.3447327656034025</v>
      </c>
      <c r="Q51" s="7">
        <f t="shared" si="6"/>
        <v>-1.7514636829733463</v>
      </c>
      <c r="R51" s="12">
        <f>IFERROR(VLOOKUP(I51, iterations_cuPDLP_new[[Instance]:[cuPDLP]], 2, FALSE), "")</f>
        <v>121</v>
      </c>
      <c r="S51" s="12">
        <f>IFERROR(VLOOKUP(I51, iterations_gpu[[Instance]:[cuPDLP]], 2, FALSE), "")</f>
        <v>157</v>
      </c>
      <c r="T51" s="12">
        <f>IFERROR(VLOOKUP(I51, iterations_gpu_matrix[[Instance]:[cuPDLP]], 2, FALSE), "")</f>
        <v>112</v>
      </c>
      <c r="U51" s="7" t="str">
        <f t="shared" si="7"/>
        <v/>
      </c>
      <c r="V51" s="7" t="str">
        <f t="shared" si="8"/>
        <v/>
      </c>
      <c r="W51" s="5" t="b">
        <f t="shared" si="9"/>
        <v>0</v>
      </c>
      <c r="AF51">
        <f t="shared" si="0"/>
        <v>10.581122875213623</v>
      </c>
      <c r="AG51">
        <f t="shared" si="1"/>
        <v>10.877444982528687</v>
      </c>
      <c r="AH51">
        <f t="shared" si="10"/>
        <v>12.057374000549316</v>
      </c>
      <c r="AI51">
        <f t="shared" si="11"/>
        <v>12.414258003234863</v>
      </c>
      <c r="AK51">
        <v>12.116379976272583</v>
      </c>
      <c r="AL51">
        <v>12.16220498085022</v>
      </c>
      <c r="AM51">
        <v>12.466965198516846</v>
      </c>
    </row>
    <row r="52" spans="1:39" x14ac:dyDescent="0.45">
      <c r="A52" s="1" t="s">
        <v>52</v>
      </c>
      <c r="B52">
        <v>2.7903249263763428</v>
      </c>
      <c r="C52">
        <v>2.802711009979248</v>
      </c>
      <c r="D52">
        <v>2.0573740005493164</v>
      </c>
      <c r="E52">
        <f t="shared" si="2"/>
        <v>0.26267583351981649</v>
      </c>
      <c r="I52" s="1" t="str">
        <v>fhnw-schedule-paira400</v>
      </c>
      <c r="J52" s="5">
        <v>0.87041592597961426</v>
      </c>
      <c r="K52" s="5">
        <v>0.89199399948120117</v>
      </c>
      <c r="L52" s="5">
        <v>2.6209762096405029</v>
      </c>
      <c r="M52" s="5">
        <f>IFERROR(VLOOKUP(I52, instances_gpu_matrix[[Instance]:[cuPDLP]], 2, FALSE), "")</f>
        <v>2.120326042175293</v>
      </c>
      <c r="N52" s="7">
        <f t="shared" si="3"/>
        <v>-2.4790531580981535E-2</v>
      </c>
      <c r="O52" s="7">
        <f t="shared" si="4"/>
        <v>-2.0111767620643097</v>
      </c>
      <c r="P52" s="7">
        <f t="shared" si="5"/>
        <v>-1.9383339026550708</v>
      </c>
      <c r="Q52" s="7">
        <f t="shared" si="6"/>
        <v>-1.3770631230798756</v>
      </c>
      <c r="R52" s="12">
        <f>IFERROR(VLOOKUP(I52, iterations_cuPDLP_new[[Instance]:[cuPDLP]], 2, FALSE), "")</f>
        <v>191</v>
      </c>
      <c r="S52" s="12">
        <f>IFERROR(VLOOKUP(I52, iterations_gpu[[Instance]:[cuPDLP]], 2, FALSE), "")</f>
        <v>203</v>
      </c>
      <c r="T52" s="12">
        <f>IFERROR(VLOOKUP(I52, iterations_gpu_matrix[[Instance]:[cuPDLP]], 2, FALSE), "")</f>
        <v>114</v>
      </c>
      <c r="U52" s="7" t="str">
        <f t="shared" si="7"/>
        <v/>
      </c>
      <c r="V52" s="7" t="str">
        <f t="shared" si="8"/>
        <v/>
      </c>
      <c r="W52" s="5" t="b">
        <f t="shared" si="9"/>
        <v>0</v>
      </c>
      <c r="AF52">
        <f t="shared" si="0"/>
        <v>10.870415925979614</v>
      </c>
      <c r="AG52">
        <f t="shared" si="1"/>
        <v>10.891993999481201</v>
      </c>
      <c r="AH52">
        <f t="shared" si="10"/>
        <v>12.620976209640503</v>
      </c>
      <c r="AI52">
        <f t="shared" si="11"/>
        <v>12.120326042175293</v>
      </c>
      <c r="AK52">
        <v>15.558173894882202</v>
      </c>
      <c r="AL52">
        <v>15.399522066116333</v>
      </c>
      <c r="AM52">
        <v>15.76046895980835</v>
      </c>
    </row>
    <row r="53" spans="1:39" x14ac:dyDescent="0.45">
      <c r="A53" s="1" t="s">
        <v>53</v>
      </c>
      <c r="B53">
        <v>3.7117149829864502</v>
      </c>
      <c r="C53">
        <v>3.7780671119689941</v>
      </c>
      <c r="D53">
        <v>2.6209762096405029</v>
      </c>
      <c r="E53">
        <f t="shared" si="2"/>
        <v>0.29386382800016009</v>
      </c>
      <c r="I53" s="1" t="str">
        <v>fhnw-schedule-pairb200</v>
      </c>
      <c r="J53" s="5">
        <v>1.2084569931030273</v>
      </c>
      <c r="K53" s="5">
        <v>1.2293009757995605</v>
      </c>
      <c r="L53" s="5">
        <v>1.2318308353424072</v>
      </c>
      <c r="M53" s="5">
        <f>IFERROR(VLOOKUP(I53, instances_gpu_matrix[[Instance]:[cuPDLP]], 2, FALSE), "")</f>
        <v>1.3993852138519287</v>
      </c>
      <c r="N53" s="7">
        <f t="shared" si="3"/>
        <v>-1.7248427387565411E-2</v>
      </c>
      <c r="O53" s="7">
        <f t="shared" si="4"/>
        <v>-1.9341890007489194E-2</v>
      </c>
      <c r="P53" s="7">
        <f t="shared" si="5"/>
        <v>-2.0579659437764712E-3</v>
      </c>
      <c r="Q53" s="7">
        <f t="shared" si="6"/>
        <v>-0.1383584991801883</v>
      </c>
      <c r="R53" s="12">
        <f>IFERROR(VLOOKUP(I53, iterations_cuPDLP_new[[Instance]:[cuPDLP]], 2, FALSE), "")</f>
        <v>251</v>
      </c>
      <c r="S53" s="12">
        <f>IFERROR(VLOOKUP(I53, iterations_gpu[[Instance]:[cuPDLP]], 2, FALSE), "")</f>
        <v>18</v>
      </c>
      <c r="T53" s="12">
        <f>IFERROR(VLOOKUP(I53, iterations_gpu_matrix[[Instance]:[cuPDLP]], 2, FALSE), "")</f>
        <v>19</v>
      </c>
      <c r="U53" s="7" t="str">
        <f t="shared" si="7"/>
        <v/>
      </c>
      <c r="V53" s="7" t="str">
        <f t="shared" si="8"/>
        <v/>
      </c>
      <c r="W53" s="5" t="b">
        <f t="shared" si="9"/>
        <v>0</v>
      </c>
      <c r="AF53">
        <f t="shared" si="0"/>
        <v>11.208456993103027</v>
      </c>
      <c r="AG53">
        <f t="shared" si="1"/>
        <v>11.229300975799561</v>
      </c>
      <c r="AH53">
        <f t="shared" si="10"/>
        <v>11.231830835342407</v>
      </c>
      <c r="AI53">
        <f t="shared" si="11"/>
        <v>11.399385213851929</v>
      </c>
      <c r="AK53">
        <v>166.34277200698853</v>
      </c>
      <c r="AL53">
        <v>168.78544807434082</v>
      </c>
      <c r="AM53">
        <v>248.84223890304565</v>
      </c>
    </row>
    <row r="54" spans="1:39" x14ac:dyDescent="0.45">
      <c r="A54" s="1" t="s">
        <v>54</v>
      </c>
      <c r="B54">
        <v>2.5877048969268799</v>
      </c>
      <c r="C54">
        <v>2.4502460956573486</v>
      </c>
      <c r="D54">
        <v>1.2318308353424072</v>
      </c>
      <c r="E54">
        <f t="shared" si="2"/>
        <v>0.52396780761001327</v>
      </c>
      <c r="I54" s="1" t="str">
        <v>fhnw-schedule-pairb400</v>
      </c>
      <c r="J54" s="5">
        <v>1.721613883972168</v>
      </c>
      <c r="K54" s="5">
        <v>1.708920955657959</v>
      </c>
      <c r="L54" s="5">
        <v>1.4226789474487305</v>
      </c>
      <c r="M54" s="5">
        <f>IFERROR(VLOOKUP(I54, instances_gpu_matrix[[Instance]:[cuPDLP]], 2, FALSE), "")</f>
        <v>1.7903199195861816</v>
      </c>
      <c r="N54" s="7">
        <f t="shared" si="3"/>
        <v>7.3726916542537491E-3</v>
      </c>
      <c r="O54" s="7">
        <f t="shared" si="4"/>
        <v>0.17363645780651138</v>
      </c>
      <c r="P54" s="7">
        <f t="shared" si="5"/>
        <v>0.16749868228927023</v>
      </c>
      <c r="Q54" s="7">
        <f t="shared" si="6"/>
        <v>-4.7631789907382163E-2</v>
      </c>
      <c r="R54" s="12">
        <f>IFERROR(VLOOKUP(I54, iterations_cuPDLP_new[[Instance]:[cuPDLP]], 2, FALSE), "")</f>
        <v>388</v>
      </c>
      <c r="S54" s="12">
        <f>IFERROR(VLOOKUP(I54, iterations_gpu[[Instance]:[cuPDLP]], 2, FALSE), "")</f>
        <v>31</v>
      </c>
      <c r="T54" s="12">
        <f>IFERROR(VLOOKUP(I54, iterations_gpu_matrix[[Instance]:[cuPDLP]], 2, FALSE), "")</f>
        <v>33</v>
      </c>
      <c r="U54" s="7" t="str">
        <f t="shared" si="7"/>
        <v/>
      </c>
      <c r="V54" s="7" t="str">
        <f t="shared" si="8"/>
        <v/>
      </c>
      <c r="W54" s="5" t="b">
        <f t="shared" si="9"/>
        <v>0</v>
      </c>
      <c r="AF54">
        <f t="shared" si="0"/>
        <v>11.721613883972168</v>
      </c>
      <c r="AG54">
        <f t="shared" si="1"/>
        <v>11.708920955657959</v>
      </c>
      <c r="AH54">
        <f t="shared" si="10"/>
        <v>11.42267894744873</v>
      </c>
      <c r="AI54">
        <f t="shared" si="11"/>
        <v>11.790319919586182</v>
      </c>
      <c r="AK54">
        <v>35.702069044113159</v>
      </c>
      <c r="AL54">
        <v>37.543037176132202</v>
      </c>
      <c r="AM54">
        <v>44.356925964355469</v>
      </c>
    </row>
    <row r="55" spans="1:39" x14ac:dyDescent="0.45">
      <c r="A55" s="1" t="s">
        <v>55</v>
      </c>
      <c r="B55">
        <v>600.00145101547241</v>
      </c>
      <c r="C55">
        <v>600.1972599029541</v>
      </c>
      <c r="D55">
        <v>1.4226789474487305</v>
      </c>
      <c r="E55">
        <f t="shared" si="2"/>
        <v>0.99762887415515256</v>
      </c>
      <c r="I55" s="1" t="str">
        <v>fiball</v>
      </c>
      <c r="J55" s="5">
        <v>12.012394905090332</v>
      </c>
      <c r="K55" s="5">
        <v>8.2952609062194824</v>
      </c>
      <c r="L55" s="5">
        <v>5.5652740001678467</v>
      </c>
      <c r="M55" s="5">
        <f>IFERROR(VLOOKUP(I55, instances_gpu_matrix[[Instance]:[cuPDLP]], 2, FALSE), "")</f>
        <v>8.4138400554656982</v>
      </c>
      <c r="N55" s="7">
        <f t="shared" si="3"/>
        <v>0.30944154169421201</v>
      </c>
      <c r="O55" s="7">
        <f t="shared" si="4"/>
        <v>0.53670570738483425</v>
      </c>
      <c r="P55" s="7">
        <f t="shared" si="5"/>
        <v>0.32910199412833319</v>
      </c>
      <c r="Q55" s="7">
        <f t="shared" si="6"/>
        <v>-1.4294806466823668E-2</v>
      </c>
      <c r="R55" s="12">
        <f>IFERROR(VLOOKUP(I55, iterations_cuPDLP_new[[Instance]:[cuPDLP]], 2, FALSE), "")</f>
        <v>3110</v>
      </c>
      <c r="S55" s="12">
        <f>IFERROR(VLOOKUP(I55, iterations_gpu[[Instance]:[cuPDLP]], 2, FALSE), "")</f>
        <v>1750</v>
      </c>
      <c r="T55" s="12">
        <f>IFERROR(VLOOKUP(I55, iterations_gpu_matrix[[Instance]:[cuPDLP]], 2, FALSE), "")</f>
        <v>2589</v>
      </c>
      <c r="U55" s="7">
        <f t="shared" si="7"/>
        <v>0.43729903536977494</v>
      </c>
      <c r="V55" s="7">
        <f t="shared" si="8"/>
        <v>0.16752411575562701</v>
      </c>
      <c r="W55" s="5" t="b">
        <f t="shared" si="9"/>
        <v>1</v>
      </c>
      <c r="AF55">
        <f t="shared" si="0"/>
        <v>22.012394905090332</v>
      </c>
      <c r="AG55">
        <f t="shared" si="1"/>
        <v>18.295260906219482</v>
      </c>
      <c r="AH55">
        <f t="shared" si="10"/>
        <v>15.565274000167847</v>
      </c>
      <c r="AI55">
        <f t="shared" si="11"/>
        <v>18.413840055465698</v>
      </c>
      <c r="AK55">
        <v>33.801908016204834</v>
      </c>
      <c r="AL55">
        <v>33.687546968460083</v>
      </c>
      <c r="AM55">
        <v>30.975118160247803</v>
      </c>
    </row>
    <row r="56" spans="1:39" x14ac:dyDescent="0.45">
      <c r="A56" s="1" t="s">
        <v>56</v>
      </c>
      <c r="B56">
        <v>600.00377488136292</v>
      </c>
      <c r="C56">
        <v>600.00113010406494</v>
      </c>
      <c r="D56">
        <v>5.5652740001678467</v>
      </c>
      <c r="E56">
        <f t="shared" si="2"/>
        <v>0.99072460168893395</v>
      </c>
      <c r="I56" s="1" t="str">
        <v>genus-sym-g62-2</v>
      </c>
      <c r="J56" s="5">
        <v>0.66427111625671387</v>
      </c>
      <c r="K56" s="5">
        <v>0.66234087944030762</v>
      </c>
      <c r="L56" s="5">
        <v>1.4784798622131348</v>
      </c>
      <c r="M56" s="5">
        <f>IFERROR(VLOOKUP(I56, instances_gpu_matrix[[Instance]:[cuPDLP]], 2, FALSE), "")</f>
        <v>1.5813238620758057</v>
      </c>
      <c r="N56" s="7">
        <f t="shared" si="3"/>
        <v>2.9057966983172148E-3</v>
      </c>
      <c r="O56" s="7">
        <f t="shared" si="4"/>
        <v>-1.225717521099867</v>
      </c>
      <c r="P56" s="7">
        <f t="shared" si="5"/>
        <v>-1.2322038516820557</v>
      </c>
      <c r="Q56" s="7">
        <f t="shared" si="6"/>
        <v>-1.3874773717908799</v>
      </c>
      <c r="R56" s="12">
        <f>IFERROR(VLOOKUP(I56, iterations_cuPDLP_new[[Instance]:[cuPDLP]], 2, FALSE), "")</f>
        <v>136</v>
      </c>
      <c r="S56" s="12">
        <f>IFERROR(VLOOKUP(I56, iterations_gpu[[Instance]:[cuPDLP]], 2, FALSE), "")</f>
        <v>74</v>
      </c>
      <c r="T56" s="12">
        <f>IFERROR(VLOOKUP(I56, iterations_gpu_matrix[[Instance]:[cuPDLP]], 2, FALSE), "")</f>
        <v>91</v>
      </c>
      <c r="U56" s="7" t="str">
        <f t="shared" si="7"/>
        <v/>
      </c>
      <c r="V56" s="7" t="str">
        <f t="shared" si="8"/>
        <v/>
      </c>
      <c r="W56" s="5" t="b">
        <f t="shared" si="9"/>
        <v>0</v>
      </c>
      <c r="AF56">
        <f t="shared" si="0"/>
        <v>10.664271116256714</v>
      </c>
      <c r="AG56">
        <f t="shared" si="1"/>
        <v>10.662340879440308</v>
      </c>
      <c r="AH56">
        <f t="shared" si="10"/>
        <v>11.478479862213135</v>
      </c>
      <c r="AI56">
        <f t="shared" si="11"/>
        <v>11.581323862075806</v>
      </c>
      <c r="AK56">
        <v>577.31320285797119</v>
      </c>
      <c r="AL56">
        <v>584.04647612571716</v>
      </c>
      <c r="AM56">
        <v>610.00258088111877</v>
      </c>
    </row>
    <row r="57" spans="1:39" x14ac:dyDescent="0.45">
      <c r="A57" s="1" t="s">
        <v>57</v>
      </c>
      <c r="B57">
        <v>463.83211898803711</v>
      </c>
      <c r="C57">
        <v>469.18234705924988</v>
      </c>
      <c r="D57">
        <v>1.4784798622131348</v>
      </c>
      <c r="E57">
        <f t="shared" si="2"/>
        <v>0.99681246769749621</v>
      </c>
      <c r="I57" s="1" t="str">
        <v>ger50-17-trans-dfn-3t</v>
      </c>
      <c r="J57" s="5">
        <v>389.08568596839905</v>
      </c>
      <c r="K57" s="5">
        <v>391.68515110015869</v>
      </c>
      <c r="L57" s="5">
        <v>493.86841797828674</v>
      </c>
      <c r="M57" s="5">
        <f>IFERROR(VLOOKUP(I57, instances_gpu_matrix[[Instance]:[cuPDLP]], 2, FALSE), "")</f>
        <v>600.00722408294678</v>
      </c>
      <c r="N57" s="7">
        <f t="shared" si="3"/>
        <v>-6.6809580138878924E-3</v>
      </c>
      <c r="O57" s="7">
        <f t="shared" si="4"/>
        <v>-0.2693050291713841</v>
      </c>
      <c r="P57" s="7">
        <f t="shared" si="5"/>
        <v>-0.26088113524630024</v>
      </c>
      <c r="Q57" s="7">
        <f t="shared" si="6"/>
        <v>-0.53186104297713743</v>
      </c>
      <c r="R57" s="12">
        <f>IFERROR(VLOOKUP(I57, iterations_cuPDLP_new[[Instance]:[cuPDLP]], 2, FALSE), "")</f>
        <v>56053</v>
      </c>
      <c r="S57" s="12">
        <f>IFERROR(VLOOKUP(I57, iterations_gpu[[Instance]:[cuPDLP]], 2, FALSE), "")</f>
        <v>71187</v>
      </c>
      <c r="T57" s="12">
        <f>IFERROR(VLOOKUP(I57, iterations_gpu_matrix[[Instance]:[cuPDLP]], 2, FALSE), "")</f>
        <v>85332</v>
      </c>
      <c r="U57" s="7">
        <f t="shared" si="7"/>
        <v>-0.26999446951991862</v>
      </c>
      <c r="V57" s="7">
        <f t="shared" si="8"/>
        <v>-0.52234492355449302</v>
      </c>
      <c r="W57" s="5" t="b">
        <f t="shared" si="9"/>
        <v>1</v>
      </c>
      <c r="AF57">
        <f t="shared" si="0"/>
        <v>399.08568596839905</v>
      </c>
      <c r="AG57">
        <f t="shared" si="1"/>
        <v>401.68515110015869</v>
      </c>
      <c r="AH57">
        <f t="shared" si="10"/>
        <v>503.86841797828674</v>
      </c>
      <c r="AI57">
        <f t="shared" si="11"/>
        <v>610.00722408294678</v>
      </c>
      <c r="AK57">
        <v>255.18084979057312</v>
      </c>
      <c r="AL57">
        <v>259.21730399131775</v>
      </c>
      <c r="AM57">
        <v>297.92463684082031</v>
      </c>
    </row>
    <row r="58" spans="1:39" x14ac:dyDescent="0.45">
      <c r="A58" s="1" t="s">
        <v>58</v>
      </c>
      <c r="B58">
        <v>0.58112287521362305</v>
      </c>
      <c r="C58">
        <v>0.87744498252868652</v>
      </c>
      <c r="D58">
        <v>493.86841797828674</v>
      </c>
      <c r="E58">
        <f t="shared" si="2"/>
        <v>-848.85196598350865</v>
      </c>
      <c r="I58" s="1" t="str">
        <v>ger50-17-trans-pop-3t</v>
      </c>
      <c r="J58" s="5">
        <v>600.00265312194824</v>
      </c>
      <c r="K58" s="5">
        <v>600.00420498847961</v>
      </c>
      <c r="L58" s="5">
        <v>449.2940411567688</v>
      </c>
      <c r="M58" s="5">
        <f>IFERROR(VLOOKUP(I58, instances_gpu_matrix[[Instance]:[cuPDLP]], 2, FALSE), "")</f>
        <v>600.00106596946716</v>
      </c>
      <c r="N58" s="7">
        <f t="shared" si="3"/>
        <v>0</v>
      </c>
      <c r="O58" s="7">
        <f t="shared" si="4"/>
        <v>0</v>
      </c>
      <c r="P58" s="7">
        <f t="shared" si="5"/>
        <v>0.25118184602490334</v>
      </c>
      <c r="Q58" s="7">
        <f t="shared" si="6"/>
        <v>0</v>
      </c>
      <c r="R58" s="12">
        <f>IFERROR(VLOOKUP(I58, iterations_cuPDLP_new[[Instance]:[cuPDLP]], 2, FALSE), "")</f>
        <v>85395</v>
      </c>
      <c r="S58" s="12">
        <f>IFERROR(VLOOKUP(I58, iterations_gpu[[Instance]:[cuPDLP]], 2, FALSE), "")</f>
        <v>64817</v>
      </c>
      <c r="T58" s="12">
        <f>IFERROR(VLOOKUP(I58, iterations_gpu_matrix[[Instance]:[cuPDLP]], 2, FALSE), "")</f>
        <v>85259</v>
      </c>
      <c r="U58" s="7">
        <f t="shared" si="7"/>
        <v>0.2409742959189648</v>
      </c>
      <c r="V58" s="7">
        <f t="shared" si="8"/>
        <v>1.5925990983078635E-3</v>
      </c>
      <c r="W58" s="5" t="b">
        <f t="shared" si="9"/>
        <v>0</v>
      </c>
      <c r="AF58">
        <f t="shared" si="0"/>
        <v>1</v>
      </c>
      <c r="AG58">
        <f t="shared" si="1"/>
        <v>1</v>
      </c>
      <c r="AH58">
        <f t="shared" si="10"/>
        <v>1</v>
      </c>
      <c r="AI58">
        <f t="shared" si="11"/>
        <v>1</v>
      </c>
      <c r="AK58">
        <v>24.869927883148193</v>
      </c>
      <c r="AL58">
        <v>24.862200975418091</v>
      </c>
      <c r="AM58">
        <v>42.095668077468872</v>
      </c>
    </row>
    <row r="59" spans="1:39" x14ac:dyDescent="0.45">
      <c r="A59" s="1" t="s">
        <v>59</v>
      </c>
      <c r="B59">
        <v>0.87041592597961426</v>
      </c>
      <c r="C59">
        <v>0.89199399948120117</v>
      </c>
      <c r="D59">
        <v>449.2940411567688</v>
      </c>
      <c r="E59">
        <f t="shared" si="2"/>
        <v>-515.18315766810952</v>
      </c>
      <c r="I59" s="1" t="str">
        <v>germanrr</v>
      </c>
      <c r="J59" s="5">
        <v>600.00560998916626</v>
      </c>
      <c r="K59" s="5">
        <v>600.00456309318542</v>
      </c>
      <c r="L59" s="5">
        <v>600.00816679000854</v>
      </c>
      <c r="M59" s="5">
        <f>IFERROR(VLOOKUP(I59, instances_gpu_matrix[[Instance]:[cuPDLP]], 2, FALSE), "")</f>
        <v>600.00462198257446</v>
      </c>
      <c r="N59" s="7">
        <f t="shared" si="3"/>
        <v>0</v>
      </c>
      <c r="O59" s="7">
        <f t="shared" si="4"/>
        <v>0</v>
      </c>
      <c r="P59" s="7">
        <f t="shared" si="5"/>
        <v>0</v>
      </c>
      <c r="Q59" s="7">
        <f t="shared" si="6"/>
        <v>0</v>
      </c>
      <c r="R59" s="12">
        <f>IFERROR(VLOOKUP(I59, iterations_cuPDLP_new[[Instance]:[cuPDLP]], 2, FALSE), "")</f>
        <v>81342</v>
      </c>
      <c r="S59" s="12">
        <f>IFERROR(VLOOKUP(I59, iterations_gpu[[Instance]:[cuPDLP]], 2, FALSE), "")</f>
        <v>81133</v>
      </c>
      <c r="T59" s="12">
        <f>IFERROR(VLOOKUP(I59, iterations_gpu_matrix[[Instance]:[cuPDLP]], 2, FALSE), "")</f>
        <v>79368</v>
      </c>
      <c r="U59" s="7" t="str">
        <f t="shared" si="7"/>
        <v/>
      </c>
      <c r="V59" s="7" t="str">
        <f t="shared" si="8"/>
        <v/>
      </c>
      <c r="W59" s="5" t="b">
        <f t="shared" si="9"/>
        <v>0</v>
      </c>
      <c r="AF59">
        <f t="shared" si="0"/>
        <v>1</v>
      </c>
      <c r="AG59">
        <f t="shared" si="1"/>
        <v>1</v>
      </c>
      <c r="AH59">
        <f t="shared" si="10"/>
        <v>1</v>
      </c>
      <c r="AI59">
        <f t="shared" si="11"/>
        <v>1</v>
      </c>
      <c r="AK59">
        <v>16.738913059234619</v>
      </c>
      <c r="AL59">
        <v>16.770189046859741</v>
      </c>
      <c r="AM59">
        <v>16.298287868499756</v>
      </c>
    </row>
    <row r="60" spans="1:39" x14ac:dyDescent="0.45">
      <c r="A60" s="1" t="s">
        <v>60</v>
      </c>
      <c r="B60">
        <v>1.2084569931030273</v>
      </c>
      <c r="C60">
        <v>1.2293009757995605</v>
      </c>
      <c r="D60">
        <v>600.00816679000854</v>
      </c>
      <c r="E60">
        <f t="shared" si="2"/>
        <v>-495.50767070272951</v>
      </c>
      <c r="I60" s="1" t="str">
        <v>gfd-schedulen180f7d50m30k18</v>
      </c>
      <c r="J60" s="5">
        <v>49.428736209869385</v>
      </c>
      <c r="K60" s="5">
        <v>48.664314985275269</v>
      </c>
      <c r="L60" s="5">
        <v>39.689172029495239</v>
      </c>
      <c r="M60" s="5">
        <f>IFERROR(VLOOKUP(I60, instances_gpu_matrix[[Instance]:[cuPDLP]], 2, FALSE), "")</f>
        <v>44.435354948043823</v>
      </c>
      <c r="N60" s="7">
        <f t="shared" si="3"/>
        <v>1.5465117727235862E-2</v>
      </c>
      <c r="O60" s="7">
        <f t="shared" si="4"/>
        <v>0.19704254907552049</v>
      </c>
      <c r="P60" s="7">
        <f t="shared" si="5"/>
        <v>0.18442965771727612</v>
      </c>
      <c r="Q60" s="7">
        <f t="shared" si="6"/>
        <v>8.6900638352990972E-2</v>
      </c>
      <c r="R60" s="12">
        <f>IFERROR(VLOOKUP(I60, iterations_cuPDLP_new[[Instance]:[cuPDLP]], 2, FALSE), "")</f>
        <v>9582</v>
      </c>
      <c r="S60" s="12">
        <f>IFERROR(VLOOKUP(I60, iterations_gpu[[Instance]:[cuPDLP]], 2, FALSE), "")</f>
        <v>8939</v>
      </c>
      <c r="T60" s="12">
        <f>IFERROR(VLOOKUP(I60, iterations_gpu_matrix[[Instance]:[cuPDLP]], 2, FALSE), "")</f>
        <v>8193</v>
      </c>
      <c r="U60" s="7">
        <f t="shared" si="7"/>
        <v>6.7104988520141934E-2</v>
      </c>
      <c r="V60" s="7">
        <f t="shared" si="8"/>
        <v>0.14495929868503443</v>
      </c>
      <c r="W60" s="5" t="b">
        <f t="shared" si="9"/>
        <v>1</v>
      </c>
      <c r="AF60">
        <f t="shared" si="0"/>
        <v>59.428736209869385</v>
      </c>
      <c r="AG60">
        <f t="shared" si="1"/>
        <v>58.664314985275269</v>
      </c>
      <c r="AH60">
        <f t="shared" si="10"/>
        <v>49.689172029495239</v>
      </c>
      <c r="AI60">
        <f t="shared" si="11"/>
        <v>54.435354948043823</v>
      </c>
      <c r="AK60">
        <v>46.128306150436401</v>
      </c>
      <c r="AL60">
        <v>47.486289024353027</v>
      </c>
      <c r="AM60">
        <v>610.00279688835144</v>
      </c>
    </row>
    <row r="61" spans="1:39" x14ac:dyDescent="0.45">
      <c r="A61" s="1" t="s">
        <v>61</v>
      </c>
      <c r="B61">
        <v>1.721613883972168</v>
      </c>
      <c r="C61">
        <v>1.708920955657959</v>
      </c>
      <c r="D61">
        <v>39.689172029495239</v>
      </c>
      <c r="E61">
        <f t="shared" si="2"/>
        <v>-22.053468840482971</v>
      </c>
      <c r="I61" s="1" t="str">
        <v>gmut-76-40</v>
      </c>
      <c r="J61" s="5">
        <v>600.00192093849182</v>
      </c>
      <c r="K61" s="5">
        <v>600.0045759677887</v>
      </c>
      <c r="L61" s="5">
        <v>600.00293207168579</v>
      </c>
      <c r="M61" s="5">
        <f>IFERROR(VLOOKUP(I61, instances_gpu_matrix[[Instance]:[cuPDLP]], 2, FALSE), "")</f>
        <v>600.00562500953674</v>
      </c>
      <c r="N61" s="7">
        <f t="shared" si="3"/>
        <v>0</v>
      </c>
      <c r="O61" s="7">
        <f t="shared" si="4"/>
        <v>0</v>
      </c>
      <c r="P61" s="7">
        <f t="shared" si="5"/>
        <v>0</v>
      </c>
      <c r="Q61" s="7">
        <f t="shared" si="6"/>
        <v>0</v>
      </c>
      <c r="R61" s="12">
        <f>IFERROR(VLOOKUP(I61, iterations_cuPDLP_new[[Instance]:[cuPDLP]], 2, FALSE), "")</f>
        <v>81576</v>
      </c>
      <c r="S61" s="12">
        <f>IFERROR(VLOOKUP(I61, iterations_gpu[[Instance]:[cuPDLP]], 2, FALSE), "")</f>
        <v>76368</v>
      </c>
      <c r="T61" s="12">
        <f>IFERROR(VLOOKUP(I61, iterations_gpu_matrix[[Instance]:[cuPDLP]], 2, FALSE), "")</f>
        <v>81993</v>
      </c>
      <c r="U61" s="7" t="str">
        <f t="shared" si="7"/>
        <v/>
      </c>
      <c r="V61" s="7" t="str">
        <f t="shared" si="8"/>
        <v/>
      </c>
      <c r="W61" s="5" t="b">
        <f t="shared" si="9"/>
        <v>0</v>
      </c>
      <c r="AF61">
        <f t="shared" si="0"/>
        <v>1</v>
      </c>
      <c r="AG61">
        <f t="shared" si="1"/>
        <v>1</v>
      </c>
      <c r="AH61">
        <f t="shared" si="10"/>
        <v>1</v>
      </c>
      <c r="AI61">
        <f t="shared" si="11"/>
        <v>1</v>
      </c>
      <c r="AK61">
        <v>51.936909914016724</v>
      </c>
      <c r="AL61">
        <v>53.320418119430542</v>
      </c>
      <c r="AM61">
        <v>28.603318214416504</v>
      </c>
    </row>
    <row r="62" spans="1:39" x14ac:dyDescent="0.45">
      <c r="A62" s="1" t="s">
        <v>62</v>
      </c>
      <c r="B62">
        <v>12.012394905090332</v>
      </c>
      <c r="C62">
        <v>8.2952609062194824</v>
      </c>
      <c r="D62">
        <v>600.00293207168579</v>
      </c>
      <c r="E62">
        <f t="shared" si="2"/>
        <v>-48.948651939292354</v>
      </c>
      <c r="I62" s="1" t="str">
        <v>gmut-76-50</v>
      </c>
      <c r="J62" s="5">
        <v>600.00196218490601</v>
      </c>
      <c r="K62" s="5">
        <v>600.00322699546814</v>
      </c>
      <c r="L62" s="5">
        <v>600.00056004524231</v>
      </c>
      <c r="M62" s="5">
        <f>IFERROR(VLOOKUP(I62, instances_gpu_matrix[[Instance]:[cuPDLP]], 2, FALSE), "")</f>
        <v>600.00025010108948</v>
      </c>
      <c r="N62" s="7">
        <f t="shared" si="3"/>
        <v>0</v>
      </c>
      <c r="O62" s="7">
        <f t="shared" si="4"/>
        <v>0</v>
      </c>
      <c r="P62" s="7">
        <f t="shared" si="5"/>
        <v>0</v>
      </c>
      <c r="Q62" s="7">
        <f t="shared" si="6"/>
        <v>0</v>
      </c>
      <c r="R62" s="12">
        <f>IFERROR(VLOOKUP(I62, iterations_cuPDLP_new[[Instance]:[cuPDLP]], 2, FALSE), "")</f>
        <v>80455</v>
      </c>
      <c r="S62" s="12">
        <f>IFERROR(VLOOKUP(I62, iterations_gpu[[Instance]:[cuPDLP]], 2, FALSE), "")</f>
        <v>79607</v>
      </c>
      <c r="T62" s="12">
        <f>IFERROR(VLOOKUP(I62, iterations_gpu_matrix[[Instance]:[cuPDLP]], 2, FALSE), "")</f>
        <v>81133</v>
      </c>
      <c r="U62" s="7" t="str">
        <f t="shared" si="7"/>
        <v/>
      </c>
      <c r="V62" s="7" t="str">
        <f t="shared" si="8"/>
        <v/>
      </c>
      <c r="W62" s="5" t="b">
        <f t="shared" si="9"/>
        <v>0</v>
      </c>
      <c r="AF62">
        <f t="shared" si="0"/>
        <v>1</v>
      </c>
      <c r="AG62">
        <f t="shared" si="1"/>
        <v>1</v>
      </c>
      <c r="AH62">
        <f t="shared" si="10"/>
        <v>1</v>
      </c>
      <c r="AI62">
        <f t="shared" si="11"/>
        <v>1</v>
      </c>
      <c r="AK62">
        <v>15.6803879737854</v>
      </c>
      <c r="AL62">
        <v>15.667380094528198</v>
      </c>
      <c r="AM62">
        <v>19.081043004989624</v>
      </c>
    </row>
    <row r="63" spans="1:39" x14ac:dyDescent="0.45">
      <c r="A63" s="1" t="s">
        <v>63</v>
      </c>
      <c r="B63">
        <v>0.66427111625671387</v>
      </c>
      <c r="C63">
        <v>0.66234087944030762</v>
      </c>
      <c r="D63">
        <v>600.00056004524231</v>
      </c>
      <c r="E63">
        <f t="shared" si="2"/>
        <v>-902.24649884877192</v>
      </c>
      <c r="I63" s="1" t="str">
        <v>graph20-80-1rand</v>
      </c>
      <c r="J63" s="5">
        <v>1.5358788967132568</v>
      </c>
      <c r="K63" s="5">
        <v>1.5710430145263672</v>
      </c>
      <c r="L63" s="5">
        <v>3.4722080230712891</v>
      </c>
      <c r="M63" s="5">
        <f>IFERROR(VLOOKUP(I63, instances_gpu_matrix[[Instance]:[cuPDLP]], 2, FALSE), "")</f>
        <v>3.0208899974822998</v>
      </c>
      <c r="N63" s="7">
        <f t="shared" si="3"/>
        <v>-2.2895110993686223E-2</v>
      </c>
      <c r="O63" s="7">
        <f t="shared" si="4"/>
        <v>-1.2607303417617945</v>
      </c>
      <c r="P63" s="7">
        <f t="shared" si="5"/>
        <v>-1.2101291886766568</v>
      </c>
      <c r="Q63" s="7">
        <f t="shared" si="6"/>
        <v>-0.9228563250975198</v>
      </c>
      <c r="R63" s="12">
        <f>IFERROR(VLOOKUP(I63, iterations_cuPDLP_new[[Instance]:[cuPDLP]], 2, FALSE), "")</f>
        <v>311</v>
      </c>
      <c r="S63" s="12">
        <f>IFERROR(VLOOKUP(I63, iterations_gpu[[Instance]:[cuPDLP]], 2, FALSE), "")</f>
        <v>380</v>
      </c>
      <c r="T63" s="12">
        <f>IFERROR(VLOOKUP(I63, iterations_gpu_matrix[[Instance]:[cuPDLP]], 2, FALSE), "")</f>
        <v>325</v>
      </c>
      <c r="U63" s="7" t="str">
        <f t="shared" si="7"/>
        <v/>
      </c>
      <c r="V63" s="7" t="str">
        <f t="shared" si="8"/>
        <v/>
      </c>
      <c r="W63" s="5" t="b">
        <f t="shared" si="9"/>
        <v>0</v>
      </c>
      <c r="AF63">
        <f t="shared" si="0"/>
        <v>11.535878896713257</v>
      </c>
      <c r="AG63">
        <f t="shared" si="1"/>
        <v>11.571043014526367</v>
      </c>
      <c r="AH63">
        <f t="shared" si="10"/>
        <v>13.472208023071289</v>
      </c>
      <c r="AI63">
        <f t="shared" si="11"/>
        <v>13.0208899974823</v>
      </c>
      <c r="AK63">
        <v>20.336629867553711</v>
      </c>
      <c r="AL63">
        <v>20.150254964828491</v>
      </c>
      <c r="AM63">
        <v>24.99409008026123</v>
      </c>
    </row>
    <row r="64" spans="1:39" x14ac:dyDescent="0.45">
      <c r="A64" s="1" t="s">
        <v>64</v>
      </c>
      <c r="B64">
        <v>389.08568596839905</v>
      </c>
      <c r="C64">
        <v>391.68515110015869</v>
      </c>
      <c r="D64">
        <v>3.4722080230712891</v>
      </c>
      <c r="E64">
        <f t="shared" si="2"/>
        <v>0.99107598108003059</v>
      </c>
      <c r="I64" s="1" t="str">
        <v>graph40-20-1rand</v>
      </c>
      <c r="J64" s="5">
        <v>1.5052931308746338</v>
      </c>
      <c r="K64" s="5">
        <v>1.5004231929779053</v>
      </c>
      <c r="L64" s="5">
        <v>2.8845419883728027</v>
      </c>
      <c r="M64" s="5">
        <f>IFERROR(VLOOKUP(I64, instances_gpu_matrix[[Instance]:[cuPDLP]], 2, FALSE), "")</f>
        <v>2.6458308696746826</v>
      </c>
      <c r="N64" s="7">
        <f t="shared" si="3"/>
        <v>3.2352090080281521E-3</v>
      </c>
      <c r="O64" s="7">
        <f t="shared" si="4"/>
        <v>-0.91626596123292725</v>
      </c>
      <c r="P64" s="7">
        <f t="shared" si="5"/>
        <v>-0.92248560397671719</v>
      </c>
      <c r="Q64" s="7">
        <f t="shared" si="6"/>
        <v>-0.76338974367856516</v>
      </c>
      <c r="R64" s="12">
        <f>IFERROR(VLOOKUP(I64, iterations_cuPDLP_new[[Instance]:[cuPDLP]], 2, FALSE), "")</f>
        <v>305</v>
      </c>
      <c r="S64" s="12">
        <f>IFERROR(VLOOKUP(I64, iterations_gpu[[Instance]:[cuPDLP]], 2, FALSE), "")</f>
        <v>275</v>
      </c>
      <c r="T64" s="12">
        <f>IFERROR(VLOOKUP(I64, iterations_gpu_matrix[[Instance]:[cuPDLP]], 2, FALSE), "")</f>
        <v>219</v>
      </c>
      <c r="U64" s="7" t="str">
        <f t="shared" si="7"/>
        <v/>
      </c>
      <c r="V64" s="7" t="str">
        <f t="shared" si="8"/>
        <v/>
      </c>
      <c r="W64" s="5" t="b">
        <f t="shared" si="9"/>
        <v>0</v>
      </c>
      <c r="AF64">
        <f t="shared" si="0"/>
        <v>11.505293130874634</v>
      </c>
      <c r="AG64">
        <f t="shared" si="1"/>
        <v>11.500423192977905</v>
      </c>
      <c r="AH64">
        <f t="shared" si="10"/>
        <v>12.884541988372803</v>
      </c>
      <c r="AI64">
        <f t="shared" si="11"/>
        <v>12.645830869674683</v>
      </c>
      <c r="AK64">
        <v>29.855943202972412</v>
      </c>
      <c r="AL64">
        <v>29.947128057479858</v>
      </c>
      <c r="AM64">
        <v>34.916119813919067</v>
      </c>
    </row>
    <row r="65" spans="1:39" x14ac:dyDescent="0.45">
      <c r="A65" s="1" t="s">
        <v>65</v>
      </c>
      <c r="B65">
        <v>600.00265312194824</v>
      </c>
      <c r="C65">
        <v>600.00420498847961</v>
      </c>
      <c r="D65">
        <v>2.8845419883728027</v>
      </c>
      <c r="E65">
        <f t="shared" si="2"/>
        <v>0.9951924512777337</v>
      </c>
      <c r="I65" s="1" t="str">
        <v>graph40-40-1rand</v>
      </c>
      <c r="J65" s="5">
        <v>2.0306601524353027</v>
      </c>
      <c r="K65" s="5">
        <v>2.0772700309753418</v>
      </c>
      <c r="L65" s="5">
        <v>3.3326249122619629</v>
      </c>
      <c r="M65" s="5">
        <f>IFERROR(VLOOKUP(I65, instances_gpu_matrix[[Instance]:[cuPDLP]], 2, FALSE), "")</f>
        <v>4.6618931293487549</v>
      </c>
      <c r="N65" s="7">
        <f t="shared" si="3"/>
        <v>-2.295306700342812E-2</v>
      </c>
      <c r="O65" s="7">
        <f t="shared" si="4"/>
        <v>-0.64115344867788804</v>
      </c>
      <c r="P65" s="7">
        <f t="shared" si="5"/>
        <v>-0.60432917365933092</v>
      </c>
      <c r="Q65" s="7">
        <f t="shared" si="6"/>
        <v>-1.2442403057053943</v>
      </c>
      <c r="R65" s="12">
        <f>IFERROR(VLOOKUP(I65, iterations_cuPDLP_new[[Instance]:[cuPDLP]], 2, FALSE), "")</f>
        <v>399</v>
      </c>
      <c r="S65" s="12">
        <f>IFERROR(VLOOKUP(I65, iterations_gpu[[Instance]:[cuPDLP]], 2, FALSE), "")</f>
        <v>410</v>
      </c>
      <c r="T65" s="12">
        <f>IFERROR(VLOOKUP(I65, iterations_gpu_matrix[[Instance]:[cuPDLP]], 2, FALSE), "")</f>
        <v>398</v>
      </c>
      <c r="U65" s="7" t="str">
        <f t="shared" si="7"/>
        <v/>
      </c>
      <c r="V65" s="7" t="str">
        <f t="shared" si="8"/>
        <v/>
      </c>
      <c r="W65" s="5" t="b">
        <f t="shared" si="9"/>
        <v>0</v>
      </c>
      <c r="AF65">
        <f t="shared" si="0"/>
        <v>12.030660152435303</v>
      </c>
      <c r="AG65">
        <f t="shared" si="1"/>
        <v>12.077270030975342</v>
      </c>
      <c r="AH65">
        <f t="shared" si="10"/>
        <v>13.332624912261963</v>
      </c>
      <c r="AI65">
        <f t="shared" si="11"/>
        <v>14.661893129348755</v>
      </c>
      <c r="AK65">
        <v>114.2501540184021</v>
      </c>
      <c r="AL65">
        <v>115.97600603103638</v>
      </c>
      <c r="AM65">
        <v>22.919261932373047</v>
      </c>
    </row>
    <row r="66" spans="1:39" x14ac:dyDescent="0.45">
      <c r="A66" s="1" t="s">
        <v>66</v>
      </c>
      <c r="B66">
        <v>600.00560998916626</v>
      </c>
      <c r="C66">
        <v>600.00456309318542</v>
      </c>
      <c r="D66">
        <v>3.3326249122619629</v>
      </c>
      <c r="E66">
        <f t="shared" si="2"/>
        <v>0.99444567707904907</v>
      </c>
      <c r="I66" s="1" t="str">
        <v>graph40-80-1rand</v>
      </c>
      <c r="J66" s="5">
        <v>3.601356029510498</v>
      </c>
      <c r="K66" s="5">
        <v>3.5973680019378662</v>
      </c>
      <c r="L66" s="5">
        <v>7.7443039417266846</v>
      </c>
      <c r="M66" s="5">
        <f>IFERROR(VLOOKUP(I66, instances_gpu_matrix[[Instance]:[cuPDLP]], 2, FALSE), "")</f>
        <v>9.5219571590423584</v>
      </c>
      <c r="N66" s="7">
        <f t="shared" si="3"/>
        <v>1.1073683190311774E-3</v>
      </c>
      <c r="O66" s="7">
        <f t="shared" si="4"/>
        <v>-1.1503855431864376</v>
      </c>
      <c r="P66" s="7">
        <f t="shared" si="5"/>
        <v>-1.1527694518756229</v>
      </c>
      <c r="Q66" s="7">
        <f t="shared" si="6"/>
        <v>-1.6469232933391789</v>
      </c>
      <c r="R66" s="12">
        <f>IFERROR(VLOOKUP(I66, iterations_cuPDLP_new[[Instance]:[cuPDLP]], 2, FALSE), "")</f>
        <v>696</v>
      </c>
      <c r="S66" s="12">
        <f>IFERROR(VLOOKUP(I66, iterations_gpu[[Instance]:[cuPDLP]], 2, FALSE), "")</f>
        <v>794</v>
      </c>
      <c r="T66" s="12">
        <f>IFERROR(VLOOKUP(I66, iterations_gpu_matrix[[Instance]:[cuPDLP]], 2, FALSE), "")</f>
        <v>786</v>
      </c>
      <c r="U66" s="7" t="str">
        <f t="shared" si="7"/>
        <v/>
      </c>
      <c r="V66" s="7">
        <f t="shared" si="8"/>
        <v>-0.12931034482758622</v>
      </c>
      <c r="W66" s="5" t="b">
        <f t="shared" si="9"/>
        <v>0</v>
      </c>
      <c r="AF66">
        <f t="shared" si="0"/>
        <v>13.601356029510498</v>
      </c>
      <c r="AG66">
        <f t="shared" si="1"/>
        <v>13.597368001937866</v>
      </c>
      <c r="AH66">
        <f t="shared" si="10"/>
        <v>17.744303941726685</v>
      </c>
      <c r="AI66">
        <f t="shared" si="11"/>
        <v>19.521957159042358</v>
      </c>
      <c r="AK66">
        <v>11.58268404006958</v>
      </c>
      <c r="AL66">
        <v>11.596695899963379</v>
      </c>
      <c r="AM66">
        <v>11.58175802230835</v>
      </c>
    </row>
    <row r="67" spans="1:39" x14ac:dyDescent="0.45">
      <c r="A67" s="1" t="s">
        <v>67</v>
      </c>
      <c r="B67">
        <v>49.428736209869385</v>
      </c>
      <c r="C67">
        <v>48.664314985275269</v>
      </c>
      <c r="D67">
        <v>7.7443039417266846</v>
      </c>
      <c r="E67">
        <f t="shared" si="2"/>
        <v>0.8433238529740037</v>
      </c>
      <c r="I67" s="1" t="str">
        <v>graphdraw-opmanager</v>
      </c>
      <c r="J67" s="5">
        <v>2.116379976272583</v>
      </c>
      <c r="K67" s="5">
        <v>2.1622049808502197</v>
      </c>
      <c r="L67" s="5">
        <v>2.4669651985168457</v>
      </c>
      <c r="M67" s="5">
        <f>IFERROR(VLOOKUP(I67, instances_gpu_matrix[[Instance]:[cuPDLP]], 2, FALSE), "")</f>
        <v>2.327653169631958</v>
      </c>
      <c r="N67" s="7">
        <f t="shared" si="3"/>
        <v>-2.1652541174739692E-2</v>
      </c>
      <c r="O67" s="7">
        <f t="shared" si="4"/>
        <v>-0.16565325044405374</v>
      </c>
      <c r="P67" s="7">
        <f t="shared" si="5"/>
        <v>-0.14094880937088053</v>
      </c>
      <c r="Q67" s="7">
        <f t="shared" si="6"/>
        <v>-7.6518271970995519E-2</v>
      </c>
      <c r="R67" s="12">
        <f>IFERROR(VLOOKUP(I67, iterations_cuPDLP_new[[Instance]:[cuPDLP]], 2, FALSE), "")</f>
        <v>427</v>
      </c>
      <c r="S67" s="12">
        <f>IFERROR(VLOOKUP(I67, iterations_gpu[[Instance]:[cuPDLP]], 2, FALSE), "")</f>
        <v>427</v>
      </c>
      <c r="T67" s="12">
        <f>IFERROR(VLOOKUP(I67, iterations_gpu_matrix[[Instance]:[cuPDLP]], 2, FALSE), "")</f>
        <v>427</v>
      </c>
      <c r="U67" s="7" t="str">
        <f t="shared" si="7"/>
        <v/>
      </c>
      <c r="V67" s="7" t="str">
        <f t="shared" si="8"/>
        <v/>
      </c>
      <c r="W67" s="5" t="b">
        <f t="shared" si="9"/>
        <v>0</v>
      </c>
      <c r="AF67">
        <f t="shared" ref="AF67:AF130" si="14">IF(AND(J67&lt;600, K67&lt;600),J67,-9)+$AE$2</f>
        <v>12.116379976272583</v>
      </c>
      <c r="AG67">
        <f t="shared" ref="AG67:AG130" si="15">IF(AND(J67&lt;600, K67&lt;600),K67,-9)+$AE$2</f>
        <v>12.16220498085022</v>
      </c>
      <c r="AH67">
        <f t="shared" si="10"/>
        <v>12.466965198516846</v>
      </c>
      <c r="AI67">
        <f t="shared" si="11"/>
        <v>12.327653169631958</v>
      </c>
      <c r="AK67">
        <v>56.051475048065186</v>
      </c>
      <c r="AL67">
        <v>54.935367107391357</v>
      </c>
      <c r="AM67">
        <v>49.817168951034546</v>
      </c>
    </row>
    <row r="68" spans="1:39" x14ac:dyDescent="0.45">
      <c r="A68" s="1" t="s">
        <v>68</v>
      </c>
      <c r="B68">
        <v>600.00014901161194</v>
      </c>
      <c r="C68">
        <v>600.00562691688538</v>
      </c>
      <c r="D68">
        <v>2.4669651985168457</v>
      </c>
      <c r="E68">
        <f t="shared" ref="E68:E131" si="16">(B68-D68)/B68</f>
        <v>0.99588839235693405</v>
      </c>
      <c r="I68" s="1" t="str">
        <v>hgms62</v>
      </c>
      <c r="J68" s="5">
        <v>600.0031909942627</v>
      </c>
      <c r="K68" s="5">
        <v>600.00234389305115</v>
      </c>
      <c r="L68" s="5">
        <v>600.0247528553009</v>
      </c>
      <c r="M68" s="5">
        <f>IFERROR(VLOOKUP(I68, instances_gpu_matrix[[Instance]:[cuPDLP]], 2, FALSE), "")</f>
        <v>600.00122094154358</v>
      </c>
      <c r="N68" s="7">
        <f t="shared" ref="N68:N131" si="17">IF(AND($J68&lt;600, K68&lt;600),($J68-K68)/$J68, 0)</f>
        <v>0</v>
      </c>
      <c r="O68" s="7">
        <f t="shared" ref="O68:O131" si="18">IF(AND($J68&lt;600, L68&lt;600),($J68-L68)/$J68, 0)</f>
        <v>0</v>
      </c>
      <c r="P68" s="7">
        <f t="shared" ref="P68:P131" si="19">IF(NOT(AND($K68&gt;=600, L68&gt;=600)),($K68-L68)/$K68, 0)</f>
        <v>0</v>
      </c>
      <c r="Q68" s="7">
        <f t="shared" ref="Q68:Q131" si="20">IF(ISNUMBER(M68), IF(OR($K68&lt;600, M68&lt;600),($K68-M68)/$K68, 0), "")</f>
        <v>0</v>
      </c>
      <c r="R68" s="12">
        <f>IFERROR(VLOOKUP(I68, iterations_cuPDLP_new[[Instance]:[cuPDLP]], 2, FALSE), "")</f>
        <v>115065</v>
      </c>
      <c r="S68" s="12">
        <f>IFERROR(VLOOKUP(I68, iterations_gpu[[Instance]:[cuPDLP]], 2, FALSE), "")</f>
        <v>109539</v>
      </c>
      <c r="T68" s="12">
        <f>IFERROR(VLOOKUP(I68, iterations_gpu_matrix[[Instance]:[cuPDLP]], 2, FALSE), "")</f>
        <v>106433</v>
      </c>
      <c r="U68" s="7" t="str">
        <f t="shared" ref="U68:U131" si="21">IF(AND(K68&gt;5,OR(K68&lt;=600,L68&lt;=600)),($R68-S68)/$R68,"")</f>
        <v/>
      </c>
      <c r="V68" s="7" t="str">
        <f t="shared" ref="V68:V131" si="22">IF(AND(L68&gt;5,OR(L68&lt;=600,M68&lt;=600)),($R68-T68)/$R68,"")</f>
        <v/>
      </c>
      <c r="W68" s="5" t="b">
        <f t="shared" ref="W68:W131" si="23">AND(R68&gt;=1000,K68&lt;=600)</f>
        <v>0</v>
      </c>
      <c r="AF68">
        <f t="shared" si="14"/>
        <v>1</v>
      </c>
      <c r="AG68">
        <f t="shared" si="15"/>
        <v>1</v>
      </c>
      <c r="AH68">
        <f t="shared" ref="AH68:AH131" si="24">IF(AND(J68&lt;600, K68&lt;600),L68,-9)+$AE$2</f>
        <v>1</v>
      </c>
      <c r="AI68">
        <f t="shared" ref="AI68:AI131" si="25">IF(AND(K68&lt;600, L68&lt;600),M68,-9)+$AE$2</f>
        <v>1</v>
      </c>
      <c r="AK68">
        <v>32.476857900619507</v>
      </c>
      <c r="AL68">
        <v>32.950435876846313</v>
      </c>
      <c r="AM68">
        <v>40.986600875854492</v>
      </c>
    </row>
    <row r="69" spans="1:39" x14ac:dyDescent="0.45">
      <c r="A69" s="1" t="s">
        <v>69</v>
      </c>
      <c r="B69">
        <v>600.00192093849182</v>
      </c>
      <c r="C69">
        <v>600.0045759677887</v>
      </c>
      <c r="D69">
        <v>600.0247528553009</v>
      </c>
      <c r="E69">
        <f t="shared" si="16"/>
        <v>-3.8053072852449425E-5</v>
      </c>
      <c r="I69" s="1" t="str">
        <v>highschool1-aigio</v>
      </c>
      <c r="J69" s="5">
        <v>5.5581738948822021</v>
      </c>
      <c r="K69" s="5">
        <v>5.399522066116333</v>
      </c>
      <c r="L69" s="5">
        <v>5.7604689598083496</v>
      </c>
      <c r="M69" s="5">
        <f>IFERROR(VLOOKUP(I69, instances_gpu_matrix[[Instance]:[cuPDLP]], 2, FALSE), "")</f>
        <v>6.393798828125</v>
      </c>
      <c r="N69" s="7">
        <f t="shared" si="17"/>
        <v>2.8543876418107562E-2</v>
      </c>
      <c r="O69" s="7">
        <f t="shared" si="18"/>
        <v>-3.6395958232327816E-2</v>
      </c>
      <c r="P69" s="7">
        <f t="shared" si="19"/>
        <v>-6.6847933811970087E-2</v>
      </c>
      <c r="Q69" s="7">
        <f t="shared" si="20"/>
        <v>-0.18414162398706738</v>
      </c>
      <c r="R69" s="12">
        <f>IFERROR(VLOOKUP(I69, iterations_cuPDLP_new[[Instance]:[cuPDLP]], 2, FALSE), "")</f>
        <v>1065</v>
      </c>
      <c r="S69" s="12">
        <f>IFERROR(VLOOKUP(I69, iterations_gpu[[Instance]:[cuPDLP]], 2, FALSE), "")</f>
        <v>954</v>
      </c>
      <c r="T69" s="12">
        <f>IFERROR(VLOOKUP(I69, iterations_gpu_matrix[[Instance]:[cuPDLP]], 2, FALSE), "")</f>
        <v>924</v>
      </c>
      <c r="U69" s="7">
        <f t="shared" si="21"/>
        <v>0.10422535211267606</v>
      </c>
      <c r="V69" s="7">
        <f t="shared" si="22"/>
        <v>0.13239436619718309</v>
      </c>
      <c r="W69" s="5" t="b">
        <f t="shared" si="23"/>
        <v>1</v>
      </c>
      <c r="AF69">
        <f t="shared" si="14"/>
        <v>15.558173894882202</v>
      </c>
      <c r="AG69">
        <f t="shared" si="15"/>
        <v>15.399522066116333</v>
      </c>
      <c r="AH69">
        <f t="shared" si="24"/>
        <v>15.76046895980835</v>
      </c>
      <c r="AI69">
        <f t="shared" si="25"/>
        <v>16.393798828125</v>
      </c>
      <c r="AK69">
        <v>17.355699062347412</v>
      </c>
      <c r="AL69">
        <v>17.620995044708252</v>
      </c>
      <c r="AM69">
        <v>21.507191896438599</v>
      </c>
    </row>
    <row r="70" spans="1:39" x14ac:dyDescent="0.45">
      <c r="A70" s="1" t="s">
        <v>70</v>
      </c>
      <c r="B70">
        <v>600.00196218490601</v>
      </c>
      <c r="C70">
        <v>600.00322699546814</v>
      </c>
      <c r="D70">
        <v>5.7604689598083496</v>
      </c>
      <c r="E70">
        <f t="shared" si="16"/>
        <v>0.99039924979773131</v>
      </c>
      <c r="I70" s="1" t="str">
        <v>hypothyroid-k1</v>
      </c>
      <c r="J70" s="5">
        <v>156.34277200698853</v>
      </c>
      <c r="K70" s="5">
        <v>158.78544807434082</v>
      </c>
      <c r="L70" s="5">
        <v>238.84223890304565</v>
      </c>
      <c r="M70" s="5">
        <f>IFERROR(VLOOKUP(I70, instances_gpu_matrix[[Instance]:[cuPDLP]], 2, FALSE), "")</f>
        <v>237.50341510772705</v>
      </c>
      <c r="N70" s="7">
        <f t="shared" si="17"/>
        <v>-1.5623850312971982E-2</v>
      </c>
      <c r="O70" s="7">
        <f t="shared" si="18"/>
        <v>-0.52768328101774609</v>
      </c>
      <c r="P70" s="7">
        <f t="shared" si="19"/>
        <v>-0.50418216404329141</v>
      </c>
      <c r="Q70" s="7">
        <f t="shared" si="20"/>
        <v>-0.49575051107033263</v>
      </c>
      <c r="R70" s="12">
        <f>IFERROR(VLOOKUP(I70, iterations_cuPDLP_new[[Instance]:[cuPDLP]], 2, FALSE), "")</f>
        <v>21625</v>
      </c>
      <c r="S70" s="12">
        <f>IFERROR(VLOOKUP(I70, iterations_gpu[[Instance]:[cuPDLP]], 2, FALSE), "")</f>
        <v>31877</v>
      </c>
      <c r="T70" s="12">
        <f>IFERROR(VLOOKUP(I70, iterations_gpu_matrix[[Instance]:[cuPDLP]], 2, FALSE), "")</f>
        <v>32573</v>
      </c>
      <c r="U70" s="7">
        <f t="shared" si="21"/>
        <v>-0.4740809248554913</v>
      </c>
      <c r="V70" s="7">
        <f t="shared" si="22"/>
        <v>-0.50626589595375726</v>
      </c>
      <c r="W70" s="5" t="b">
        <f t="shared" si="23"/>
        <v>1</v>
      </c>
      <c r="AF70">
        <f t="shared" si="14"/>
        <v>166.34277200698853</v>
      </c>
      <c r="AG70">
        <f t="shared" si="15"/>
        <v>168.78544807434082</v>
      </c>
      <c r="AH70">
        <f t="shared" si="24"/>
        <v>248.84223890304565</v>
      </c>
      <c r="AI70">
        <f t="shared" si="25"/>
        <v>247.50341510772705</v>
      </c>
      <c r="AK70">
        <v>10.08137583732605</v>
      </c>
      <c r="AL70">
        <v>10.084450006484985</v>
      </c>
      <c r="AM70">
        <v>10.989367961883545</v>
      </c>
    </row>
    <row r="71" spans="1:39" x14ac:dyDescent="0.45">
      <c r="A71" s="1" t="s">
        <v>71</v>
      </c>
      <c r="B71">
        <v>1.5358788967132568</v>
      </c>
      <c r="C71">
        <v>1.5710430145263672</v>
      </c>
      <c r="D71">
        <v>238.84223890304565</v>
      </c>
      <c r="E71">
        <f t="shared" si="16"/>
        <v>-154.50851008771733</v>
      </c>
      <c r="I71" s="1" t="str">
        <v>iis-hc-cov</v>
      </c>
      <c r="J71" s="5">
        <v>25.702069044113159</v>
      </c>
      <c r="K71" s="5">
        <v>27.543037176132202</v>
      </c>
      <c r="L71" s="5">
        <v>34.356925964355469</v>
      </c>
      <c r="M71" s="5">
        <f>IFERROR(VLOOKUP(I71, instances_gpu_matrix[[Instance]:[cuPDLP]], 2, FALSE), "")</f>
        <v>47.006960153579712</v>
      </c>
      <c r="N71" s="7">
        <f t="shared" si="17"/>
        <v>-7.1627234712479351E-2</v>
      </c>
      <c r="O71" s="7">
        <f t="shared" si="18"/>
        <v>-0.3367377507774858</v>
      </c>
      <c r="P71" s="7">
        <f t="shared" si="19"/>
        <v>-0.24739061072494706</v>
      </c>
      <c r="Q71" s="7">
        <f t="shared" si="20"/>
        <v>-0.70667308231040837</v>
      </c>
      <c r="R71" s="12">
        <f>IFERROR(VLOOKUP(I71, iterations_cuPDLP_new[[Instance]:[cuPDLP]], 2, FALSE), "")</f>
        <v>4740</v>
      </c>
      <c r="S71" s="12">
        <f>IFERROR(VLOOKUP(I71, iterations_gpu[[Instance]:[cuPDLP]], 2, FALSE), "")</f>
        <v>5470</v>
      </c>
      <c r="T71" s="12">
        <f>IFERROR(VLOOKUP(I71, iterations_gpu_matrix[[Instance]:[cuPDLP]], 2, FALSE), "")</f>
        <v>7875</v>
      </c>
      <c r="U71" s="7">
        <f t="shared" si="21"/>
        <v>-0.15400843881856541</v>
      </c>
      <c r="V71" s="7">
        <f t="shared" si="22"/>
        <v>-0.66139240506329111</v>
      </c>
      <c r="W71" s="5" t="b">
        <f t="shared" si="23"/>
        <v>1</v>
      </c>
      <c r="AF71">
        <f t="shared" si="14"/>
        <v>35.702069044113159</v>
      </c>
      <c r="AG71">
        <f t="shared" si="15"/>
        <v>37.543037176132202</v>
      </c>
      <c r="AH71">
        <f t="shared" si="24"/>
        <v>44.356925964355469</v>
      </c>
      <c r="AI71">
        <f t="shared" si="25"/>
        <v>57.006960153579712</v>
      </c>
      <c r="AK71">
        <v>66.521728992462158</v>
      </c>
      <c r="AL71">
        <v>65.121700048446655</v>
      </c>
      <c r="AM71">
        <v>97.48143196105957</v>
      </c>
    </row>
    <row r="72" spans="1:39" x14ac:dyDescent="0.45">
      <c r="A72" s="1" t="s">
        <v>72</v>
      </c>
      <c r="B72">
        <v>1.5052931308746338</v>
      </c>
      <c r="C72">
        <v>1.5004231929779053</v>
      </c>
      <c r="D72">
        <v>34.356925964355469</v>
      </c>
      <c r="E72">
        <f t="shared" si="16"/>
        <v>-21.824076759317144</v>
      </c>
      <c r="I72" s="1" t="str">
        <v>in</v>
      </c>
      <c r="J72" s="5">
        <v>23.801908016204834</v>
      </c>
      <c r="K72" s="5">
        <v>23.687546968460083</v>
      </c>
      <c r="L72" s="5">
        <v>20.975118160247803</v>
      </c>
      <c r="M72" s="5">
        <f>IFERROR(VLOOKUP(I72, instances_gpu_matrix[[Instance]:[cuPDLP]], 2, FALSE), "")</f>
        <v>20.410076141357422</v>
      </c>
      <c r="N72" s="7">
        <f t="shared" si="17"/>
        <v>4.8047008528430413E-3</v>
      </c>
      <c r="O72" s="7">
        <f t="shared" si="18"/>
        <v>0.11876316192939212</v>
      </c>
      <c r="P72" s="7">
        <f t="shared" si="19"/>
        <v>0.11450864084085505</v>
      </c>
      <c r="Q72" s="7">
        <f t="shared" si="20"/>
        <v>0.13836261017093102</v>
      </c>
      <c r="R72" s="12">
        <f>IFERROR(VLOOKUP(I72, iterations_cuPDLP_new[[Instance]:[cuPDLP]], 2, FALSE), "")</f>
        <v>3409</v>
      </c>
      <c r="S72" s="12">
        <f>IFERROR(VLOOKUP(I72, iterations_gpu[[Instance]:[cuPDLP]], 2, FALSE), "")</f>
        <v>1481</v>
      </c>
      <c r="T72" s="12">
        <f>IFERROR(VLOOKUP(I72, iterations_gpu_matrix[[Instance]:[cuPDLP]], 2, FALSE), "")</f>
        <v>1403</v>
      </c>
      <c r="U72" s="7">
        <f t="shared" si="21"/>
        <v>0.56556174831328831</v>
      </c>
      <c r="V72" s="7">
        <f t="shared" si="22"/>
        <v>0.58844235846289239</v>
      </c>
      <c r="W72" s="5" t="b">
        <f t="shared" si="23"/>
        <v>1</v>
      </c>
      <c r="AF72">
        <f t="shared" si="14"/>
        <v>33.801908016204834</v>
      </c>
      <c r="AG72">
        <f t="shared" si="15"/>
        <v>33.687546968460083</v>
      </c>
      <c r="AH72">
        <f t="shared" si="24"/>
        <v>30.975118160247803</v>
      </c>
      <c r="AI72">
        <f t="shared" si="25"/>
        <v>30.410076141357422</v>
      </c>
      <c r="AK72">
        <v>13.210022211074829</v>
      </c>
      <c r="AL72">
        <v>13.316693067550659</v>
      </c>
      <c r="AM72">
        <v>12.928075075149536</v>
      </c>
    </row>
    <row r="73" spans="1:39" x14ac:dyDescent="0.45">
      <c r="A73" s="1" t="s">
        <v>73</v>
      </c>
      <c r="B73">
        <v>2.0306601524353027</v>
      </c>
      <c r="C73">
        <v>2.0772700309753418</v>
      </c>
      <c r="D73">
        <v>20.975118160247803</v>
      </c>
      <c r="E73">
        <f t="shared" si="16"/>
        <v>-9.329211480854168</v>
      </c>
      <c r="I73" s="1" t="str">
        <v>irish-electricity</v>
      </c>
      <c r="J73" s="5">
        <v>600.00565695762634</v>
      </c>
      <c r="K73" s="5">
        <v>600.00274801254272</v>
      </c>
      <c r="L73" s="5">
        <v>600.00109100341797</v>
      </c>
      <c r="M73" s="5">
        <f>IFERROR(VLOOKUP(I73, instances_gpu_matrix[[Instance]:[cuPDLP]], 2, FALSE), "")</f>
        <v>600.00191688537598</v>
      </c>
      <c r="N73" s="7">
        <f t="shared" si="17"/>
        <v>0</v>
      </c>
      <c r="O73" s="7">
        <f t="shared" si="18"/>
        <v>0</v>
      </c>
      <c r="P73" s="7">
        <f t="shared" si="19"/>
        <v>0</v>
      </c>
      <c r="Q73" s="7">
        <f t="shared" si="20"/>
        <v>0</v>
      </c>
      <c r="R73" s="12">
        <f>IFERROR(VLOOKUP(I73, iterations_cuPDLP_new[[Instance]:[cuPDLP]], 2, FALSE), "")</f>
        <v>91904</v>
      </c>
      <c r="S73" s="12">
        <f>IFERROR(VLOOKUP(I73, iterations_gpu[[Instance]:[cuPDLP]], 2, FALSE), "")</f>
        <v>90676</v>
      </c>
      <c r="T73" s="12">
        <f>IFERROR(VLOOKUP(I73, iterations_gpu_matrix[[Instance]:[cuPDLP]], 2, FALSE), "")</f>
        <v>93605</v>
      </c>
      <c r="U73" s="7" t="str">
        <f t="shared" si="21"/>
        <v/>
      </c>
      <c r="V73" s="7" t="str">
        <f t="shared" si="22"/>
        <v/>
      </c>
      <c r="W73" s="5" t="b">
        <f t="shared" si="23"/>
        <v>0</v>
      </c>
      <c r="AF73">
        <f t="shared" si="14"/>
        <v>1</v>
      </c>
      <c r="AG73">
        <f t="shared" si="15"/>
        <v>1</v>
      </c>
      <c r="AH73">
        <f t="shared" si="24"/>
        <v>1</v>
      </c>
      <c r="AI73">
        <f t="shared" si="25"/>
        <v>1</v>
      </c>
      <c r="AK73">
        <v>10.749992847442627</v>
      </c>
      <c r="AL73">
        <v>10.736979961395264</v>
      </c>
      <c r="AM73">
        <v>12.971843004226685</v>
      </c>
    </row>
    <row r="74" spans="1:39" x14ac:dyDescent="0.45">
      <c r="A74" s="1" t="s">
        <v>74</v>
      </c>
      <c r="B74">
        <v>3.601356029510498</v>
      </c>
      <c r="C74">
        <v>3.5973680019378662</v>
      </c>
      <c r="D74">
        <v>600.00109100341797</v>
      </c>
      <c r="E74">
        <f t="shared" si="16"/>
        <v>-165.60421410347786</v>
      </c>
      <c r="I74" s="1" t="str">
        <v>ivu06</v>
      </c>
      <c r="J74" s="5">
        <v>567.31320285797119</v>
      </c>
      <c r="K74" s="5">
        <v>574.04647612571716</v>
      </c>
      <c r="L74" s="5">
        <v>600.00258088111877</v>
      </c>
      <c r="M74" s="5">
        <f>IFERROR(VLOOKUP(I74, instances_gpu_matrix[[Instance]:[cuPDLP]], 2, FALSE), "")</f>
        <v>386.69612193107605</v>
      </c>
      <c r="N74" s="7">
        <f t="shared" si="17"/>
        <v>-1.1868705388532391E-2</v>
      </c>
      <c r="O74" s="7">
        <f t="shared" si="18"/>
        <v>0</v>
      </c>
      <c r="P74" s="7">
        <f t="shared" si="19"/>
        <v>-4.5216033605120817E-2</v>
      </c>
      <c r="Q74" s="7">
        <f t="shared" si="20"/>
        <v>0.32636791964839285</v>
      </c>
      <c r="R74" s="12">
        <f>IFERROR(VLOOKUP(I74, iterations_cuPDLP_new[[Instance]:[cuPDLP]], 2, FALSE), "")</f>
        <v>117614</v>
      </c>
      <c r="S74" s="12">
        <f>IFERROR(VLOOKUP(I74, iterations_gpu[[Instance]:[cuPDLP]], 2, FALSE), "")</f>
        <v>124802</v>
      </c>
      <c r="T74" s="12">
        <f>IFERROR(VLOOKUP(I74, iterations_gpu_matrix[[Instance]:[cuPDLP]], 2, FALSE), "")</f>
        <v>80065</v>
      </c>
      <c r="U74" s="7">
        <f t="shared" si="21"/>
        <v>-6.1115173363715206E-2</v>
      </c>
      <c r="V74" s="7">
        <f t="shared" si="22"/>
        <v>0.31925621099528967</v>
      </c>
      <c r="W74" s="5" t="b">
        <f t="shared" si="23"/>
        <v>1</v>
      </c>
      <c r="AF74">
        <f t="shared" si="14"/>
        <v>577.31320285797119</v>
      </c>
      <c r="AG74">
        <f t="shared" si="15"/>
        <v>584.04647612571716</v>
      </c>
      <c r="AH74">
        <f t="shared" si="24"/>
        <v>610.00258088111877</v>
      </c>
      <c r="AI74">
        <f t="shared" si="25"/>
        <v>1</v>
      </c>
      <c r="AK74">
        <v>68.55456018447876</v>
      </c>
      <c r="AL74">
        <v>68.777665138244629</v>
      </c>
      <c r="AM74">
        <v>47.686223983764648</v>
      </c>
    </row>
    <row r="75" spans="1:39" x14ac:dyDescent="0.45">
      <c r="A75" s="1" t="s">
        <v>75</v>
      </c>
      <c r="B75">
        <v>2.3323979377746582</v>
      </c>
      <c r="C75">
        <v>2.0975749492645264</v>
      </c>
      <c r="D75">
        <v>600.00258088111877</v>
      </c>
      <c r="E75">
        <f t="shared" si="16"/>
        <v>-256.24708942830807</v>
      </c>
      <c r="I75" s="1" t="str">
        <v>ivu06-big</v>
      </c>
      <c r="J75" s="5">
        <v>600.00401496887207</v>
      </c>
      <c r="K75" s="5">
        <v>600.00070095062256</v>
      </c>
      <c r="L75" s="5">
        <v>600.07698893547058</v>
      </c>
      <c r="M75" s="5"/>
      <c r="N75" s="7">
        <f t="shared" si="17"/>
        <v>0</v>
      </c>
      <c r="O75" s="7">
        <f t="shared" si="18"/>
        <v>0</v>
      </c>
      <c r="P75" s="7">
        <f t="shared" si="19"/>
        <v>0</v>
      </c>
      <c r="Q75" s="7" t="str">
        <f t="shared" si="20"/>
        <v/>
      </c>
      <c r="R75" s="12">
        <f>IFERROR(VLOOKUP(I75, iterations_cuPDLP_new[[Instance]:[cuPDLP]], 2, FALSE), "")</f>
        <v>88288</v>
      </c>
      <c r="S75" s="12">
        <f>IFERROR(VLOOKUP(I75, iterations_gpu[[Instance]:[cuPDLP]], 2, FALSE), "")</f>
        <v>87992</v>
      </c>
      <c r="T75" s="12" t="str">
        <f>IFERROR(VLOOKUP(I75, iterations_gpu_matrix[[Instance]:[cuPDLP]], 2, FALSE), "")</f>
        <v/>
      </c>
      <c r="U75" s="7" t="str">
        <f t="shared" si="21"/>
        <v/>
      </c>
      <c r="V75" s="7" t="e">
        <f t="shared" si="22"/>
        <v>#VALUE!</v>
      </c>
      <c r="W75" s="5" t="b">
        <f t="shared" si="23"/>
        <v>0</v>
      </c>
      <c r="AF75">
        <f t="shared" si="14"/>
        <v>1</v>
      </c>
      <c r="AG75">
        <f t="shared" si="15"/>
        <v>1</v>
      </c>
      <c r="AH75">
        <f t="shared" si="24"/>
        <v>1</v>
      </c>
      <c r="AI75">
        <f t="shared" si="25"/>
        <v>1</v>
      </c>
      <c r="AK75">
        <v>22.920041084289551</v>
      </c>
      <c r="AL75">
        <v>22.982614994049072</v>
      </c>
      <c r="AM75">
        <v>35.345479011535645</v>
      </c>
    </row>
    <row r="76" spans="1:39" x14ac:dyDescent="0.45">
      <c r="A76" s="1" t="s">
        <v>76</v>
      </c>
      <c r="B76">
        <v>2.116379976272583</v>
      </c>
      <c r="C76">
        <v>2.1622049808502197</v>
      </c>
      <c r="D76">
        <v>600.07698893547058</v>
      </c>
      <c r="E76">
        <f t="shared" si="16"/>
        <v>-282.53934343696636</v>
      </c>
      <c r="I76" s="1" t="str">
        <v>ivu52</v>
      </c>
      <c r="J76" s="5">
        <v>245.18084979057312</v>
      </c>
      <c r="K76" s="5">
        <v>249.21730399131775</v>
      </c>
      <c r="L76" s="5">
        <v>287.92463684082031</v>
      </c>
      <c r="M76" s="5">
        <f>IFERROR(VLOOKUP(I76, instances_gpu_matrix[[Instance]:[cuPDLP]], 2, FALSE), "")</f>
        <v>257.53096199035645</v>
      </c>
      <c r="N76" s="7">
        <f t="shared" si="17"/>
        <v>-1.6463170774521987E-2</v>
      </c>
      <c r="O76" s="7">
        <f t="shared" si="18"/>
        <v>-0.17433574884318162</v>
      </c>
      <c r="P76" s="7">
        <f t="shared" si="19"/>
        <v>-0.15531559097056541</v>
      </c>
      <c r="Q76" s="7">
        <f t="shared" si="20"/>
        <v>-3.3359072046330811E-2</v>
      </c>
      <c r="R76" s="12">
        <f>IFERROR(VLOOKUP(I76, iterations_cuPDLP_new[[Instance]:[cuPDLP]], 2, FALSE), "")</f>
        <v>40736</v>
      </c>
      <c r="S76" s="12">
        <f>IFERROR(VLOOKUP(I76, iterations_gpu[[Instance]:[cuPDLP]], 2, FALSE), "")</f>
        <v>47089</v>
      </c>
      <c r="T76" s="12">
        <f>IFERROR(VLOOKUP(I76, iterations_gpu_matrix[[Instance]:[cuPDLP]], 2, FALSE), "")</f>
        <v>40130</v>
      </c>
      <c r="U76" s="7">
        <f t="shared" si="21"/>
        <v>-0.15595542026708561</v>
      </c>
      <c r="V76" s="7">
        <f t="shared" si="22"/>
        <v>1.4876276512175962E-2</v>
      </c>
      <c r="W76" s="5" t="b">
        <f t="shared" si="23"/>
        <v>1</v>
      </c>
      <c r="AF76">
        <f t="shared" si="14"/>
        <v>255.18084979057312</v>
      </c>
      <c r="AG76">
        <f t="shared" si="15"/>
        <v>259.21730399131775</v>
      </c>
      <c r="AH76">
        <f t="shared" si="24"/>
        <v>297.92463684082031</v>
      </c>
      <c r="AI76">
        <f t="shared" si="25"/>
        <v>267.53096199035645</v>
      </c>
      <c r="AK76">
        <v>10.156442165374756</v>
      </c>
      <c r="AL76">
        <v>10.158670902252197</v>
      </c>
      <c r="AM76">
        <v>35.505028963088989</v>
      </c>
    </row>
    <row r="77" spans="1:39" x14ac:dyDescent="0.45">
      <c r="A77" s="1" t="s">
        <v>77</v>
      </c>
      <c r="B77">
        <v>600.00412893295288</v>
      </c>
      <c r="C77">
        <v>600.00448298454285</v>
      </c>
      <c r="D77">
        <v>287.92463684082031</v>
      </c>
      <c r="E77">
        <f t="shared" si="16"/>
        <v>0.52012890752457752</v>
      </c>
      <c r="I77" s="1" t="str">
        <v>ivu59</v>
      </c>
      <c r="J77" s="5">
        <v>600.00430107116699</v>
      </c>
      <c r="K77" s="5">
        <v>600.12027406692505</v>
      </c>
      <c r="L77" s="5">
        <v>600.27530097961426</v>
      </c>
      <c r="M77" s="5"/>
      <c r="N77" s="7">
        <f t="shared" si="17"/>
        <v>0</v>
      </c>
      <c r="O77" s="7">
        <f t="shared" si="18"/>
        <v>0</v>
      </c>
      <c r="P77" s="7">
        <f t="shared" si="19"/>
        <v>0</v>
      </c>
      <c r="Q77" s="7" t="str">
        <f t="shared" si="20"/>
        <v/>
      </c>
      <c r="R77" s="12">
        <f>IFERROR(VLOOKUP(I77, iterations_cuPDLP_new[[Instance]:[cuPDLP]], 2, FALSE), "")</f>
        <v>78814</v>
      </c>
      <c r="S77" s="12">
        <f>IFERROR(VLOOKUP(I77, iterations_gpu[[Instance]:[cuPDLP]], 2, FALSE), "")</f>
        <v>77639</v>
      </c>
      <c r="T77" s="12" t="str">
        <f>IFERROR(VLOOKUP(I77, iterations_gpu_matrix[[Instance]:[cuPDLP]], 2, FALSE), "")</f>
        <v/>
      </c>
      <c r="U77" s="7" t="str">
        <f t="shared" si="21"/>
        <v/>
      </c>
      <c r="V77" s="7" t="e">
        <f t="shared" si="22"/>
        <v>#VALUE!</v>
      </c>
      <c r="W77" s="5" t="b">
        <f t="shared" si="23"/>
        <v>0</v>
      </c>
      <c r="AF77">
        <f t="shared" si="14"/>
        <v>1</v>
      </c>
      <c r="AG77">
        <f t="shared" si="15"/>
        <v>1</v>
      </c>
      <c r="AH77">
        <f t="shared" si="24"/>
        <v>1</v>
      </c>
      <c r="AI77">
        <f t="shared" si="25"/>
        <v>1</v>
      </c>
      <c r="AK77">
        <v>10.520823001861572</v>
      </c>
      <c r="AL77">
        <v>10.520885229110718</v>
      </c>
      <c r="AM77">
        <v>36.339950799942017</v>
      </c>
    </row>
    <row r="78" spans="1:39" x14ac:dyDescent="0.45">
      <c r="A78" s="1" t="s">
        <v>78</v>
      </c>
      <c r="B78">
        <v>600.0031909942627</v>
      </c>
      <c r="C78">
        <v>600.00234389305115</v>
      </c>
      <c r="D78">
        <v>600.27530097961426</v>
      </c>
      <c r="E78">
        <f t="shared" si="16"/>
        <v>-4.5351423031709251E-4</v>
      </c>
      <c r="I78" s="1" t="str">
        <v>k1mushroom</v>
      </c>
      <c r="J78" s="5">
        <v>14.869927883148193</v>
      </c>
      <c r="K78" s="5">
        <v>14.862200975418091</v>
      </c>
      <c r="L78" s="5">
        <v>32.095668077468872</v>
      </c>
      <c r="M78" s="5">
        <f>IFERROR(VLOOKUP(I78, instances_gpu_matrix[[Instance]:[cuPDLP]], 2, FALSE), "")</f>
        <v>16.096741914749146</v>
      </c>
      <c r="N78" s="7">
        <f t="shared" si="17"/>
        <v>5.1963316774786088E-4</v>
      </c>
      <c r="O78" s="7">
        <f t="shared" si="18"/>
        <v>-1.1584279580698089</v>
      </c>
      <c r="P78" s="7">
        <f t="shared" si="19"/>
        <v>-1.1595501319457824</v>
      </c>
      <c r="Q78" s="7">
        <f t="shared" si="20"/>
        <v>-8.3065821904371451E-2</v>
      </c>
      <c r="R78" s="12">
        <f>IFERROR(VLOOKUP(I78, iterations_cuPDLP_new[[Instance]:[cuPDLP]], 2, FALSE), "")</f>
        <v>2541</v>
      </c>
      <c r="S78" s="12">
        <f>IFERROR(VLOOKUP(I78, iterations_gpu[[Instance]:[cuPDLP]], 2, FALSE), "")</f>
        <v>4158</v>
      </c>
      <c r="T78" s="12">
        <f>IFERROR(VLOOKUP(I78, iterations_gpu_matrix[[Instance]:[cuPDLP]], 2, FALSE), "")</f>
        <v>2117</v>
      </c>
      <c r="U78" s="7">
        <f t="shared" si="21"/>
        <v>-0.63636363636363635</v>
      </c>
      <c r="V78" s="7">
        <f t="shared" si="22"/>
        <v>0.16686343959071231</v>
      </c>
      <c r="W78" s="5" t="b">
        <f t="shared" si="23"/>
        <v>1</v>
      </c>
      <c r="AF78">
        <f t="shared" si="14"/>
        <v>24.869927883148193</v>
      </c>
      <c r="AG78">
        <f t="shared" si="15"/>
        <v>24.862200975418091</v>
      </c>
      <c r="AH78">
        <f t="shared" si="24"/>
        <v>42.095668077468872</v>
      </c>
      <c r="AI78">
        <f t="shared" si="25"/>
        <v>26.096741914749146</v>
      </c>
      <c r="AK78">
        <v>10.369739055633545</v>
      </c>
      <c r="AL78">
        <v>10.380691051483154</v>
      </c>
      <c r="AM78">
        <v>11.976580142974854</v>
      </c>
    </row>
    <row r="79" spans="1:39" x14ac:dyDescent="0.45">
      <c r="A79" s="1" t="s">
        <v>79</v>
      </c>
      <c r="B79">
        <v>5.5581738948822021</v>
      </c>
      <c r="C79">
        <v>5.399522066116333</v>
      </c>
      <c r="D79">
        <v>32.095668077468872</v>
      </c>
      <c r="E79">
        <f t="shared" si="16"/>
        <v>-4.7744987264651053</v>
      </c>
      <c r="I79" s="1" t="str">
        <v>kosova1</v>
      </c>
      <c r="J79" s="5">
        <v>6.7389130592346191</v>
      </c>
      <c r="K79" s="5">
        <v>6.7701890468597412</v>
      </c>
      <c r="L79" s="5">
        <v>6.2982878684997559</v>
      </c>
      <c r="M79" s="5">
        <f>IFERROR(VLOOKUP(I79, instances_gpu_matrix[[Instance]:[cuPDLP]], 2, FALSE), "")</f>
        <v>11.787680864334106</v>
      </c>
      <c r="N79" s="7">
        <f t="shared" si="17"/>
        <v>-4.6411027045768537E-3</v>
      </c>
      <c r="O79" s="7">
        <f t="shared" si="18"/>
        <v>6.5385201865908599E-2</v>
      </c>
      <c r="P79" s="7">
        <f t="shared" si="19"/>
        <v>6.9702806685859126E-2</v>
      </c>
      <c r="Q79" s="7">
        <f t="shared" si="20"/>
        <v>-0.74111546704913056</v>
      </c>
      <c r="R79" s="12">
        <f>IFERROR(VLOOKUP(I79, iterations_cuPDLP_new[[Instance]:[cuPDLP]], 2, FALSE), "")</f>
        <v>1343</v>
      </c>
      <c r="S79" s="12">
        <f>IFERROR(VLOOKUP(I79, iterations_gpu[[Instance]:[cuPDLP]], 2, FALSE), "")</f>
        <v>988</v>
      </c>
      <c r="T79" s="12">
        <f>IFERROR(VLOOKUP(I79, iterations_gpu_matrix[[Instance]:[cuPDLP]], 2, FALSE), "")</f>
        <v>1849</v>
      </c>
      <c r="U79" s="7">
        <f t="shared" si="21"/>
        <v>0.26433358153387937</v>
      </c>
      <c r="V79" s="7">
        <f t="shared" si="22"/>
        <v>-0.37676842889054357</v>
      </c>
      <c r="W79" s="5" t="b">
        <f t="shared" si="23"/>
        <v>1</v>
      </c>
      <c r="AF79">
        <f t="shared" si="14"/>
        <v>16.738913059234619</v>
      </c>
      <c r="AG79">
        <f t="shared" si="15"/>
        <v>16.770189046859741</v>
      </c>
      <c r="AH79">
        <f t="shared" si="24"/>
        <v>16.298287868499756</v>
      </c>
      <c r="AI79">
        <f t="shared" si="25"/>
        <v>21.787680864334106</v>
      </c>
      <c r="AK79">
        <v>75.372212886810303</v>
      </c>
      <c r="AL79">
        <v>73.538861989974976</v>
      </c>
      <c r="AM79">
        <v>31.624540090560913</v>
      </c>
    </row>
    <row r="80" spans="1:39" x14ac:dyDescent="0.45">
      <c r="A80" s="1" t="s">
        <v>80</v>
      </c>
      <c r="B80">
        <v>156.34277200698853</v>
      </c>
      <c r="C80">
        <v>158.78544807434082</v>
      </c>
      <c r="D80">
        <v>6.2982878684997559</v>
      </c>
      <c r="E80">
        <f t="shared" si="16"/>
        <v>0.95971487656481991</v>
      </c>
      <c r="I80" s="1" t="str">
        <v>kottenpark09</v>
      </c>
      <c r="J80" s="5">
        <v>600.00509691238403</v>
      </c>
      <c r="K80" s="5">
        <v>600.06576085090637</v>
      </c>
      <c r="L80" s="5">
        <v>600.00404405593872</v>
      </c>
      <c r="M80" s="5">
        <f>IFERROR(VLOOKUP(I80, instances_gpu_matrix[[Instance]:[cuPDLP]], 2, FALSE), "")</f>
        <v>600.00471901893616</v>
      </c>
      <c r="N80" s="7">
        <f t="shared" si="17"/>
        <v>0</v>
      </c>
      <c r="O80" s="7">
        <f t="shared" si="18"/>
        <v>0</v>
      </c>
      <c r="P80" s="7">
        <f t="shared" si="19"/>
        <v>0</v>
      </c>
      <c r="Q80" s="7">
        <f t="shared" si="20"/>
        <v>0</v>
      </c>
      <c r="R80" s="12">
        <f>IFERROR(VLOOKUP(I80, iterations_cuPDLP_new[[Instance]:[cuPDLP]], 2, FALSE), "")</f>
        <v>73317</v>
      </c>
      <c r="S80" s="12">
        <f>IFERROR(VLOOKUP(I80, iterations_gpu[[Instance]:[cuPDLP]], 2, FALSE), "")</f>
        <v>71427</v>
      </c>
      <c r="T80" s="12">
        <f>IFERROR(VLOOKUP(I80, iterations_gpu_matrix[[Instance]:[cuPDLP]], 2, FALSE), "")</f>
        <v>70191</v>
      </c>
      <c r="U80" s="7" t="str">
        <f t="shared" si="21"/>
        <v/>
      </c>
      <c r="V80" s="7" t="str">
        <f t="shared" si="22"/>
        <v/>
      </c>
      <c r="W80" s="5" t="b">
        <f t="shared" si="23"/>
        <v>0</v>
      </c>
      <c r="AF80">
        <f t="shared" si="14"/>
        <v>1</v>
      </c>
      <c r="AG80">
        <f t="shared" si="15"/>
        <v>1</v>
      </c>
      <c r="AH80">
        <f t="shared" si="24"/>
        <v>1</v>
      </c>
      <c r="AI80">
        <f t="shared" si="25"/>
        <v>1</v>
      </c>
      <c r="AK80">
        <v>49.646102905273438</v>
      </c>
      <c r="AL80">
        <v>49.796469926834106</v>
      </c>
      <c r="AM80">
        <v>68.350028038024902</v>
      </c>
    </row>
    <row r="81" spans="1:39" x14ac:dyDescent="0.45">
      <c r="A81" s="1" t="s">
        <v>81</v>
      </c>
      <c r="B81">
        <v>25.702069044113159</v>
      </c>
      <c r="C81">
        <v>27.543037176132202</v>
      </c>
      <c r="D81">
        <v>600.00404405593872</v>
      </c>
      <c r="E81">
        <f t="shared" si="16"/>
        <v>-22.34458144307898</v>
      </c>
      <c r="I81" s="1" t="str">
        <v>lr1dr04vc05v17a-t360</v>
      </c>
      <c r="J81" s="5">
        <v>600.00075817108154</v>
      </c>
      <c r="K81" s="5">
        <v>600.00256395339966</v>
      </c>
      <c r="L81" s="5">
        <v>600.0027961730957</v>
      </c>
      <c r="M81" s="5">
        <f>IFERROR(VLOOKUP(I81, instances_gpu_matrix[[Instance]:[cuPDLP]], 2, FALSE), "")</f>
        <v>600.00339508056641</v>
      </c>
      <c r="N81" s="7">
        <f t="shared" si="17"/>
        <v>0</v>
      </c>
      <c r="O81" s="7">
        <f t="shared" si="18"/>
        <v>0</v>
      </c>
      <c r="P81" s="7">
        <f t="shared" si="19"/>
        <v>0</v>
      </c>
      <c r="Q81" s="7">
        <f t="shared" si="20"/>
        <v>0</v>
      </c>
      <c r="R81" s="12">
        <f>IFERROR(VLOOKUP(I81, iterations_cuPDLP_new[[Instance]:[cuPDLP]], 2, FALSE), "")</f>
        <v>96132</v>
      </c>
      <c r="S81" s="12">
        <f>IFERROR(VLOOKUP(I81, iterations_gpu[[Instance]:[cuPDLP]], 2, FALSE), "")</f>
        <v>95503</v>
      </c>
      <c r="T81" s="12">
        <f>IFERROR(VLOOKUP(I81, iterations_gpu_matrix[[Instance]:[cuPDLP]], 2, FALSE), "")</f>
        <v>76651</v>
      </c>
      <c r="U81" s="7" t="str">
        <f t="shared" si="21"/>
        <v/>
      </c>
      <c r="V81" s="7" t="str">
        <f t="shared" si="22"/>
        <v/>
      </c>
      <c r="W81" s="5" t="b">
        <f t="shared" si="23"/>
        <v>0</v>
      </c>
      <c r="AF81">
        <f t="shared" si="14"/>
        <v>1</v>
      </c>
      <c r="AG81">
        <f t="shared" si="15"/>
        <v>1</v>
      </c>
      <c r="AH81">
        <f t="shared" si="24"/>
        <v>1</v>
      </c>
      <c r="AI81">
        <f t="shared" si="25"/>
        <v>1</v>
      </c>
      <c r="AK81">
        <v>273.01370310783386</v>
      </c>
      <c r="AL81">
        <v>273.5659282207489</v>
      </c>
      <c r="AM81">
        <v>286.51470589637756</v>
      </c>
    </row>
    <row r="82" spans="1:39" x14ac:dyDescent="0.45">
      <c r="A82" s="1" t="s">
        <v>82</v>
      </c>
      <c r="B82">
        <v>23.801908016204834</v>
      </c>
      <c r="C82">
        <v>23.687546968460083</v>
      </c>
      <c r="D82">
        <v>600.0027961730957</v>
      </c>
      <c r="E82">
        <f t="shared" si="16"/>
        <v>-24.208180611596404</v>
      </c>
      <c r="I82" s="1" t="str">
        <v>lr2-22dr3-333vc4v17a-t60</v>
      </c>
      <c r="J82" s="5">
        <v>600.00443983078003</v>
      </c>
      <c r="K82" s="5">
        <v>600.00392699241638</v>
      </c>
      <c r="L82" s="5">
        <v>600.00499892234802</v>
      </c>
      <c r="M82" s="5">
        <f>IFERROR(VLOOKUP(I82, instances_gpu_matrix[[Instance]:[cuPDLP]], 2, FALSE), "")</f>
        <v>600.00367307662964</v>
      </c>
      <c r="N82" s="7">
        <f t="shared" si="17"/>
        <v>0</v>
      </c>
      <c r="O82" s="7">
        <f t="shared" si="18"/>
        <v>0</v>
      </c>
      <c r="P82" s="7">
        <f t="shared" si="19"/>
        <v>0</v>
      </c>
      <c r="Q82" s="7">
        <f t="shared" si="20"/>
        <v>0</v>
      </c>
      <c r="R82" s="12">
        <f>IFERROR(VLOOKUP(I82, iterations_cuPDLP_new[[Instance]:[cuPDLP]], 2, FALSE), "")</f>
        <v>101633</v>
      </c>
      <c r="S82" s="12">
        <f>IFERROR(VLOOKUP(I82, iterations_gpu[[Instance]:[cuPDLP]], 2, FALSE), "")</f>
        <v>98956</v>
      </c>
      <c r="T82" s="12">
        <f>IFERROR(VLOOKUP(I82, iterations_gpu_matrix[[Instance]:[cuPDLP]], 2, FALSE), "")</f>
        <v>102039</v>
      </c>
      <c r="U82" s="7" t="str">
        <f t="shared" si="21"/>
        <v/>
      </c>
      <c r="V82" s="7" t="str">
        <f t="shared" si="22"/>
        <v/>
      </c>
      <c r="W82" s="5" t="b">
        <f t="shared" si="23"/>
        <v>0</v>
      </c>
      <c r="AF82">
        <f t="shared" si="14"/>
        <v>1</v>
      </c>
      <c r="AG82">
        <f t="shared" si="15"/>
        <v>1</v>
      </c>
      <c r="AH82">
        <f t="shared" si="24"/>
        <v>1</v>
      </c>
      <c r="AI82">
        <f t="shared" si="25"/>
        <v>1</v>
      </c>
      <c r="AK82">
        <v>22.444985151290894</v>
      </c>
      <c r="AL82">
        <v>22.429828882217407</v>
      </c>
      <c r="AM82">
        <v>23.051084995269775</v>
      </c>
    </row>
    <row r="83" spans="1:39" x14ac:dyDescent="0.45">
      <c r="A83" s="1" t="s">
        <v>83</v>
      </c>
      <c r="B83">
        <v>600.00565695762634</v>
      </c>
      <c r="C83">
        <v>600.00274801254272</v>
      </c>
      <c r="D83">
        <v>600.00499892234802</v>
      </c>
      <c r="E83">
        <f t="shared" si="16"/>
        <v>1.0967151237488821E-6</v>
      </c>
      <c r="I83" s="1" t="str">
        <v>map06</v>
      </c>
      <c r="J83" s="5">
        <v>600.00366306304932</v>
      </c>
      <c r="K83" s="5">
        <v>600.00016117095947</v>
      </c>
      <c r="L83" s="5">
        <v>600.00215601921082</v>
      </c>
      <c r="M83" s="5">
        <f>IFERROR(VLOOKUP(I83, instances_gpu_matrix[[Instance]:[cuPDLP]], 2, FALSE), "")</f>
        <v>600.0005419254303</v>
      </c>
      <c r="N83" s="7">
        <f t="shared" si="17"/>
        <v>0</v>
      </c>
      <c r="O83" s="7">
        <f t="shared" si="18"/>
        <v>0</v>
      </c>
      <c r="P83" s="7">
        <f t="shared" si="19"/>
        <v>0</v>
      </c>
      <c r="Q83" s="7">
        <f t="shared" si="20"/>
        <v>0</v>
      </c>
      <c r="R83" s="12">
        <f>IFERROR(VLOOKUP(I83, iterations_cuPDLP_new[[Instance]:[cuPDLP]], 2, FALSE), "")</f>
        <v>114700</v>
      </c>
      <c r="S83" s="12">
        <f>IFERROR(VLOOKUP(I83, iterations_gpu[[Instance]:[cuPDLP]], 2, FALSE), "")</f>
        <v>111982</v>
      </c>
      <c r="T83" s="12">
        <f>IFERROR(VLOOKUP(I83, iterations_gpu_matrix[[Instance]:[cuPDLP]], 2, FALSE), "")</f>
        <v>112845</v>
      </c>
      <c r="U83" s="7" t="str">
        <f t="shared" si="21"/>
        <v/>
      </c>
      <c r="V83" s="7" t="str">
        <f t="shared" si="22"/>
        <v/>
      </c>
      <c r="W83" s="5" t="b">
        <f t="shared" si="23"/>
        <v>0</v>
      </c>
      <c r="AF83">
        <f t="shared" si="14"/>
        <v>1</v>
      </c>
      <c r="AG83">
        <f t="shared" si="15"/>
        <v>1</v>
      </c>
      <c r="AH83">
        <f t="shared" si="24"/>
        <v>1</v>
      </c>
      <c r="AI83">
        <f t="shared" si="25"/>
        <v>1</v>
      </c>
      <c r="AK83">
        <v>19.070634126663208</v>
      </c>
      <c r="AL83">
        <v>19.001280069351196</v>
      </c>
      <c r="AM83">
        <v>610.00425219535828</v>
      </c>
    </row>
    <row r="84" spans="1:39" x14ac:dyDescent="0.45">
      <c r="A84" s="1" t="s">
        <v>84</v>
      </c>
      <c r="B84">
        <v>567.31320285797119</v>
      </c>
      <c r="C84">
        <v>574.04647612571716</v>
      </c>
      <c r="D84">
        <v>600.00215601921082</v>
      </c>
      <c r="E84">
        <f t="shared" si="16"/>
        <v>-5.7620645873498938E-2</v>
      </c>
      <c r="I84" s="1" t="str">
        <v>map10</v>
      </c>
      <c r="J84" s="5">
        <v>600.3524968624115</v>
      </c>
      <c r="K84" s="5">
        <v>600.0012469291687</v>
      </c>
      <c r="L84" s="5">
        <v>600.00461411476135</v>
      </c>
      <c r="M84" s="5">
        <f>IFERROR(VLOOKUP(I84, instances_gpu_matrix[[Instance]:[cuPDLP]], 2, FALSE), "")</f>
        <v>600.00200700759888</v>
      </c>
      <c r="N84" s="7">
        <f t="shared" si="17"/>
        <v>0</v>
      </c>
      <c r="O84" s="7">
        <f t="shared" si="18"/>
        <v>0</v>
      </c>
      <c r="P84" s="7">
        <f t="shared" si="19"/>
        <v>0</v>
      </c>
      <c r="Q84" s="7">
        <f t="shared" si="20"/>
        <v>0</v>
      </c>
      <c r="R84" s="12">
        <f>IFERROR(VLOOKUP(I84, iterations_cuPDLP_new[[Instance]:[cuPDLP]], 2, FALSE), "")</f>
        <v>115211</v>
      </c>
      <c r="S84" s="12">
        <f>IFERROR(VLOOKUP(I84, iterations_gpu[[Instance]:[cuPDLP]], 2, FALSE), "")</f>
        <v>112105</v>
      </c>
      <c r="T84" s="12">
        <f>IFERROR(VLOOKUP(I84, iterations_gpu_matrix[[Instance]:[cuPDLP]], 2, FALSE), "")</f>
        <v>112065</v>
      </c>
      <c r="U84" s="7" t="str">
        <f t="shared" si="21"/>
        <v/>
      </c>
      <c r="V84" s="7" t="str">
        <f t="shared" si="22"/>
        <v/>
      </c>
      <c r="W84" s="5" t="b">
        <f t="shared" si="23"/>
        <v>0</v>
      </c>
      <c r="AF84">
        <f t="shared" si="14"/>
        <v>1</v>
      </c>
      <c r="AG84">
        <f t="shared" si="15"/>
        <v>1</v>
      </c>
      <c r="AH84">
        <f t="shared" si="24"/>
        <v>1</v>
      </c>
      <c r="AI84">
        <f t="shared" si="25"/>
        <v>1</v>
      </c>
      <c r="AK84">
        <v>12.025442123413086</v>
      </c>
      <c r="AL84">
        <v>12.051059007644653</v>
      </c>
      <c r="AM84">
        <v>48.249299049377441</v>
      </c>
    </row>
    <row r="85" spans="1:39" x14ac:dyDescent="0.45">
      <c r="A85" s="1" t="s">
        <v>85</v>
      </c>
      <c r="B85">
        <v>600.00401496887207</v>
      </c>
      <c r="C85">
        <v>600.00070095062256</v>
      </c>
      <c r="D85">
        <v>600.00461411476135</v>
      </c>
      <c r="E85">
        <f t="shared" si="16"/>
        <v>-9.9856980009260441E-7</v>
      </c>
      <c r="I85" s="1" t="str">
        <v>map14860-20</v>
      </c>
      <c r="J85" s="5">
        <v>600.00304412841797</v>
      </c>
      <c r="K85" s="5">
        <v>600.00461888313293</v>
      </c>
      <c r="L85" s="5">
        <v>463.27994894981384</v>
      </c>
      <c r="M85" s="5">
        <f>IFERROR(VLOOKUP(I85, instances_gpu_matrix[[Instance]:[cuPDLP]], 2, FALSE), "")</f>
        <v>600.00112104415894</v>
      </c>
      <c r="N85" s="7">
        <f t="shared" si="17"/>
        <v>0</v>
      </c>
      <c r="O85" s="7">
        <f t="shared" si="18"/>
        <v>0</v>
      </c>
      <c r="P85" s="7">
        <f t="shared" si="19"/>
        <v>0.22787269569328084</v>
      </c>
      <c r="Q85" s="7">
        <f t="shared" si="20"/>
        <v>0</v>
      </c>
      <c r="R85" s="12">
        <f>IFERROR(VLOOKUP(I85, iterations_cuPDLP_new[[Instance]:[cuPDLP]], 2, FALSE), "")</f>
        <v>115454</v>
      </c>
      <c r="S85" s="12">
        <f>IFERROR(VLOOKUP(I85, iterations_gpu[[Instance]:[cuPDLP]], 2, FALSE), "")</f>
        <v>85900</v>
      </c>
      <c r="T85" s="12">
        <f>IFERROR(VLOOKUP(I85, iterations_gpu_matrix[[Instance]:[cuPDLP]], 2, FALSE), "")</f>
        <v>117853</v>
      </c>
      <c r="U85" s="7">
        <f t="shared" si="21"/>
        <v>0.25598073691686735</v>
      </c>
      <c r="V85" s="7">
        <f t="shared" si="22"/>
        <v>-2.0778838325220435E-2</v>
      </c>
      <c r="W85" s="5" t="b">
        <f t="shared" si="23"/>
        <v>0</v>
      </c>
      <c r="AF85">
        <f t="shared" si="14"/>
        <v>1</v>
      </c>
      <c r="AG85">
        <f t="shared" si="15"/>
        <v>1</v>
      </c>
      <c r="AH85">
        <f t="shared" si="24"/>
        <v>1</v>
      </c>
      <c r="AI85">
        <f t="shared" si="25"/>
        <v>1</v>
      </c>
      <c r="AK85">
        <v>10.923894882202148</v>
      </c>
      <c r="AL85">
        <v>10.924180030822754</v>
      </c>
      <c r="AM85">
        <v>13.568537950515747</v>
      </c>
    </row>
    <row r="86" spans="1:39" x14ac:dyDescent="0.45">
      <c r="A86" s="1" t="s">
        <v>86</v>
      </c>
      <c r="B86">
        <v>245.18084979057312</v>
      </c>
      <c r="C86">
        <v>249.21730399131775</v>
      </c>
      <c r="D86">
        <v>463.27994894981384</v>
      </c>
      <c r="E86">
        <f t="shared" si="16"/>
        <v>-0.88954377695295161</v>
      </c>
      <c r="I86" s="1" t="str">
        <v>map16715-04</v>
      </c>
      <c r="J86" s="5">
        <v>36.128306150436401</v>
      </c>
      <c r="K86" s="5">
        <v>37.486289024353027</v>
      </c>
      <c r="L86" s="5">
        <v>600.00279688835144</v>
      </c>
      <c r="M86" s="5">
        <f>IFERROR(VLOOKUP(I86, instances_gpu_matrix[[Instance]:[cuPDLP]], 2, FALSE), "")</f>
        <v>600.4169340133667</v>
      </c>
      <c r="N86" s="7">
        <f t="shared" si="17"/>
        <v>-3.7587781399494771E-2</v>
      </c>
      <c r="O86" s="7">
        <f t="shared" si="18"/>
        <v>0</v>
      </c>
      <c r="P86" s="7">
        <f t="shared" si="19"/>
        <v>-15.005926766945606</v>
      </c>
      <c r="Q86" s="7">
        <f t="shared" si="20"/>
        <v>-15.016974462937766</v>
      </c>
      <c r="R86" s="12">
        <f>IFERROR(VLOOKUP(I86, iterations_cuPDLP_new[[Instance]:[cuPDLP]], 2, FALSE), "")</f>
        <v>7039</v>
      </c>
      <c r="S86" s="12">
        <f>IFERROR(VLOOKUP(I86, iterations_gpu[[Instance]:[cuPDLP]], 2, FALSE), "")</f>
        <v>110201</v>
      </c>
      <c r="T86" s="12">
        <f>IFERROR(VLOOKUP(I86, iterations_gpu_matrix[[Instance]:[cuPDLP]], 2, FALSE), "")</f>
        <v>113062</v>
      </c>
      <c r="U86" s="7">
        <f t="shared" si="21"/>
        <v>-14.655774968035232</v>
      </c>
      <c r="V86" s="7" t="str">
        <f t="shared" si="22"/>
        <v/>
      </c>
      <c r="W86" s="5" t="b">
        <f t="shared" si="23"/>
        <v>1</v>
      </c>
      <c r="AF86">
        <f t="shared" si="14"/>
        <v>46.128306150436401</v>
      </c>
      <c r="AG86">
        <f t="shared" si="15"/>
        <v>47.486289024353027</v>
      </c>
      <c r="AH86">
        <f t="shared" si="24"/>
        <v>610.00279688835144</v>
      </c>
      <c r="AI86">
        <f t="shared" si="25"/>
        <v>1</v>
      </c>
      <c r="AK86">
        <v>127.66661596298218</v>
      </c>
      <c r="AL86">
        <v>129.55609393119812</v>
      </c>
      <c r="AM86">
        <v>91.303148984909058</v>
      </c>
    </row>
    <row r="87" spans="1:39" x14ac:dyDescent="0.45">
      <c r="A87" s="1" t="s">
        <v>87</v>
      </c>
      <c r="B87">
        <v>600.00430107116699</v>
      </c>
      <c r="C87">
        <v>600.12027406692505</v>
      </c>
      <c r="D87">
        <v>600.00279688835144</v>
      </c>
      <c r="E87">
        <f t="shared" si="16"/>
        <v>2.5069533882780375E-6</v>
      </c>
      <c r="I87" s="1" t="str">
        <v>map18</v>
      </c>
      <c r="J87" s="5">
        <v>600.00466084480286</v>
      </c>
      <c r="K87" s="5">
        <v>600.1654589176178</v>
      </c>
      <c r="L87" s="5">
        <v>577.81546998023987</v>
      </c>
      <c r="M87" s="5">
        <f>IFERROR(VLOOKUP(I87, instances_gpu_matrix[[Instance]:[cuPDLP]], 2, FALSE), "")</f>
        <v>600.00211501121521</v>
      </c>
      <c r="N87" s="7">
        <f t="shared" si="17"/>
        <v>0</v>
      </c>
      <c r="O87" s="7">
        <f t="shared" si="18"/>
        <v>0</v>
      </c>
      <c r="P87" s="7">
        <f t="shared" si="19"/>
        <v>3.7239712158186396E-2</v>
      </c>
      <c r="Q87" s="7">
        <f t="shared" si="20"/>
        <v>0</v>
      </c>
      <c r="R87" s="12">
        <f>IFERROR(VLOOKUP(I87, iterations_cuPDLP_new[[Instance]:[cuPDLP]], 2, FALSE), "")</f>
        <v>115374</v>
      </c>
      <c r="S87" s="12">
        <f>IFERROR(VLOOKUP(I87, iterations_gpu[[Instance]:[cuPDLP]], 2, FALSE), "")</f>
        <v>108414</v>
      </c>
      <c r="T87" s="12">
        <f>IFERROR(VLOOKUP(I87, iterations_gpu_matrix[[Instance]:[cuPDLP]], 2, FALSE), "")</f>
        <v>110560</v>
      </c>
      <c r="U87" s="7">
        <f t="shared" si="21"/>
        <v>6.0325549950595456E-2</v>
      </c>
      <c r="V87" s="7">
        <f t="shared" si="22"/>
        <v>4.1725172049161853E-2</v>
      </c>
      <c r="W87" s="5" t="b">
        <f t="shared" si="23"/>
        <v>0</v>
      </c>
      <c r="AF87">
        <f t="shared" si="14"/>
        <v>1</v>
      </c>
      <c r="AG87">
        <f t="shared" si="15"/>
        <v>1</v>
      </c>
      <c r="AH87">
        <f t="shared" si="24"/>
        <v>1</v>
      </c>
      <c r="AI87">
        <f t="shared" si="25"/>
        <v>1</v>
      </c>
      <c r="AK87">
        <v>18.846368074417114</v>
      </c>
      <c r="AL87">
        <v>19.198848009109497</v>
      </c>
      <c r="AM87">
        <v>16.774401187896729</v>
      </c>
    </row>
    <row r="88" spans="1:39" x14ac:dyDescent="0.45">
      <c r="A88" s="1" t="s">
        <v>88</v>
      </c>
      <c r="B88">
        <v>14.869927883148193</v>
      </c>
      <c r="C88">
        <v>14.862200975418091</v>
      </c>
      <c r="D88">
        <v>577.81546998023987</v>
      </c>
      <c r="E88">
        <f t="shared" si="16"/>
        <v>-37.857987376997784</v>
      </c>
      <c r="I88" s="1" t="str">
        <v>momentum1</v>
      </c>
      <c r="J88" s="5">
        <v>600.00125408172607</v>
      </c>
      <c r="K88" s="5">
        <v>600.00160098075867</v>
      </c>
      <c r="L88" s="5">
        <v>600.00004386901855</v>
      </c>
      <c r="M88" s="5">
        <f>IFERROR(VLOOKUP(I88, instances_gpu_matrix[[Instance]:[cuPDLP]], 2, FALSE), "")</f>
        <v>600.00074601173401</v>
      </c>
      <c r="N88" s="7">
        <f t="shared" si="17"/>
        <v>0</v>
      </c>
      <c r="O88" s="7">
        <f t="shared" si="18"/>
        <v>0</v>
      </c>
      <c r="P88" s="7">
        <f t="shared" si="19"/>
        <v>0</v>
      </c>
      <c r="Q88" s="7">
        <f t="shared" si="20"/>
        <v>0</v>
      </c>
      <c r="R88" s="12">
        <f>IFERROR(VLOOKUP(I88, iterations_cuPDLP_new[[Instance]:[cuPDLP]], 2, FALSE), "")</f>
        <v>184950</v>
      </c>
      <c r="S88" s="12">
        <f>IFERROR(VLOOKUP(I88, iterations_gpu[[Instance]:[cuPDLP]], 2, FALSE), "")</f>
        <v>186677</v>
      </c>
      <c r="T88" s="12">
        <f>IFERROR(VLOOKUP(I88, iterations_gpu_matrix[[Instance]:[cuPDLP]], 2, FALSE), "")</f>
        <v>194035</v>
      </c>
      <c r="U88" s="7" t="str">
        <f t="shared" si="21"/>
        <v/>
      </c>
      <c r="V88" s="7" t="str">
        <f t="shared" si="22"/>
        <v/>
      </c>
      <c r="W88" s="5" t="b">
        <f t="shared" si="23"/>
        <v>0</v>
      </c>
      <c r="AF88">
        <f t="shared" si="14"/>
        <v>1</v>
      </c>
      <c r="AG88">
        <f t="shared" si="15"/>
        <v>1</v>
      </c>
      <c r="AH88">
        <f t="shared" si="24"/>
        <v>1</v>
      </c>
      <c r="AI88">
        <f t="shared" si="25"/>
        <v>1</v>
      </c>
      <c r="AK88">
        <v>14.807459831237793</v>
      </c>
      <c r="AL88">
        <v>14.479668855667114</v>
      </c>
      <c r="AM88">
        <v>13.593144178390503</v>
      </c>
    </row>
    <row r="89" spans="1:39" x14ac:dyDescent="0.45">
      <c r="A89" s="1" t="s">
        <v>89</v>
      </c>
      <c r="B89">
        <v>6.7389130592346191</v>
      </c>
      <c r="C89">
        <v>6.7701890468597412</v>
      </c>
      <c r="D89">
        <v>600.00004386901855</v>
      </c>
      <c r="E89">
        <f t="shared" si="16"/>
        <v>-88.035136467121049</v>
      </c>
      <c r="I89" s="1" t="str">
        <v>mushroom-best</v>
      </c>
      <c r="J89" s="5">
        <v>41.936909914016724</v>
      </c>
      <c r="K89" s="5">
        <v>43.320418119430542</v>
      </c>
      <c r="L89" s="5">
        <v>18.603318214416504</v>
      </c>
      <c r="M89" s="5">
        <f>IFERROR(VLOOKUP(I89, instances_gpu_matrix[[Instance]:[cuPDLP]], 2, FALSE), "")</f>
        <v>25.509680032730103</v>
      </c>
      <c r="N89" s="7">
        <f t="shared" si="17"/>
        <v>-3.2990227659844898E-2</v>
      </c>
      <c r="O89" s="7">
        <f t="shared" si="18"/>
        <v>0.55639749679795436</v>
      </c>
      <c r="P89" s="7">
        <f t="shared" si="19"/>
        <v>0.57056466622439306</v>
      </c>
      <c r="Q89" s="7">
        <f t="shared" si="20"/>
        <v>0.41113957020446612</v>
      </c>
      <c r="R89" s="12">
        <f>IFERROR(VLOOKUP(I89, iterations_cuPDLP_new[[Instance]:[cuPDLP]], 2, FALSE), "")</f>
        <v>6222</v>
      </c>
      <c r="S89" s="12">
        <f>IFERROR(VLOOKUP(I89, iterations_gpu[[Instance]:[cuPDLP]], 2, FALSE), "")</f>
        <v>2249</v>
      </c>
      <c r="T89" s="12">
        <f>IFERROR(VLOOKUP(I89, iterations_gpu_matrix[[Instance]:[cuPDLP]], 2, FALSE), "")</f>
        <v>2872</v>
      </c>
      <c r="U89" s="7">
        <f t="shared" si="21"/>
        <v>0.63854066216650596</v>
      </c>
      <c r="V89" s="7">
        <f t="shared" si="22"/>
        <v>0.53841208614593383</v>
      </c>
      <c r="W89" s="5" t="b">
        <f t="shared" si="23"/>
        <v>1</v>
      </c>
      <c r="AF89">
        <f t="shared" si="14"/>
        <v>51.936909914016724</v>
      </c>
      <c r="AG89">
        <f t="shared" si="15"/>
        <v>53.320418119430542</v>
      </c>
      <c r="AH89">
        <f t="shared" si="24"/>
        <v>28.603318214416504</v>
      </c>
      <c r="AI89">
        <f t="shared" si="25"/>
        <v>35.509680032730103</v>
      </c>
      <c r="AK89">
        <v>52.278690099716187</v>
      </c>
      <c r="AL89">
        <v>52.319550037384033</v>
      </c>
      <c r="AM89">
        <v>47.520916223526001</v>
      </c>
    </row>
    <row r="90" spans="1:39" x14ac:dyDescent="0.45">
      <c r="A90" s="1" t="s">
        <v>90</v>
      </c>
      <c r="B90">
        <v>600.00509691238403</v>
      </c>
      <c r="C90">
        <v>600.06576085090637</v>
      </c>
      <c r="D90">
        <v>18.603318214416504</v>
      </c>
      <c r="E90">
        <f t="shared" si="16"/>
        <v>0.96899473302785455</v>
      </c>
      <c r="I90" s="1" t="str">
        <v>mzzv11</v>
      </c>
      <c r="J90" s="5">
        <v>600.00255107879639</v>
      </c>
      <c r="K90" s="5">
        <v>600.00389909744263</v>
      </c>
      <c r="L90" s="5">
        <v>600.00218105316162</v>
      </c>
      <c r="M90" s="5">
        <f>IFERROR(VLOOKUP(I90, instances_gpu_matrix[[Instance]:[cuPDLP]], 2, FALSE), "")</f>
        <v>600.00315713882446</v>
      </c>
      <c r="N90" s="7">
        <f t="shared" si="17"/>
        <v>0</v>
      </c>
      <c r="O90" s="7">
        <f t="shared" si="18"/>
        <v>0</v>
      </c>
      <c r="P90" s="7">
        <f t="shared" si="19"/>
        <v>0</v>
      </c>
      <c r="Q90" s="7">
        <f t="shared" si="20"/>
        <v>0</v>
      </c>
      <c r="R90" s="12">
        <f>IFERROR(VLOOKUP(I90, iterations_cuPDLP_new[[Instance]:[cuPDLP]], 2, FALSE), "")</f>
        <v>81500</v>
      </c>
      <c r="S90" s="12">
        <f>IFERROR(VLOOKUP(I90, iterations_gpu[[Instance]:[cuPDLP]], 2, FALSE), "")</f>
        <v>81987</v>
      </c>
      <c r="T90" s="12">
        <f>IFERROR(VLOOKUP(I90, iterations_gpu_matrix[[Instance]:[cuPDLP]], 2, FALSE), "")</f>
        <v>82041</v>
      </c>
      <c r="U90" s="7" t="str">
        <f t="shared" si="21"/>
        <v/>
      </c>
      <c r="V90" s="7" t="str">
        <f t="shared" si="22"/>
        <v/>
      </c>
      <c r="W90" s="5" t="b">
        <f t="shared" si="23"/>
        <v>0</v>
      </c>
      <c r="AF90">
        <f t="shared" si="14"/>
        <v>1</v>
      </c>
      <c r="AG90">
        <f t="shared" si="15"/>
        <v>1</v>
      </c>
      <c r="AH90">
        <f t="shared" si="24"/>
        <v>1</v>
      </c>
      <c r="AI90">
        <f t="shared" si="25"/>
        <v>1</v>
      </c>
      <c r="AK90">
        <v>15.353844165802002</v>
      </c>
      <c r="AL90">
        <v>15.252690076828003</v>
      </c>
      <c r="AM90">
        <v>19.507400035858154</v>
      </c>
    </row>
    <row r="91" spans="1:39" x14ac:dyDescent="0.45">
      <c r="A91" s="1" t="s">
        <v>91</v>
      </c>
      <c r="B91">
        <v>600.00075817108154</v>
      </c>
      <c r="C91">
        <v>600.00256395339966</v>
      </c>
      <c r="D91">
        <v>600.00218105316162</v>
      </c>
      <c r="E91">
        <f t="shared" si="16"/>
        <v>-2.3714671368338682E-6</v>
      </c>
      <c r="I91" s="1" t="str">
        <v>mzzv42z</v>
      </c>
      <c r="J91" s="5">
        <v>600.00555181503296</v>
      </c>
      <c r="K91" s="5">
        <v>600.00496912002563</v>
      </c>
      <c r="L91" s="5">
        <v>600.00625109672546</v>
      </c>
      <c r="M91" s="5">
        <f>IFERROR(VLOOKUP(I91, instances_gpu_matrix[[Instance]:[cuPDLP]], 2, FALSE), "")</f>
        <v>600.0030620098114</v>
      </c>
      <c r="N91" s="7">
        <f t="shared" si="17"/>
        <v>0</v>
      </c>
      <c r="O91" s="7">
        <f t="shared" si="18"/>
        <v>0</v>
      </c>
      <c r="P91" s="7">
        <f t="shared" si="19"/>
        <v>0</v>
      </c>
      <c r="Q91" s="7">
        <f t="shared" si="20"/>
        <v>0</v>
      </c>
      <c r="R91" s="12">
        <f>IFERROR(VLOOKUP(I91, iterations_cuPDLP_new[[Instance]:[cuPDLP]], 2, FALSE), "")</f>
        <v>81640</v>
      </c>
      <c r="S91" s="12">
        <f>IFERROR(VLOOKUP(I91, iterations_gpu[[Instance]:[cuPDLP]], 2, FALSE), "")</f>
        <v>82106</v>
      </c>
      <c r="T91" s="12">
        <f>IFERROR(VLOOKUP(I91, iterations_gpu_matrix[[Instance]:[cuPDLP]], 2, FALSE), "")</f>
        <v>81707</v>
      </c>
      <c r="U91" s="7" t="str">
        <f t="shared" si="21"/>
        <v/>
      </c>
      <c r="V91" s="7" t="str">
        <f t="shared" si="22"/>
        <v/>
      </c>
      <c r="W91" s="5" t="b">
        <f t="shared" si="23"/>
        <v>0</v>
      </c>
      <c r="AF91">
        <f t="shared" si="14"/>
        <v>1</v>
      </c>
      <c r="AG91">
        <f t="shared" si="15"/>
        <v>1</v>
      </c>
      <c r="AH91">
        <f t="shared" si="24"/>
        <v>1</v>
      </c>
      <c r="AI91">
        <f t="shared" si="25"/>
        <v>1</v>
      </c>
      <c r="AK91">
        <v>16.787049055099487</v>
      </c>
      <c r="AL91">
        <v>16.677465915679932</v>
      </c>
      <c r="AM91">
        <v>18.851392030715942</v>
      </c>
    </row>
    <row r="92" spans="1:39" x14ac:dyDescent="0.45">
      <c r="A92" s="1" t="s">
        <v>92</v>
      </c>
      <c r="B92">
        <v>600.00140404701233</v>
      </c>
      <c r="C92">
        <v>600.0023250579834</v>
      </c>
      <c r="D92">
        <v>600.00625109672546</v>
      </c>
      <c r="E92">
        <f t="shared" si="16"/>
        <v>-8.078397284475323E-6</v>
      </c>
      <c r="I92" s="1" t="str">
        <v>n2seq36q</v>
      </c>
      <c r="J92" s="5">
        <v>5.6803879737854004</v>
      </c>
      <c r="K92" s="5">
        <v>5.6673800945281982</v>
      </c>
      <c r="L92" s="5">
        <v>9.081043004989624</v>
      </c>
      <c r="M92" s="5">
        <f>IFERROR(VLOOKUP(I92, instances_gpu_matrix[[Instance]:[cuPDLP]], 2, FALSE), "")</f>
        <v>6.1875350475311279</v>
      </c>
      <c r="N92" s="7">
        <f t="shared" si="17"/>
        <v>2.28996317104265E-3</v>
      </c>
      <c r="O92" s="7">
        <f t="shared" si="18"/>
        <v>-0.59866597966512369</v>
      </c>
      <c r="P92" s="7">
        <f t="shared" si="19"/>
        <v>-0.60233526841746243</v>
      </c>
      <c r="Q92" s="7">
        <f t="shared" si="20"/>
        <v>-9.1780495454175437E-2</v>
      </c>
      <c r="R92" s="12">
        <f>IFERROR(VLOOKUP(I92, iterations_cuPDLP_new[[Instance]:[cuPDLP]], 2, FALSE), "")</f>
        <v>1049</v>
      </c>
      <c r="S92" s="12">
        <f>IFERROR(VLOOKUP(I92, iterations_gpu[[Instance]:[cuPDLP]], 2, FALSE), "")</f>
        <v>1328</v>
      </c>
      <c r="T92" s="12">
        <f>IFERROR(VLOOKUP(I92, iterations_gpu_matrix[[Instance]:[cuPDLP]], 2, FALSE), "")</f>
        <v>857</v>
      </c>
      <c r="U92" s="7">
        <f t="shared" si="21"/>
        <v>-0.26596758817921828</v>
      </c>
      <c r="V92" s="7">
        <f t="shared" si="22"/>
        <v>0.18303145853193517</v>
      </c>
      <c r="W92" s="5" t="b">
        <f t="shared" si="23"/>
        <v>1</v>
      </c>
      <c r="AF92">
        <f t="shared" si="14"/>
        <v>15.6803879737854</v>
      </c>
      <c r="AG92">
        <f t="shared" si="15"/>
        <v>15.667380094528198</v>
      </c>
      <c r="AH92">
        <f t="shared" si="24"/>
        <v>19.081043004989624</v>
      </c>
      <c r="AI92">
        <f t="shared" si="25"/>
        <v>16.187535047531128</v>
      </c>
      <c r="AK92">
        <v>17.180143117904663</v>
      </c>
      <c r="AL92">
        <v>17.306092023849487</v>
      </c>
      <c r="AM92">
        <v>15.32779598236084</v>
      </c>
    </row>
    <row r="93" spans="1:39" x14ac:dyDescent="0.45">
      <c r="A93" s="1" t="s">
        <v>93</v>
      </c>
      <c r="B93">
        <v>600.00443983078003</v>
      </c>
      <c r="C93">
        <v>600.00392699241638</v>
      </c>
      <c r="D93">
        <v>9.081043004989624</v>
      </c>
      <c r="E93">
        <f t="shared" si="16"/>
        <v>0.98486504031945032</v>
      </c>
      <c r="I93" s="1" t="str">
        <v>n3div36</v>
      </c>
      <c r="J93" s="5">
        <v>10.336629867553711</v>
      </c>
      <c r="K93" s="5">
        <v>10.150254964828491</v>
      </c>
      <c r="L93" s="5">
        <v>14.99409008026123</v>
      </c>
      <c r="M93" s="5">
        <f>IFERROR(VLOOKUP(I93, instances_gpu_matrix[[Instance]:[cuPDLP]], 2, FALSE), "")</f>
        <v>11.00679087638855</v>
      </c>
      <c r="N93" s="7">
        <f t="shared" si="17"/>
        <v>1.8030528819672983E-2</v>
      </c>
      <c r="O93" s="7">
        <f t="shared" si="18"/>
        <v>-0.45057821285902</v>
      </c>
      <c r="P93" s="7">
        <f t="shared" si="19"/>
        <v>-0.47721314708025026</v>
      </c>
      <c r="Q93" s="7">
        <f t="shared" si="20"/>
        <v>-8.4385654796655787E-2</v>
      </c>
      <c r="R93" s="12">
        <f>IFERROR(VLOOKUP(I93, iterations_cuPDLP_new[[Instance]:[cuPDLP]], 2, FALSE), "")</f>
        <v>1729</v>
      </c>
      <c r="S93" s="12">
        <f>IFERROR(VLOOKUP(I93, iterations_gpu[[Instance]:[cuPDLP]], 2, FALSE), "")</f>
        <v>2193</v>
      </c>
      <c r="T93" s="12">
        <f>IFERROR(VLOOKUP(I93, iterations_gpu_matrix[[Instance]:[cuPDLP]], 2, FALSE), "")</f>
        <v>1496</v>
      </c>
      <c r="U93" s="7">
        <f t="shared" si="21"/>
        <v>-0.26836321573163679</v>
      </c>
      <c r="V93" s="7">
        <f t="shared" si="22"/>
        <v>0.13475997686524002</v>
      </c>
      <c r="W93" s="5" t="b">
        <f t="shared" si="23"/>
        <v>1</v>
      </c>
      <c r="AF93">
        <f t="shared" si="14"/>
        <v>20.336629867553711</v>
      </c>
      <c r="AG93">
        <f t="shared" si="15"/>
        <v>20.150254964828491</v>
      </c>
      <c r="AH93">
        <f t="shared" si="24"/>
        <v>24.99409008026123</v>
      </c>
      <c r="AI93">
        <f t="shared" si="25"/>
        <v>21.00679087638855</v>
      </c>
      <c r="AK93">
        <v>13.113610982894897</v>
      </c>
      <c r="AL93">
        <v>13.238057136535645</v>
      </c>
      <c r="AM93">
        <v>13.601999044418335</v>
      </c>
    </row>
    <row r="94" spans="1:39" x14ac:dyDescent="0.45">
      <c r="A94" s="1" t="s">
        <v>94</v>
      </c>
      <c r="B94">
        <v>600.00366306304932</v>
      </c>
      <c r="C94">
        <v>600.00016117095947</v>
      </c>
      <c r="D94">
        <v>14.99409008026123</v>
      </c>
      <c r="E94">
        <f t="shared" si="16"/>
        <v>0.97501000243279246</v>
      </c>
      <c r="I94" s="1" t="str">
        <v>n3seq24</v>
      </c>
      <c r="J94" s="5">
        <v>19.855943202972412</v>
      </c>
      <c r="K94" s="5">
        <v>19.947128057479858</v>
      </c>
      <c r="L94" s="5">
        <v>24.916119813919067</v>
      </c>
      <c r="M94" s="5">
        <f>IFERROR(VLOOKUP(I94, instances_gpu_matrix[[Instance]:[cuPDLP]], 2, FALSE), "")</f>
        <v>27.800233840942383</v>
      </c>
      <c r="N94" s="7">
        <f t="shared" si="17"/>
        <v>-4.5923204742948712E-3</v>
      </c>
      <c r="O94" s="7">
        <f t="shared" si="18"/>
        <v>-0.25484443419384645</v>
      </c>
      <c r="P94" s="7">
        <f t="shared" si="19"/>
        <v>-0.24910812935679308</v>
      </c>
      <c r="Q94" s="7">
        <f t="shared" si="20"/>
        <v>-0.39369606295367082</v>
      </c>
      <c r="R94" s="12">
        <f>IFERROR(VLOOKUP(I94, iterations_cuPDLP_new[[Instance]:[cuPDLP]], 2, FALSE), "")</f>
        <v>3170</v>
      </c>
      <c r="S94" s="12">
        <f>IFERROR(VLOOKUP(I94, iterations_gpu[[Instance]:[cuPDLP]], 2, FALSE), "")</f>
        <v>3643</v>
      </c>
      <c r="T94" s="12">
        <f>IFERROR(VLOOKUP(I94, iterations_gpu_matrix[[Instance]:[cuPDLP]], 2, FALSE), "")</f>
        <v>3742</v>
      </c>
      <c r="U94" s="7">
        <f t="shared" si="21"/>
        <v>-0.14921135646687697</v>
      </c>
      <c r="V94" s="7">
        <f t="shared" si="22"/>
        <v>-0.1804416403785489</v>
      </c>
      <c r="W94" s="5" t="b">
        <f t="shared" si="23"/>
        <v>1</v>
      </c>
      <c r="AF94">
        <f t="shared" si="14"/>
        <v>29.855943202972412</v>
      </c>
      <c r="AG94">
        <f t="shared" si="15"/>
        <v>29.947128057479858</v>
      </c>
      <c r="AH94">
        <f t="shared" si="24"/>
        <v>34.916119813919067</v>
      </c>
      <c r="AI94">
        <f t="shared" si="25"/>
        <v>37.800233840942383</v>
      </c>
      <c r="AK94">
        <v>184.9591019153595</v>
      </c>
      <c r="AL94">
        <v>184.35764193534851</v>
      </c>
      <c r="AM94">
        <v>294.13460993766785</v>
      </c>
    </row>
    <row r="95" spans="1:39" x14ac:dyDescent="0.45">
      <c r="A95" s="1" t="s">
        <v>95</v>
      </c>
      <c r="B95">
        <v>600.3524968624115</v>
      </c>
      <c r="C95">
        <v>600.0012469291687</v>
      </c>
      <c r="D95">
        <v>24.916119813919067</v>
      </c>
      <c r="E95">
        <f t="shared" si="16"/>
        <v>0.95849751613570899</v>
      </c>
      <c r="I95" s="1" t="str">
        <v>neos-1122047</v>
      </c>
      <c r="J95" s="5">
        <v>104.2501540184021</v>
      </c>
      <c r="K95" s="5">
        <v>105.97600603103638</v>
      </c>
      <c r="L95" s="5">
        <v>12.919261932373047</v>
      </c>
      <c r="M95" s="5">
        <f>IFERROR(VLOOKUP(I95, instances_gpu_matrix[[Instance]:[cuPDLP]], 2, FALSE), "")</f>
        <v>16.465042114257813</v>
      </c>
      <c r="N95" s="7">
        <f t="shared" si="17"/>
        <v>-1.655491091485229E-2</v>
      </c>
      <c r="O95" s="7">
        <f t="shared" si="18"/>
        <v>0.87607440915538071</v>
      </c>
      <c r="P95" s="7">
        <f t="shared" si="19"/>
        <v>0.87809257570445254</v>
      </c>
      <c r="Q95" s="7">
        <f t="shared" si="20"/>
        <v>0.84463424570429813</v>
      </c>
      <c r="R95" s="12">
        <f>IFERROR(VLOOKUP(I95, iterations_cuPDLP_new[[Instance]:[cuPDLP]], 2, FALSE), "")</f>
        <v>14589</v>
      </c>
      <c r="S95" s="12">
        <f>IFERROR(VLOOKUP(I95, iterations_gpu[[Instance]:[cuPDLP]], 2, FALSE), "")</f>
        <v>861</v>
      </c>
      <c r="T95" s="12">
        <f>IFERROR(VLOOKUP(I95, iterations_gpu_matrix[[Instance]:[cuPDLP]], 2, FALSE), "")</f>
        <v>902</v>
      </c>
      <c r="U95" s="7">
        <f t="shared" si="21"/>
        <v>0.94098293234628827</v>
      </c>
      <c r="V95" s="7">
        <f t="shared" si="22"/>
        <v>0.9381725957913496</v>
      </c>
      <c r="W95" s="5" t="b">
        <f t="shared" si="23"/>
        <v>1</v>
      </c>
      <c r="AF95">
        <f t="shared" si="14"/>
        <v>114.2501540184021</v>
      </c>
      <c r="AG95">
        <f t="shared" si="15"/>
        <v>115.97600603103638</v>
      </c>
      <c r="AH95">
        <f t="shared" si="24"/>
        <v>22.919261932373047</v>
      </c>
      <c r="AI95">
        <f t="shared" si="25"/>
        <v>26.465042114257813</v>
      </c>
      <c r="AK95">
        <v>11.978519916534424</v>
      </c>
      <c r="AL95">
        <v>12.345475912094116</v>
      </c>
      <c r="AM95">
        <v>11.927845001220703</v>
      </c>
    </row>
    <row r="96" spans="1:39" x14ac:dyDescent="0.45">
      <c r="A96" s="1" t="s">
        <v>96</v>
      </c>
      <c r="B96">
        <v>600.00304412841797</v>
      </c>
      <c r="C96">
        <v>600.00461888313293</v>
      </c>
      <c r="D96">
        <v>12.919261932373047</v>
      </c>
      <c r="E96">
        <f t="shared" si="16"/>
        <v>0.97846800602296957</v>
      </c>
      <c r="I96" s="1" t="str">
        <v>neos-1171448</v>
      </c>
      <c r="J96" s="5">
        <v>1.5826840400695801</v>
      </c>
      <c r="K96" s="5">
        <v>1.5966958999633789</v>
      </c>
      <c r="L96" s="5">
        <v>1.5817580223083496</v>
      </c>
      <c r="M96" s="5">
        <f>IFERROR(VLOOKUP(I96, instances_gpu_matrix[[Instance]:[cuPDLP]], 2, FALSE), "")</f>
        <v>1.8866751194000244</v>
      </c>
      <c r="N96" s="7">
        <f t="shared" si="17"/>
        <v>-8.8532262530320455E-3</v>
      </c>
      <c r="O96" s="7">
        <f t="shared" si="18"/>
        <v>5.850932578998888E-4</v>
      </c>
      <c r="P96" s="7">
        <f t="shared" si="19"/>
        <v>9.3554932128102203E-3</v>
      </c>
      <c r="Q96" s="7">
        <f t="shared" si="20"/>
        <v>-0.18161205239100089</v>
      </c>
      <c r="R96" s="12">
        <f>IFERROR(VLOOKUP(I96, iterations_cuPDLP_new[[Instance]:[cuPDLP]], 2, FALSE), "")</f>
        <v>324</v>
      </c>
      <c r="S96" s="12">
        <f>IFERROR(VLOOKUP(I96, iterations_gpu[[Instance]:[cuPDLP]], 2, FALSE), "")</f>
        <v>218</v>
      </c>
      <c r="T96" s="12">
        <f>IFERROR(VLOOKUP(I96, iterations_gpu_matrix[[Instance]:[cuPDLP]], 2, FALSE), "")</f>
        <v>269</v>
      </c>
      <c r="U96" s="7" t="str">
        <f t="shared" si="21"/>
        <v/>
      </c>
      <c r="V96" s="7" t="str">
        <f t="shared" si="22"/>
        <v/>
      </c>
      <c r="W96" s="5" t="b">
        <f t="shared" si="23"/>
        <v>0</v>
      </c>
      <c r="AF96">
        <f t="shared" si="14"/>
        <v>11.58268404006958</v>
      </c>
      <c r="AG96">
        <f t="shared" si="15"/>
        <v>11.596695899963379</v>
      </c>
      <c r="AH96">
        <f t="shared" si="24"/>
        <v>11.58175802230835</v>
      </c>
      <c r="AI96">
        <f t="shared" si="25"/>
        <v>11.886675119400024</v>
      </c>
      <c r="AK96">
        <v>551.72049808502197</v>
      </c>
      <c r="AL96">
        <v>537.30860710144043</v>
      </c>
      <c r="AM96">
        <v>264.90154385566711</v>
      </c>
    </row>
    <row r="97" spans="1:39" x14ac:dyDescent="0.45">
      <c r="A97" s="1" t="s">
        <v>97</v>
      </c>
      <c r="B97">
        <v>36.128306150436401</v>
      </c>
      <c r="C97">
        <v>37.486289024353027</v>
      </c>
      <c r="D97">
        <v>1.5817580223083496</v>
      </c>
      <c r="E97">
        <f t="shared" si="16"/>
        <v>0.95621831768912746</v>
      </c>
      <c r="I97" s="1" t="str">
        <v>neos-1354092</v>
      </c>
      <c r="J97" s="5">
        <v>46.051475048065186</v>
      </c>
      <c r="K97" s="5">
        <v>44.935367107391357</v>
      </c>
      <c r="L97" s="5">
        <v>39.817168951034546</v>
      </c>
      <c r="M97" s="5">
        <f>IFERROR(VLOOKUP(I97, instances_gpu_matrix[[Instance]:[cuPDLP]], 2, FALSE), "")</f>
        <v>47.697690010070801</v>
      </c>
      <c r="N97" s="7">
        <f t="shared" si="17"/>
        <v>2.4236095358702751E-2</v>
      </c>
      <c r="O97" s="7">
        <f t="shared" si="18"/>
        <v>0.1353769035741792</v>
      </c>
      <c r="P97" s="7">
        <f t="shared" si="19"/>
        <v>0.11390133175333347</v>
      </c>
      <c r="Q97" s="7">
        <f t="shared" si="20"/>
        <v>-6.1473246587209311E-2</v>
      </c>
      <c r="R97" s="12">
        <f>IFERROR(VLOOKUP(I97, iterations_cuPDLP_new[[Instance]:[cuPDLP]], 2, FALSE), "")</f>
        <v>6569</v>
      </c>
      <c r="S97" s="12">
        <f>IFERROR(VLOOKUP(I97, iterations_gpu[[Instance]:[cuPDLP]], 2, FALSE), "")</f>
        <v>5572</v>
      </c>
      <c r="T97" s="12">
        <f>IFERROR(VLOOKUP(I97, iterations_gpu_matrix[[Instance]:[cuPDLP]], 2, FALSE), "")</f>
        <v>6508</v>
      </c>
      <c r="U97" s="7">
        <f t="shared" si="21"/>
        <v>0.15177348150403411</v>
      </c>
      <c r="V97" s="7">
        <f t="shared" si="22"/>
        <v>9.2860404932257577E-3</v>
      </c>
      <c r="W97" s="5" t="b">
        <f t="shared" si="23"/>
        <v>1</v>
      </c>
      <c r="AF97">
        <f t="shared" si="14"/>
        <v>56.051475048065186</v>
      </c>
      <c r="AG97">
        <f t="shared" si="15"/>
        <v>54.935367107391357</v>
      </c>
      <c r="AH97">
        <f t="shared" si="24"/>
        <v>49.817168951034546</v>
      </c>
      <c r="AI97">
        <f t="shared" si="25"/>
        <v>57.697690010070801</v>
      </c>
      <c r="AK97">
        <v>485.61475396156311</v>
      </c>
      <c r="AL97">
        <v>493.4299328327179</v>
      </c>
      <c r="AM97">
        <v>610.00379419326782</v>
      </c>
    </row>
    <row r="98" spans="1:39" x14ac:dyDescent="0.45">
      <c r="A98" s="1" t="s">
        <v>98</v>
      </c>
      <c r="B98">
        <v>600.00466084480286</v>
      </c>
      <c r="C98">
        <v>600.1654589176178</v>
      </c>
      <c r="D98">
        <v>39.817168951034546</v>
      </c>
      <c r="E98">
        <f t="shared" si="16"/>
        <v>0.93363856724884065</v>
      </c>
      <c r="I98" s="1" t="str">
        <v>neos-1367061</v>
      </c>
      <c r="J98" s="5">
        <v>22.476857900619507</v>
      </c>
      <c r="K98" s="5">
        <v>22.950435876846313</v>
      </c>
      <c r="L98" s="5">
        <v>30.986600875854492</v>
      </c>
      <c r="M98" s="5">
        <f>IFERROR(VLOOKUP(I98, instances_gpu_matrix[[Instance]:[cuPDLP]], 2, FALSE), "")</f>
        <v>29.331434965133667</v>
      </c>
      <c r="N98" s="7">
        <f t="shared" si="17"/>
        <v>-2.1069580913876486E-2</v>
      </c>
      <c r="O98" s="7">
        <f t="shared" si="18"/>
        <v>-0.37860020350088347</v>
      </c>
      <c r="P98" s="7">
        <f t="shared" si="19"/>
        <v>-0.35015304467988395</v>
      </c>
      <c r="Q98" s="7">
        <f t="shared" si="20"/>
        <v>-0.27803389541393692</v>
      </c>
      <c r="R98" s="12">
        <f>IFERROR(VLOOKUP(I98, iterations_cuPDLP_new[[Instance]:[cuPDLP]], 2, FALSE), "")</f>
        <v>3424</v>
      </c>
      <c r="S98" s="12">
        <f>IFERROR(VLOOKUP(I98, iterations_gpu[[Instance]:[cuPDLP]], 2, FALSE), "")</f>
        <v>4549</v>
      </c>
      <c r="T98" s="12">
        <f>IFERROR(VLOOKUP(I98, iterations_gpu_matrix[[Instance]:[cuPDLP]], 2, FALSE), "")</f>
        <v>4359</v>
      </c>
      <c r="U98" s="7">
        <f t="shared" si="21"/>
        <v>-0.32856308411214952</v>
      </c>
      <c r="V98" s="7">
        <f t="shared" si="22"/>
        <v>-0.27307242990654207</v>
      </c>
      <c r="W98" s="5" t="b">
        <f t="shared" si="23"/>
        <v>1</v>
      </c>
      <c r="AF98">
        <f t="shared" si="14"/>
        <v>32.476857900619507</v>
      </c>
      <c r="AG98">
        <f t="shared" si="15"/>
        <v>32.950435876846313</v>
      </c>
      <c r="AH98">
        <f t="shared" si="24"/>
        <v>40.986600875854492</v>
      </c>
      <c r="AI98">
        <f t="shared" si="25"/>
        <v>39.331434965133667</v>
      </c>
      <c r="AK98">
        <v>210.68732094764709</v>
      </c>
      <c r="AL98">
        <v>212.20479488372803</v>
      </c>
      <c r="AM98">
        <v>152.03093409538269</v>
      </c>
    </row>
    <row r="99" spans="1:39" x14ac:dyDescent="0.45">
      <c r="A99" s="1" t="s">
        <v>99</v>
      </c>
      <c r="B99">
        <v>600.00125408172607</v>
      </c>
      <c r="C99">
        <v>600.00160098075867</v>
      </c>
      <c r="D99">
        <v>30.986600875854492</v>
      </c>
      <c r="E99">
        <f t="shared" si="16"/>
        <v>0.94835577315037778</v>
      </c>
      <c r="I99" s="1" t="str">
        <v>neos-1593097</v>
      </c>
      <c r="J99" s="5">
        <v>7.3556990623474121</v>
      </c>
      <c r="K99" s="5">
        <v>7.620995044708252</v>
      </c>
      <c r="L99" s="5">
        <v>11.507191896438599</v>
      </c>
      <c r="M99" s="5">
        <f>IFERROR(VLOOKUP(I99, instances_gpu_matrix[[Instance]:[cuPDLP]], 2, FALSE), "")</f>
        <v>17.865356922149658</v>
      </c>
      <c r="N99" s="7">
        <f t="shared" si="17"/>
        <v>-3.6066725964748261E-2</v>
      </c>
      <c r="O99" s="7">
        <f t="shared" si="18"/>
        <v>-0.56439133777807482</v>
      </c>
      <c r="P99" s="7">
        <f t="shared" si="19"/>
        <v>-0.50993299811010684</v>
      </c>
      <c r="Q99" s="7">
        <f t="shared" si="20"/>
        <v>-1.3442289120178246</v>
      </c>
      <c r="R99" s="12">
        <f>IFERROR(VLOOKUP(I99, iterations_cuPDLP_new[[Instance]:[cuPDLP]], 2, FALSE), "")</f>
        <v>1362</v>
      </c>
      <c r="S99" s="12">
        <f>IFERROR(VLOOKUP(I99, iterations_gpu[[Instance]:[cuPDLP]], 2, FALSE), "")</f>
        <v>1801</v>
      </c>
      <c r="T99" s="12">
        <f>IFERROR(VLOOKUP(I99, iterations_gpu_matrix[[Instance]:[cuPDLP]], 2, FALSE), "")</f>
        <v>2417</v>
      </c>
      <c r="U99" s="7">
        <f t="shared" si="21"/>
        <v>-0.3223201174743025</v>
      </c>
      <c r="V99" s="7">
        <f t="shared" si="22"/>
        <v>-0.77459618208516889</v>
      </c>
      <c r="W99" s="5" t="b">
        <f t="shared" si="23"/>
        <v>1</v>
      </c>
      <c r="AF99">
        <f t="shared" si="14"/>
        <v>17.355699062347412</v>
      </c>
      <c r="AG99">
        <f t="shared" si="15"/>
        <v>17.620995044708252</v>
      </c>
      <c r="AH99">
        <f t="shared" si="24"/>
        <v>21.507191896438599</v>
      </c>
      <c r="AI99">
        <f t="shared" si="25"/>
        <v>27.865356922149658</v>
      </c>
      <c r="AK99">
        <v>145.58990097045898</v>
      </c>
      <c r="AL99">
        <v>145.56674194335938</v>
      </c>
      <c r="AM99">
        <v>80.914451837539673</v>
      </c>
    </row>
    <row r="100" spans="1:39" x14ac:dyDescent="0.45">
      <c r="A100" s="1" t="s">
        <v>100</v>
      </c>
      <c r="B100">
        <v>41.936909914016724</v>
      </c>
      <c r="C100">
        <v>43.320418119430542</v>
      </c>
      <c r="D100">
        <v>11.507191896438599</v>
      </c>
      <c r="E100">
        <f t="shared" si="16"/>
        <v>0.72560706260828944</v>
      </c>
      <c r="I100" s="1" t="str">
        <v>neos-2629914-sudost</v>
      </c>
      <c r="J100" s="5">
        <v>8.1375837326049805E-2</v>
      </c>
      <c r="K100" s="5">
        <v>8.4450006484985352E-2</v>
      </c>
      <c r="L100" s="5">
        <v>0.98936796188354492</v>
      </c>
      <c r="M100" s="5">
        <f>IFERROR(VLOOKUP(I100, instances_gpu_matrix[[Instance]:[cuPDLP]], 2, FALSE), "")</f>
        <v>1.3853449821472168</v>
      </c>
      <c r="N100" s="7">
        <f t="shared" si="17"/>
        <v>-3.7777419685627645E-2</v>
      </c>
      <c r="O100" s="7">
        <f t="shared" si="18"/>
        <v>-11.158006533554047</v>
      </c>
      <c r="P100" s="7">
        <f t="shared" si="19"/>
        <v>-10.715427897089008</v>
      </c>
      <c r="Q100" s="7">
        <f t="shared" si="20"/>
        <v>-15.404320612971437</v>
      </c>
      <c r="R100" s="12">
        <f>IFERROR(VLOOKUP(I100, iterations_cuPDLP_new[[Instance]:[cuPDLP]], 2, FALSE), "")</f>
        <v>34</v>
      </c>
      <c r="S100" s="12">
        <f>IFERROR(VLOOKUP(I100, iterations_gpu[[Instance]:[cuPDLP]], 2, FALSE), "")</f>
        <v>26</v>
      </c>
      <c r="T100" s="12">
        <f>IFERROR(VLOOKUP(I100, iterations_gpu_matrix[[Instance]:[cuPDLP]], 2, FALSE), "")</f>
        <v>22</v>
      </c>
      <c r="U100" s="7" t="str">
        <f t="shared" si="21"/>
        <v/>
      </c>
      <c r="V100" s="7" t="str">
        <f t="shared" si="22"/>
        <v/>
      </c>
      <c r="W100" s="5" t="b">
        <f t="shared" si="23"/>
        <v>0</v>
      </c>
      <c r="AF100">
        <f t="shared" si="14"/>
        <v>10.08137583732605</v>
      </c>
      <c r="AG100">
        <f t="shared" si="15"/>
        <v>10.084450006484985</v>
      </c>
      <c r="AH100">
        <f t="shared" si="24"/>
        <v>10.989367961883545</v>
      </c>
      <c r="AI100">
        <f t="shared" si="25"/>
        <v>11.385344982147217</v>
      </c>
      <c r="AK100">
        <v>189.71546196937561</v>
      </c>
      <c r="AL100">
        <v>189.40538096427917</v>
      </c>
      <c r="AM100">
        <v>206.6052188873291</v>
      </c>
    </row>
    <row r="101" spans="1:39" x14ac:dyDescent="0.45">
      <c r="A101" s="1" t="s">
        <v>101</v>
      </c>
      <c r="B101">
        <v>600.00255107879639</v>
      </c>
      <c r="C101">
        <v>600.00389909744263</v>
      </c>
      <c r="D101">
        <v>0.98936796188354492</v>
      </c>
      <c r="E101">
        <f t="shared" si="16"/>
        <v>0.99835106040781885</v>
      </c>
      <c r="I101" s="1" t="str">
        <v>neos-2746589-doon</v>
      </c>
      <c r="J101" s="5">
        <v>56.521728992462158</v>
      </c>
      <c r="K101" s="5">
        <v>55.121700048446655</v>
      </c>
      <c r="L101" s="5">
        <v>87.48143196105957</v>
      </c>
      <c r="M101" s="5">
        <f>IFERROR(VLOOKUP(I101, instances_gpu_matrix[[Instance]:[cuPDLP]], 2, FALSE), "")</f>
        <v>41.989362955093384</v>
      </c>
      <c r="N101" s="7">
        <f t="shared" si="17"/>
        <v>2.47697472984631E-2</v>
      </c>
      <c r="O101" s="7">
        <f t="shared" si="18"/>
        <v>-0.54774868922934494</v>
      </c>
      <c r="P101" s="7">
        <f t="shared" si="19"/>
        <v>-0.58705975839228164</v>
      </c>
      <c r="Q101" s="7">
        <f t="shared" si="20"/>
        <v>0.23824259922700525</v>
      </c>
      <c r="R101" s="12">
        <f>IFERROR(VLOOKUP(I101, iterations_cuPDLP_new[[Instance]:[cuPDLP]], 2, FALSE), "")</f>
        <v>7746</v>
      </c>
      <c r="S101" s="12">
        <f>IFERROR(VLOOKUP(I101, iterations_gpu[[Instance]:[cuPDLP]], 2, FALSE), "")</f>
        <v>11712</v>
      </c>
      <c r="T101" s="12">
        <f>IFERROR(VLOOKUP(I101, iterations_gpu_matrix[[Instance]:[cuPDLP]], 2, FALSE), "")</f>
        <v>4998</v>
      </c>
      <c r="U101" s="7">
        <f t="shared" si="21"/>
        <v>-0.512006196746708</v>
      </c>
      <c r="V101" s="7">
        <f t="shared" si="22"/>
        <v>0.35476374903175834</v>
      </c>
      <c r="W101" s="5" t="b">
        <f t="shared" si="23"/>
        <v>1</v>
      </c>
      <c r="AF101">
        <f t="shared" si="14"/>
        <v>66.521728992462158</v>
      </c>
      <c r="AG101">
        <f t="shared" si="15"/>
        <v>65.121700048446655</v>
      </c>
      <c r="AH101">
        <f t="shared" si="24"/>
        <v>97.48143196105957</v>
      </c>
      <c r="AI101">
        <f t="shared" si="25"/>
        <v>51.989362955093384</v>
      </c>
      <c r="AK101">
        <v>512.62433004379272</v>
      </c>
      <c r="AL101">
        <v>511.23794484138489</v>
      </c>
      <c r="AM101">
        <v>465.8726110458374</v>
      </c>
    </row>
    <row r="102" spans="1:39" x14ac:dyDescent="0.45">
      <c r="A102" s="1" t="s">
        <v>102</v>
      </c>
      <c r="B102">
        <v>600.00555181503296</v>
      </c>
      <c r="C102">
        <v>600.00496912002563</v>
      </c>
      <c r="D102">
        <v>87.48143196105957</v>
      </c>
      <c r="E102">
        <f t="shared" si="16"/>
        <v>0.85419896249888705</v>
      </c>
      <c r="I102" s="1" t="str">
        <v>neos-2978205-isar</v>
      </c>
      <c r="J102" s="5">
        <v>3.2100222110748291</v>
      </c>
      <c r="K102" s="5">
        <v>3.3166930675506592</v>
      </c>
      <c r="L102" s="5">
        <v>2.9280750751495361</v>
      </c>
      <c r="M102" s="5">
        <f>IFERROR(VLOOKUP(I102, instances_gpu_matrix[[Instance]:[cuPDLP]], 2, FALSE), "")</f>
        <v>2.9742710590362549</v>
      </c>
      <c r="N102" s="7">
        <f t="shared" si="17"/>
        <v>-3.3230566476396092E-2</v>
      </c>
      <c r="O102" s="7">
        <f t="shared" si="18"/>
        <v>8.7833390981705103E-2</v>
      </c>
      <c r="P102" s="7">
        <f t="shared" si="19"/>
        <v>0.11717032130685312</v>
      </c>
      <c r="Q102" s="7">
        <f t="shared" si="20"/>
        <v>0.10324199482446506</v>
      </c>
      <c r="R102" s="12">
        <f>IFERROR(VLOOKUP(I102, iterations_cuPDLP_new[[Instance]:[cuPDLP]], 2, FALSE), "")</f>
        <v>898</v>
      </c>
      <c r="S102" s="12">
        <f>IFERROR(VLOOKUP(I102, iterations_gpu[[Instance]:[cuPDLP]], 2, FALSE), "")</f>
        <v>550</v>
      </c>
      <c r="T102" s="12">
        <f>IFERROR(VLOOKUP(I102, iterations_gpu_matrix[[Instance]:[cuPDLP]], 2, FALSE), "")</f>
        <v>616</v>
      </c>
      <c r="U102" s="7" t="str">
        <f t="shared" si="21"/>
        <v/>
      </c>
      <c r="V102" s="7" t="str">
        <f t="shared" si="22"/>
        <v/>
      </c>
      <c r="W102" s="5" t="b">
        <f t="shared" si="23"/>
        <v>0</v>
      </c>
      <c r="AF102">
        <f t="shared" si="14"/>
        <v>13.210022211074829</v>
      </c>
      <c r="AG102">
        <f t="shared" si="15"/>
        <v>13.316693067550659</v>
      </c>
      <c r="AH102">
        <f t="shared" si="24"/>
        <v>12.928075075149536</v>
      </c>
      <c r="AI102">
        <f t="shared" si="25"/>
        <v>12.974271059036255</v>
      </c>
      <c r="AK102">
        <v>121.13466000556946</v>
      </c>
      <c r="AL102">
        <v>124.70562195777893</v>
      </c>
      <c r="AM102">
        <v>84.356513977050781</v>
      </c>
    </row>
    <row r="103" spans="1:39" x14ac:dyDescent="0.45">
      <c r="A103" s="1" t="s">
        <v>103</v>
      </c>
      <c r="B103">
        <v>5.6803879737854004</v>
      </c>
      <c r="C103">
        <v>5.6673800945281982</v>
      </c>
      <c r="D103">
        <v>2.9280750751495361</v>
      </c>
      <c r="E103">
        <f t="shared" si="16"/>
        <v>0.4845290341676658</v>
      </c>
      <c r="I103" s="1" t="str">
        <v>neos-2991472-kalu</v>
      </c>
      <c r="J103" s="5">
        <v>0.74999284744262695</v>
      </c>
      <c r="K103" s="5">
        <v>0.73697996139526367</v>
      </c>
      <c r="L103" s="5">
        <v>2.9718430042266846</v>
      </c>
      <c r="M103" s="5">
        <f>IFERROR(VLOOKUP(I103, instances_gpu_matrix[[Instance]:[cuPDLP]], 2, FALSE), "")</f>
        <v>3.4859230518341064</v>
      </c>
      <c r="N103" s="7">
        <f t="shared" si="17"/>
        <v>1.7350680198798485E-2</v>
      </c>
      <c r="O103" s="7">
        <f t="shared" si="18"/>
        <v>-2.96249512826724</v>
      </c>
      <c r="P103" s="7">
        <f t="shared" si="19"/>
        <v>-3.0324610707193966</v>
      </c>
      <c r="Q103" s="7">
        <f t="shared" si="20"/>
        <v>-3.7300106304579765</v>
      </c>
      <c r="R103" s="12">
        <f>IFERROR(VLOOKUP(I103, iterations_cuPDLP_new[[Instance]:[cuPDLP]], 2, FALSE), "")</f>
        <v>148</v>
      </c>
      <c r="S103" s="12">
        <f>IFERROR(VLOOKUP(I103, iterations_gpu[[Instance]:[cuPDLP]], 2, FALSE), "")</f>
        <v>37</v>
      </c>
      <c r="T103" s="12">
        <f>IFERROR(VLOOKUP(I103, iterations_gpu_matrix[[Instance]:[cuPDLP]], 2, FALSE), "")</f>
        <v>37</v>
      </c>
      <c r="U103" s="7" t="str">
        <f t="shared" si="21"/>
        <v/>
      </c>
      <c r="V103" s="7" t="str">
        <f t="shared" si="22"/>
        <v/>
      </c>
      <c r="W103" s="5" t="b">
        <f t="shared" si="23"/>
        <v>0</v>
      </c>
      <c r="AF103">
        <f t="shared" si="14"/>
        <v>10.749992847442627</v>
      </c>
      <c r="AG103">
        <f t="shared" si="15"/>
        <v>10.736979961395264</v>
      </c>
      <c r="AH103">
        <f t="shared" si="24"/>
        <v>12.971843004226685</v>
      </c>
      <c r="AI103">
        <f t="shared" si="25"/>
        <v>13.485923051834106</v>
      </c>
      <c r="AK103">
        <v>127.10475301742554</v>
      </c>
      <c r="AL103">
        <v>124.86144089698792</v>
      </c>
      <c r="AM103">
        <v>127.82093501091003</v>
      </c>
    </row>
    <row r="104" spans="1:39" x14ac:dyDescent="0.45">
      <c r="A104" s="1" t="s">
        <v>104</v>
      </c>
      <c r="B104">
        <v>10.336629867553711</v>
      </c>
      <c r="C104">
        <v>10.150254964828491</v>
      </c>
      <c r="D104">
        <v>2.9718430042266846</v>
      </c>
      <c r="E104">
        <f t="shared" si="16"/>
        <v>0.7124940099136966</v>
      </c>
      <c r="I104" s="1" t="str">
        <v>neos-3025225-shelon</v>
      </c>
      <c r="J104" s="5">
        <v>58.55456018447876</v>
      </c>
      <c r="K104" s="5">
        <v>58.777665138244629</v>
      </c>
      <c r="L104" s="5">
        <v>37.686223983764648</v>
      </c>
      <c r="M104" s="5">
        <f>IFERROR(VLOOKUP(I104, instances_gpu_matrix[[Instance]:[cuPDLP]], 2, FALSE), "")</f>
        <v>55.420631170272827</v>
      </c>
      <c r="N104" s="7">
        <f t="shared" si="17"/>
        <v>-3.8102062941462972E-3</v>
      </c>
      <c r="O104" s="7">
        <f t="shared" si="18"/>
        <v>0.35639130641520467</v>
      </c>
      <c r="P104" s="7">
        <f t="shared" si="19"/>
        <v>0.3588342800768467</v>
      </c>
      <c r="Q104" s="7">
        <f t="shared" si="20"/>
        <v>5.7114108906437214E-2</v>
      </c>
      <c r="R104" s="12">
        <f>IFERROR(VLOOKUP(I104, iterations_cuPDLP_new[[Instance]:[cuPDLP]], 2, FALSE), "")</f>
        <v>9253</v>
      </c>
      <c r="S104" s="12">
        <f>IFERROR(VLOOKUP(I104, iterations_gpu[[Instance]:[cuPDLP]], 2, FALSE), "")</f>
        <v>902</v>
      </c>
      <c r="T104" s="12">
        <f>IFERROR(VLOOKUP(I104, iterations_gpu_matrix[[Instance]:[cuPDLP]], 2, FALSE), "")</f>
        <v>7236</v>
      </c>
      <c r="U104" s="7">
        <f t="shared" si="21"/>
        <v>0.90251810223711226</v>
      </c>
      <c r="V104" s="7">
        <f t="shared" si="22"/>
        <v>0.21798335674916244</v>
      </c>
      <c r="W104" s="5" t="b">
        <f t="shared" si="23"/>
        <v>1</v>
      </c>
      <c r="AF104">
        <f t="shared" si="14"/>
        <v>68.55456018447876</v>
      </c>
      <c r="AG104">
        <f t="shared" si="15"/>
        <v>68.777665138244629</v>
      </c>
      <c r="AH104">
        <f t="shared" si="24"/>
        <v>47.686223983764648</v>
      </c>
      <c r="AI104">
        <f t="shared" si="25"/>
        <v>65.420631170272827</v>
      </c>
      <c r="AK104">
        <v>174.90944004058838</v>
      </c>
      <c r="AL104">
        <v>169.2557110786438</v>
      </c>
      <c r="AM104">
        <v>172.84338402748108</v>
      </c>
    </row>
    <row r="105" spans="1:39" x14ac:dyDescent="0.45">
      <c r="A105" s="1" t="s">
        <v>105</v>
      </c>
      <c r="B105">
        <v>19.855943202972412</v>
      </c>
      <c r="C105">
        <v>19.947128057479858</v>
      </c>
      <c r="D105">
        <v>37.686223983764648</v>
      </c>
      <c r="E105">
        <f t="shared" si="16"/>
        <v>-0.89798206000725589</v>
      </c>
      <c r="I105" s="1" t="str">
        <v>neos-3208254-reiu</v>
      </c>
      <c r="J105" s="5">
        <v>600.01292610168457</v>
      </c>
      <c r="K105" s="5">
        <v>600.00577902793884</v>
      </c>
      <c r="L105" s="5">
        <v>600.00906682014465</v>
      </c>
      <c r="M105" s="5"/>
      <c r="N105" s="7">
        <f t="shared" si="17"/>
        <v>0</v>
      </c>
      <c r="O105" s="7">
        <f t="shared" si="18"/>
        <v>0</v>
      </c>
      <c r="P105" s="7">
        <f t="shared" si="19"/>
        <v>0</v>
      </c>
      <c r="Q105" s="7" t="str">
        <f t="shared" si="20"/>
        <v/>
      </c>
      <c r="R105" s="12">
        <f>IFERROR(VLOOKUP(I105, iterations_cuPDLP_new[[Instance]:[cuPDLP]], 2, FALSE), "")</f>
        <v>30201</v>
      </c>
      <c r="S105" s="12">
        <f>IFERROR(VLOOKUP(I105, iterations_gpu[[Instance]:[cuPDLP]], 2, FALSE), "")</f>
        <v>28277</v>
      </c>
      <c r="T105" s="12" t="str">
        <f>IFERROR(VLOOKUP(I105, iterations_gpu_matrix[[Instance]:[cuPDLP]], 2, FALSE), "")</f>
        <v/>
      </c>
      <c r="U105" s="7" t="str">
        <f t="shared" si="21"/>
        <v/>
      </c>
      <c r="V105" s="7" t="e">
        <f t="shared" si="22"/>
        <v>#VALUE!</v>
      </c>
      <c r="W105" s="5" t="b">
        <f t="shared" si="23"/>
        <v>0</v>
      </c>
      <c r="AF105">
        <f t="shared" si="14"/>
        <v>1</v>
      </c>
      <c r="AG105">
        <f t="shared" si="15"/>
        <v>1</v>
      </c>
      <c r="AH105">
        <f t="shared" si="24"/>
        <v>1</v>
      </c>
      <c r="AI105">
        <f t="shared" si="25"/>
        <v>1</v>
      </c>
      <c r="AK105">
        <v>374.32720708847046</v>
      </c>
      <c r="AL105">
        <v>369.13153600692749</v>
      </c>
      <c r="AM105">
        <v>392.35694813728333</v>
      </c>
    </row>
    <row r="106" spans="1:39" x14ac:dyDescent="0.45">
      <c r="A106" s="1" t="s">
        <v>106</v>
      </c>
      <c r="B106">
        <v>104.2501540184021</v>
      </c>
      <c r="C106">
        <v>105.97600603103638</v>
      </c>
      <c r="D106">
        <v>600.00906682014465</v>
      </c>
      <c r="E106">
        <f t="shared" si="16"/>
        <v>-4.7554741522418453</v>
      </c>
      <c r="I106" s="1" t="str">
        <v>neos-3209462-rhin</v>
      </c>
      <c r="J106" s="5">
        <v>12.920041084289551</v>
      </c>
      <c r="K106" s="5">
        <v>12.982614994049072</v>
      </c>
      <c r="L106" s="5">
        <v>25.345479011535645</v>
      </c>
      <c r="M106" s="5">
        <f>IFERROR(VLOOKUP(I106, instances_gpu_matrix[[Instance]:[cuPDLP]], 2, FALSE), "")</f>
        <v>68.727416038513184</v>
      </c>
      <c r="N106" s="7">
        <f t="shared" si="17"/>
        <v>-4.8431664691538636E-3</v>
      </c>
      <c r="O106" s="7">
        <f t="shared" si="18"/>
        <v>-0.96171814363308161</v>
      </c>
      <c r="P106" s="7">
        <f t="shared" si="19"/>
        <v>-0.95226300888945881</v>
      </c>
      <c r="Q106" s="7">
        <f t="shared" si="20"/>
        <v>-4.2938037575647297</v>
      </c>
      <c r="R106" s="12">
        <f>IFERROR(VLOOKUP(I106, iterations_cuPDLP_new[[Instance]:[cuPDLP]], 2, FALSE), "")</f>
        <v>2117</v>
      </c>
      <c r="S106" s="12">
        <f>IFERROR(VLOOKUP(I106, iterations_gpu[[Instance]:[cuPDLP]], 2, FALSE), "")</f>
        <v>3825</v>
      </c>
      <c r="T106" s="12">
        <f>IFERROR(VLOOKUP(I106, iterations_gpu_matrix[[Instance]:[cuPDLP]], 2, FALSE), "")</f>
        <v>11120</v>
      </c>
      <c r="U106" s="7">
        <f t="shared" si="21"/>
        <v>-0.80680207841284834</v>
      </c>
      <c r="V106" s="7">
        <f t="shared" si="22"/>
        <v>-4.252716107699575</v>
      </c>
      <c r="W106" s="5" t="b">
        <f t="shared" si="23"/>
        <v>1</v>
      </c>
      <c r="AF106">
        <f t="shared" si="14"/>
        <v>22.920041084289551</v>
      </c>
      <c r="AG106">
        <f t="shared" si="15"/>
        <v>22.982614994049072</v>
      </c>
      <c r="AH106">
        <f t="shared" si="24"/>
        <v>35.345479011535645</v>
      </c>
      <c r="AI106">
        <f t="shared" si="25"/>
        <v>78.727416038513184</v>
      </c>
      <c r="AK106">
        <v>91.631669998168945</v>
      </c>
      <c r="AL106">
        <v>91.485804796218872</v>
      </c>
      <c r="AM106">
        <v>31.765190124511719</v>
      </c>
    </row>
    <row r="107" spans="1:39" x14ac:dyDescent="0.45">
      <c r="A107" s="1" t="s">
        <v>107</v>
      </c>
      <c r="B107">
        <v>1.5826840400695801</v>
      </c>
      <c r="C107">
        <v>1.5966958999633789</v>
      </c>
      <c r="D107">
        <v>25.345479011535645</v>
      </c>
      <c r="E107">
        <f t="shared" si="16"/>
        <v>-15.014238072699193</v>
      </c>
      <c r="I107" s="1" t="str">
        <v>neos-3229051-yass</v>
      </c>
      <c r="J107" s="5">
        <v>0.15644216537475586</v>
      </c>
      <c r="K107" s="5">
        <v>0.15867090225219727</v>
      </c>
      <c r="L107" s="5">
        <v>25.505028963088989</v>
      </c>
      <c r="M107" s="5" t="str">
        <f>IFERROR(VLOOKUP(I107, instances_gpu_matrix[[Instance]:[cuPDLP]], 2, FALSE), "")</f>
        <v/>
      </c>
      <c r="N107" s="7">
        <f t="shared" si="17"/>
        <v>-1.4246394967127221E-2</v>
      </c>
      <c r="O107" s="7">
        <f t="shared" si="18"/>
        <v>-162.03167948354533</v>
      </c>
      <c r="P107" s="7">
        <f t="shared" si="19"/>
        <v>-159.74168988180566</v>
      </c>
      <c r="Q107" s="7" t="str">
        <f t="shared" si="20"/>
        <v/>
      </c>
      <c r="R107" s="12">
        <f>IFERROR(VLOOKUP(I107, iterations_cuPDLP_new[[Instance]:[cuPDLP]], 2, FALSE), "")</f>
        <v>9</v>
      </c>
      <c r="S107" s="12">
        <f>IFERROR(VLOOKUP(I107, iterations_gpu[[Instance]:[cuPDLP]], 2, FALSE), "")</f>
        <v>9</v>
      </c>
      <c r="T107" s="12" t="str">
        <f>IFERROR(VLOOKUP(I107, iterations_gpu_matrix[[Instance]:[cuPDLP]], 2, FALSE), "")</f>
        <v/>
      </c>
      <c r="U107" s="7" t="str">
        <f t="shared" si="21"/>
        <v/>
      </c>
      <c r="V107" s="7" t="e">
        <f t="shared" si="22"/>
        <v>#VALUE!</v>
      </c>
      <c r="W107" s="5" t="b">
        <f t="shared" si="23"/>
        <v>0</v>
      </c>
      <c r="AF107">
        <f t="shared" si="14"/>
        <v>10.156442165374756</v>
      </c>
      <c r="AG107">
        <f t="shared" si="15"/>
        <v>10.158670902252197</v>
      </c>
      <c r="AH107">
        <f t="shared" si="24"/>
        <v>35.505028963088989</v>
      </c>
      <c r="AI107" t="e">
        <f t="shared" si="25"/>
        <v>#VALUE!</v>
      </c>
      <c r="AK107">
        <v>12.955322980880737</v>
      </c>
      <c r="AL107">
        <v>12.934952974319458</v>
      </c>
      <c r="AM107">
        <v>14.272385835647583</v>
      </c>
    </row>
    <row r="108" spans="1:39" x14ac:dyDescent="0.45">
      <c r="A108" s="1" t="s">
        <v>108</v>
      </c>
      <c r="B108">
        <v>46.051475048065186</v>
      </c>
      <c r="C108">
        <v>44.935367107391357</v>
      </c>
      <c r="D108">
        <v>25.505028963088989</v>
      </c>
      <c r="E108">
        <f t="shared" si="16"/>
        <v>0.44616260529182417</v>
      </c>
      <c r="I108" s="1" t="str">
        <v>neos-3230511-yuna</v>
      </c>
      <c r="J108" s="5">
        <v>0.52082300186157227</v>
      </c>
      <c r="K108" s="5">
        <v>0.52088522911071777</v>
      </c>
      <c r="L108" s="5">
        <v>26.339950799942017</v>
      </c>
      <c r="M108" s="5" t="str">
        <f>IFERROR(VLOOKUP(I108, instances_gpu_matrix[[Instance]:[cuPDLP]], 2, FALSE), "")</f>
        <v/>
      </c>
      <c r="N108" s="7">
        <f t="shared" si="17"/>
        <v>-1.1947868838950969E-4</v>
      </c>
      <c r="O108" s="7">
        <f t="shared" si="18"/>
        <v>-49.573708737508525</v>
      </c>
      <c r="P108" s="7">
        <f t="shared" si="19"/>
        <v>-49.567666978982963</v>
      </c>
      <c r="Q108" s="7" t="str">
        <f t="shared" si="20"/>
        <v/>
      </c>
      <c r="R108" s="12">
        <f>IFERROR(VLOOKUP(I108, iterations_cuPDLP_new[[Instance]:[cuPDLP]], 2, FALSE), "")</f>
        <v>18</v>
      </c>
      <c r="S108" s="12">
        <f>IFERROR(VLOOKUP(I108, iterations_gpu[[Instance]:[cuPDLP]], 2, FALSE), "")</f>
        <v>16</v>
      </c>
      <c r="T108" s="12" t="str">
        <f>IFERROR(VLOOKUP(I108, iterations_gpu_matrix[[Instance]:[cuPDLP]], 2, FALSE), "")</f>
        <v/>
      </c>
      <c r="U108" s="7" t="str">
        <f t="shared" si="21"/>
        <v/>
      </c>
      <c r="V108" s="7" t="e">
        <f t="shared" si="22"/>
        <v>#VALUE!</v>
      </c>
      <c r="W108" s="5" t="b">
        <f t="shared" si="23"/>
        <v>0</v>
      </c>
      <c r="AF108">
        <f t="shared" si="14"/>
        <v>10.520823001861572</v>
      </c>
      <c r="AG108">
        <f t="shared" si="15"/>
        <v>10.520885229110718</v>
      </c>
      <c r="AH108">
        <f t="shared" si="24"/>
        <v>36.339950799942017</v>
      </c>
      <c r="AI108" t="e">
        <f t="shared" si="25"/>
        <v>#VALUE!</v>
      </c>
      <c r="AK108">
        <v>318.29863381385803</v>
      </c>
      <c r="AL108">
        <v>318.73994183540344</v>
      </c>
      <c r="AM108">
        <v>280.21714496612549</v>
      </c>
    </row>
    <row r="109" spans="1:39" x14ac:dyDescent="0.45">
      <c r="A109" s="1" t="s">
        <v>109</v>
      </c>
      <c r="B109">
        <v>22.476857900619507</v>
      </c>
      <c r="C109">
        <v>22.950435876846313</v>
      </c>
      <c r="D109">
        <v>26.339950799942017</v>
      </c>
      <c r="E109">
        <f t="shared" si="16"/>
        <v>-0.17186979231719196</v>
      </c>
      <c r="I109" s="1" t="str">
        <v>neos-3237086-abava</v>
      </c>
      <c r="J109" s="5">
        <v>0.36973905563354492</v>
      </c>
      <c r="K109" s="5">
        <v>0.3806910514831543</v>
      </c>
      <c r="L109" s="5">
        <v>1.9765801429748535</v>
      </c>
      <c r="M109" s="5">
        <f>IFERROR(VLOOKUP(I109, instances_gpu_matrix[[Instance]:[cuPDLP]], 2, FALSE), "")</f>
        <v>2.9260721206665039</v>
      </c>
      <c r="N109" s="7">
        <f t="shared" si="17"/>
        <v>-2.9620879057104792E-2</v>
      </c>
      <c r="O109" s="7">
        <f t="shared" si="18"/>
        <v>-4.3458787024486751</v>
      </c>
      <c r="P109" s="7">
        <f t="shared" si="19"/>
        <v>-4.1920845926747976</v>
      </c>
      <c r="Q109" s="7">
        <f t="shared" si="20"/>
        <v>-6.6862119802045923</v>
      </c>
      <c r="R109" s="12">
        <f>IFERROR(VLOOKUP(I109, iterations_cuPDLP_new[[Instance]:[cuPDLP]], 2, FALSE), "")</f>
        <v>80</v>
      </c>
      <c r="S109" s="12">
        <f>IFERROR(VLOOKUP(I109, iterations_gpu[[Instance]:[cuPDLP]], 2, FALSE), "")</f>
        <v>31</v>
      </c>
      <c r="T109" s="12">
        <f>IFERROR(VLOOKUP(I109, iterations_gpu_matrix[[Instance]:[cuPDLP]], 2, FALSE), "")</f>
        <v>30</v>
      </c>
      <c r="U109" s="7" t="str">
        <f t="shared" si="21"/>
        <v/>
      </c>
      <c r="V109" s="7" t="str">
        <f t="shared" si="22"/>
        <v/>
      </c>
      <c r="W109" s="5" t="b">
        <f t="shared" si="23"/>
        <v>0</v>
      </c>
      <c r="AF109">
        <f t="shared" si="14"/>
        <v>10.369739055633545</v>
      </c>
      <c r="AG109">
        <f t="shared" si="15"/>
        <v>10.380691051483154</v>
      </c>
      <c r="AH109">
        <f t="shared" si="24"/>
        <v>11.976580142974854</v>
      </c>
      <c r="AI109">
        <f t="shared" si="25"/>
        <v>12.926072120666504</v>
      </c>
      <c r="AK109">
        <v>22.317969799041748</v>
      </c>
      <c r="AL109">
        <v>22.226747989654541</v>
      </c>
      <c r="AM109">
        <v>22.044156074523926</v>
      </c>
    </row>
    <row r="110" spans="1:39" x14ac:dyDescent="0.45">
      <c r="A110" s="1" t="s">
        <v>110</v>
      </c>
      <c r="B110">
        <v>7.3556990623474121</v>
      </c>
      <c r="C110">
        <v>7.620995044708252</v>
      </c>
      <c r="D110">
        <v>1.9765801429748535</v>
      </c>
      <c r="E110">
        <f t="shared" si="16"/>
        <v>0.73128588782368287</v>
      </c>
      <c r="I110" s="1" t="str">
        <v>neos-3322547-alsek</v>
      </c>
      <c r="J110" s="5">
        <v>65.372212886810303</v>
      </c>
      <c r="K110" s="5">
        <v>63.538861989974976</v>
      </c>
      <c r="L110" s="5">
        <v>21.624540090560913</v>
      </c>
      <c r="M110" s="5">
        <f>IFERROR(VLOOKUP(I110, instances_gpu_matrix[[Instance]:[cuPDLP]], 2, FALSE), "")</f>
        <v>37.725078105926514</v>
      </c>
      <c r="N110" s="7">
        <f t="shared" si="17"/>
        <v>2.8044803990492261E-2</v>
      </c>
      <c r="O110" s="7">
        <f t="shared" si="18"/>
        <v>0.66920899361318786</v>
      </c>
      <c r="P110" s="7">
        <f t="shared" si="19"/>
        <v>0.65966434693191722</v>
      </c>
      <c r="Q110" s="7">
        <f t="shared" si="20"/>
        <v>0.40626764590340481</v>
      </c>
      <c r="R110" s="12">
        <f>IFERROR(VLOOKUP(I110, iterations_cuPDLP_new[[Instance]:[cuPDLP]], 2, FALSE), "")</f>
        <v>12062</v>
      </c>
      <c r="S110" s="12">
        <f>IFERROR(VLOOKUP(I110, iterations_gpu[[Instance]:[cuPDLP]], 2, FALSE), "")</f>
        <v>3132</v>
      </c>
      <c r="T110" s="12">
        <f>IFERROR(VLOOKUP(I110, iterations_gpu_matrix[[Instance]:[cuPDLP]], 2, FALSE), "")</f>
        <v>5721</v>
      </c>
      <c r="U110" s="7">
        <f t="shared" si="21"/>
        <v>0.7403415685624275</v>
      </c>
      <c r="V110" s="7">
        <f t="shared" si="22"/>
        <v>0.52570054717293979</v>
      </c>
      <c r="W110" s="5" t="b">
        <f t="shared" si="23"/>
        <v>1</v>
      </c>
      <c r="AF110">
        <f t="shared" si="14"/>
        <v>75.372212886810303</v>
      </c>
      <c r="AG110">
        <f t="shared" si="15"/>
        <v>73.538861989974976</v>
      </c>
      <c r="AH110">
        <f t="shared" si="24"/>
        <v>31.624540090560913</v>
      </c>
      <c r="AI110">
        <f t="shared" si="25"/>
        <v>47.725078105926514</v>
      </c>
      <c r="AK110">
        <v>20.629382133483887</v>
      </c>
      <c r="AL110">
        <v>20.292080879211426</v>
      </c>
      <c r="AM110">
        <v>20.632827997207642</v>
      </c>
    </row>
    <row r="111" spans="1:39" x14ac:dyDescent="0.45">
      <c r="A111" s="1" t="s">
        <v>111</v>
      </c>
      <c r="B111">
        <v>8.1375837326049805E-2</v>
      </c>
      <c r="C111">
        <v>8.4450006484985352E-2</v>
      </c>
      <c r="D111">
        <v>21.624540090560913</v>
      </c>
      <c r="E111">
        <f t="shared" si="16"/>
        <v>-264.7366215958865</v>
      </c>
      <c r="I111" s="1" t="str">
        <v>neos-3354841-apure</v>
      </c>
      <c r="J111" s="5">
        <v>39.646102905273438</v>
      </c>
      <c r="K111" s="5">
        <v>39.796469926834106</v>
      </c>
      <c r="L111" s="5">
        <v>58.350028038024902</v>
      </c>
      <c r="M111" s="5">
        <f>IFERROR(VLOOKUP(I111, instances_gpu_matrix[[Instance]:[cuPDLP]], 2, FALSE), "")</f>
        <v>62.033120155334473</v>
      </c>
      <c r="N111" s="7">
        <f t="shared" si="17"/>
        <v>-3.7927314550926065E-3</v>
      </c>
      <c r="O111" s="7">
        <f t="shared" si="18"/>
        <v>-0.4717720976874023</v>
      </c>
      <c r="P111" s="7">
        <f t="shared" si="19"/>
        <v>-0.46621115252939649</v>
      </c>
      <c r="Q111" s="7">
        <f t="shared" si="20"/>
        <v>-0.55875936406878535</v>
      </c>
      <c r="R111" s="12">
        <f>IFERROR(VLOOKUP(I111, iterations_cuPDLP_new[[Instance]:[cuPDLP]], 2, FALSE), "")</f>
        <v>6179</v>
      </c>
      <c r="S111" s="12">
        <f>IFERROR(VLOOKUP(I111, iterations_gpu[[Instance]:[cuPDLP]], 2, FALSE), "")</f>
        <v>9080</v>
      </c>
      <c r="T111" s="12">
        <f>IFERROR(VLOOKUP(I111, iterations_gpu_matrix[[Instance]:[cuPDLP]], 2, FALSE), "")</f>
        <v>9318</v>
      </c>
      <c r="U111" s="7">
        <f t="shared" si="21"/>
        <v>-0.46949344554134975</v>
      </c>
      <c r="V111" s="7">
        <f t="shared" si="22"/>
        <v>-0.50801100501699303</v>
      </c>
      <c r="W111" s="5" t="b">
        <f t="shared" si="23"/>
        <v>1</v>
      </c>
      <c r="AF111">
        <f t="shared" si="14"/>
        <v>49.646102905273438</v>
      </c>
      <c r="AG111">
        <f t="shared" si="15"/>
        <v>49.796469926834106</v>
      </c>
      <c r="AH111">
        <f t="shared" si="24"/>
        <v>68.350028038024902</v>
      </c>
      <c r="AI111">
        <f t="shared" si="25"/>
        <v>72.033120155334473</v>
      </c>
      <c r="AK111">
        <v>11.169673919677734</v>
      </c>
      <c r="AL111">
        <v>11.169833898544312</v>
      </c>
      <c r="AM111">
        <v>11.645782947540283</v>
      </c>
    </row>
    <row r="112" spans="1:39" x14ac:dyDescent="0.45">
      <c r="A112" s="1" t="s">
        <v>112</v>
      </c>
      <c r="B112">
        <v>53.434095144271851</v>
      </c>
      <c r="C112">
        <v>54.681500196456909</v>
      </c>
      <c r="D112">
        <v>58.350028038024902</v>
      </c>
      <c r="E112">
        <f t="shared" si="16"/>
        <v>-9.1999927770462883E-2</v>
      </c>
      <c r="I112" s="1" t="str">
        <v>neos-3372571-onahau</v>
      </c>
      <c r="J112" s="5">
        <v>263.01370310783386</v>
      </c>
      <c r="K112" s="5">
        <v>263.5659282207489</v>
      </c>
      <c r="L112" s="5">
        <v>276.51470589637756</v>
      </c>
      <c r="M112" s="5">
        <f>IFERROR(VLOOKUP(I112, instances_gpu_matrix[[Instance]:[cuPDLP]], 2, FALSE), "")</f>
        <v>225.91685104370117</v>
      </c>
      <c r="N112" s="7">
        <f t="shared" si="17"/>
        <v>-2.099605862317487E-3</v>
      </c>
      <c r="O112" s="7">
        <f t="shared" si="18"/>
        <v>-5.1331936811704372E-2</v>
      </c>
      <c r="P112" s="7">
        <f t="shared" si="19"/>
        <v>-4.9129179037069808E-2</v>
      </c>
      <c r="Q112" s="7">
        <f t="shared" si="20"/>
        <v>0.14284500819663934</v>
      </c>
      <c r="R112" s="12">
        <f>IFERROR(VLOOKUP(I112, iterations_cuPDLP_new[[Instance]:[cuPDLP]], 2, FALSE), "")</f>
        <v>35808</v>
      </c>
      <c r="S112" s="12">
        <f>IFERROR(VLOOKUP(I112, iterations_gpu[[Instance]:[cuPDLP]], 2, FALSE), "")</f>
        <v>36911</v>
      </c>
      <c r="T112" s="12">
        <f>IFERROR(VLOOKUP(I112, iterations_gpu_matrix[[Instance]:[cuPDLP]], 2, FALSE), "")</f>
        <v>31112</v>
      </c>
      <c r="U112" s="7">
        <f t="shared" si="21"/>
        <v>-3.0803172475424485E-2</v>
      </c>
      <c r="V112" s="7">
        <f t="shared" si="22"/>
        <v>0.13114387846291331</v>
      </c>
      <c r="W112" s="5" t="b">
        <f t="shared" si="23"/>
        <v>1</v>
      </c>
      <c r="AF112">
        <f t="shared" si="14"/>
        <v>273.01370310783386</v>
      </c>
      <c r="AG112">
        <f t="shared" si="15"/>
        <v>273.5659282207489</v>
      </c>
      <c r="AH112">
        <f t="shared" si="24"/>
        <v>286.51470589637756</v>
      </c>
      <c r="AI112">
        <f t="shared" si="25"/>
        <v>235.91685104370117</v>
      </c>
      <c r="AK112">
        <v>24.057462215423584</v>
      </c>
      <c r="AL112">
        <v>23.356060028076172</v>
      </c>
      <c r="AM112">
        <v>19.963165044784546</v>
      </c>
    </row>
    <row r="113" spans="1:39" x14ac:dyDescent="0.45">
      <c r="A113" s="1" t="s">
        <v>113</v>
      </c>
      <c r="B113">
        <v>56.521728992462158</v>
      </c>
      <c r="C113">
        <v>55.121700048446655</v>
      </c>
      <c r="D113">
        <v>276.51470589637756</v>
      </c>
      <c r="E113">
        <f t="shared" si="16"/>
        <v>-3.8921841356490363</v>
      </c>
      <c r="I113" s="1" t="str">
        <v>neos-3402294-bobin</v>
      </c>
      <c r="J113" s="5">
        <v>12.444985151290894</v>
      </c>
      <c r="K113" s="5">
        <v>12.429828882217407</v>
      </c>
      <c r="L113" s="5">
        <v>13.051084995269775</v>
      </c>
      <c r="M113" s="5">
        <f>IFERROR(VLOOKUP(I113, instances_gpu_matrix[[Instance]:[cuPDLP]], 2, FALSE), "")</f>
        <v>17.339855194091797</v>
      </c>
      <c r="N113" s="7">
        <f t="shared" si="17"/>
        <v>1.2178615634518615E-3</v>
      </c>
      <c r="O113" s="7">
        <f t="shared" si="18"/>
        <v>-4.8702335648509176E-2</v>
      </c>
      <c r="P113" s="7">
        <f t="shared" si="19"/>
        <v>-4.9981067232643978E-2</v>
      </c>
      <c r="Q113" s="7">
        <f t="shared" si="20"/>
        <v>-0.39501962242608685</v>
      </c>
      <c r="R113" s="12">
        <f>IFERROR(VLOOKUP(I113, iterations_cuPDLP_new[[Instance]:[cuPDLP]], 2, FALSE), "")</f>
        <v>2236</v>
      </c>
      <c r="S113" s="12">
        <f>IFERROR(VLOOKUP(I113, iterations_gpu[[Instance]:[cuPDLP]], 2, FALSE), "")</f>
        <v>1652</v>
      </c>
      <c r="T113" s="12">
        <f>IFERROR(VLOOKUP(I113, iterations_gpu_matrix[[Instance]:[cuPDLP]], 2, FALSE), "")</f>
        <v>1720</v>
      </c>
      <c r="U113" s="7">
        <f t="shared" si="21"/>
        <v>0.26118067978533094</v>
      </c>
      <c r="V113" s="7">
        <f t="shared" si="22"/>
        <v>0.23076923076923078</v>
      </c>
      <c r="W113" s="5" t="b">
        <f t="shared" si="23"/>
        <v>1</v>
      </c>
      <c r="AF113">
        <f t="shared" si="14"/>
        <v>22.444985151290894</v>
      </c>
      <c r="AG113">
        <f t="shared" si="15"/>
        <v>22.429828882217407</v>
      </c>
      <c r="AH113">
        <f t="shared" si="24"/>
        <v>23.051084995269775</v>
      </c>
      <c r="AI113">
        <f t="shared" si="25"/>
        <v>27.339855194091797</v>
      </c>
      <c r="AK113">
        <v>538.03786897659302</v>
      </c>
      <c r="AL113">
        <v>532.55506992340088</v>
      </c>
      <c r="AM113">
        <v>610.00379204750061</v>
      </c>
    </row>
    <row r="114" spans="1:39" x14ac:dyDescent="0.45">
      <c r="A114" s="1" t="s">
        <v>114</v>
      </c>
      <c r="B114">
        <v>3.2100222110748291</v>
      </c>
      <c r="C114">
        <v>3.3166930675506592</v>
      </c>
      <c r="D114">
        <v>13.051084995269775</v>
      </c>
      <c r="E114">
        <f t="shared" si="16"/>
        <v>-3.065730433341709</v>
      </c>
      <c r="I114" s="1" t="str">
        <v>neos-3740487-motru</v>
      </c>
      <c r="J114" s="5">
        <v>9.070634126663208</v>
      </c>
      <c r="K114" s="5">
        <v>9.0012800693511963</v>
      </c>
      <c r="L114" s="5">
        <v>600.00425219535828</v>
      </c>
      <c r="M114" s="5" t="str">
        <f>IFERROR(VLOOKUP(I114, instances_gpu_matrix[[Instance]:[cuPDLP]], 2, FALSE), "")</f>
        <v/>
      </c>
      <c r="N114" s="7">
        <f t="shared" si="17"/>
        <v>7.6459987629910967E-3</v>
      </c>
      <c r="O114" s="7">
        <f t="shared" si="18"/>
        <v>0</v>
      </c>
      <c r="P114" s="7">
        <f t="shared" si="19"/>
        <v>-65.657658418865978</v>
      </c>
      <c r="Q114" s="7" t="str">
        <f t="shared" si="20"/>
        <v/>
      </c>
      <c r="R114" s="12">
        <f>IFERROR(VLOOKUP(I114, iterations_cuPDLP_new[[Instance]:[cuPDLP]], 2, FALSE), "")</f>
        <v>755</v>
      </c>
      <c r="S114" s="12">
        <f>IFERROR(VLOOKUP(I114, iterations_gpu[[Instance]:[cuPDLP]], 2, FALSE), "")</f>
        <v>49570</v>
      </c>
      <c r="T114" s="12" t="str">
        <f>IFERROR(VLOOKUP(I114, iterations_gpu_matrix[[Instance]:[cuPDLP]], 2, FALSE), "")</f>
        <v/>
      </c>
      <c r="U114" s="7">
        <f t="shared" si="21"/>
        <v>-64.655629139072843</v>
      </c>
      <c r="V114" s="7" t="str">
        <f t="shared" si="22"/>
        <v/>
      </c>
      <c r="W114" s="5" t="b">
        <f t="shared" si="23"/>
        <v>0</v>
      </c>
      <c r="AF114">
        <f t="shared" si="14"/>
        <v>19.070634126663208</v>
      </c>
      <c r="AG114">
        <f t="shared" si="15"/>
        <v>19.001280069351196</v>
      </c>
      <c r="AH114">
        <f t="shared" si="24"/>
        <v>610.00425219535828</v>
      </c>
      <c r="AI114">
        <f t="shared" si="25"/>
        <v>1</v>
      </c>
      <c r="AK114">
        <v>16.672880887985229</v>
      </c>
      <c r="AL114">
        <v>16.723151922225952</v>
      </c>
      <c r="AM114">
        <v>18.975883960723877</v>
      </c>
    </row>
    <row r="115" spans="1:39" x14ac:dyDescent="0.45">
      <c r="A115" s="1" t="s">
        <v>115</v>
      </c>
      <c r="B115">
        <v>600.00081014633179</v>
      </c>
      <c r="C115">
        <v>600.00719118118286</v>
      </c>
      <c r="D115">
        <v>600.00425219535828</v>
      </c>
      <c r="E115">
        <f t="shared" si="16"/>
        <v>-5.7367406314831317E-6</v>
      </c>
      <c r="I115" s="1" t="str">
        <v>neos-3755335-nizao</v>
      </c>
      <c r="J115" s="5">
        <v>2.0254421234130859</v>
      </c>
      <c r="K115" s="5">
        <v>2.0510590076446533</v>
      </c>
      <c r="L115" s="5">
        <v>38.249299049377441</v>
      </c>
      <c r="M115" s="5">
        <f>IFERROR(VLOOKUP(I115, instances_gpu_matrix[[Instance]:[cuPDLP]], 2, FALSE), "")</f>
        <v>16.334115028381348</v>
      </c>
      <c r="N115" s="7">
        <f t="shared" si="17"/>
        <v>-1.2647551828536182E-2</v>
      </c>
      <c r="O115" s="7">
        <f t="shared" si="18"/>
        <v>-17.884419656940526</v>
      </c>
      <c r="P115" s="7">
        <f t="shared" si="19"/>
        <v>-17.648561014976</v>
      </c>
      <c r="Q115" s="7">
        <f t="shared" si="20"/>
        <v>-6.9637470045967778</v>
      </c>
      <c r="R115" s="12">
        <f>IFERROR(VLOOKUP(I115, iterations_cuPDLP_new[[Instance]:[cuPDLP]], 2, FALSE), "")</f>
        <v>430</v>
      </c>
      <c r="S115" s="12">
        <f>IFERROR(VLOOKUP(I115, iterations_gpu[[Instance]:[cuPDLP]], 2, FALSE), "")</f>
        <v>5699</v>
      </c>
      <c r="T115" s="12">
        <f>IFERROR(VLOOKUP(I115, iterations_gpu_matrix[[Instance]:[cuPDLP]], 2, FALSE), "")</f>
        <v>2378</v>
      </c>
      <c r="U115" s="7" t="str">
        <f t="shared" si="21"/>
        <v/>
      </c>
      <c r="V115" s="7">
        <f t="shared" si="22"/>
        <v>-4.5302325581395353</v>
      </c>
      <c r="W115" s="5" t="b">
        <f t="shared" si="23"/>
        <v>0</v>
      </c>
      <c r="AF115">
        <f t="shared" si="14"/>
        <v>12.025442123413086</v>
      </c>
      <c r="AG115">
        <f t="shared" si="15"/>
        <v>12.051059007644653</v>
      </c>
      <c r="AH115">
        <f t="shared" si="24"/>
        <v>48.249299049377441</v>
      </c>
      <c r="AI115">
        <f t="shared" si="25"/>
        <v>26.334115028381348</v>
      </c>
      <c r="AK115">
        <v>276.90518712997437</v>
      </c>
      <c r="AL115">
        <v>276.51686000823975</v>
      </c>
      <c r="AM115">
        <v>610.00233793258667</v>
      </c>
    </row>
    <row r="116" spans="1:39" x14ac:dyDescent="0.45">
      <c r="A116" s="1" t="s">
        <v>116</v>
      </c>
      <c r="B116">
        <v>0.74999284744262695</v>
      </c>
      <c r="C116">
        <v>0.73697996139526367</v>
      </c>
      <c r="D116">
        <v>38.249299049377441</v>
      </c>
      <c r="E116">
        <f t="shared" si="16"/>
        <v>-49.999551768796621</v>
      </c>
      <c r="I116" s="1" t="str">
        <v>neos-3759587-noosa</v>
      </c>
      <c r="J116" s="5">
        <v>0.92389488220214844</v>
      </c>
      <c r="K116" s="5">
        <v>0.92418003082275391</v>
      </c>
      <c r="L116" s="5">
        <v>3.5685379505157471</v>
      </c>
      <c r="M116" s="5">
        <f>IFERROR(VLOOKUP(I116, instances_gpu_matrix[[Instance]:[cuPDLP]], 2, FALSE), "")</f>
        <v>13.6772780418396</v>
      </c>
      <c r="N116" s="7">
        <f t="shared" si="17"/>
        <v>-3.0863751504478856E-4</v>
      </c>
      <c r="O116" s="7">
        <f t="shared" si="18"/>
        <v>-2.8624934711294894</v>
      </c>
      <c r="P116" s="7">
        <f t="shared" si="19"/>
        <v>-2.8613017285591487</v>
      </c>
      <c r="Q116" s="7">
        <f t="shared" si="20"/>
        <v>-13.799365476078686</v>
      </c>
      <c r="R116" s="12">
        <f>IFERROR(VLOOKUP(I116, iterations_cuPDLP_new[[Instance]:[cuPDLP]], 2, FALSE), "")</f>
        <v>189</v>
      </c>
      <c r="S116" s="12">
        <f>IFERROR(VLOOKUP(I116, iterations_gpu[[Instance]:[cuPDLP]], 2, FALSE), "")</f>
        <v>448</v>
      </c>
      <c r="T116" s="12">
        <f>IFERROR(VLOOKUP(I116, iterations_gpu_matrix[[Instance]:[cuPDLP]], 2, FALSE), "")</f>
        <v>1864</v>
      </c>
      <c r="U116" s="7" t="str">
        <f t="shared" si="21"/>
        <v/>
      </c>
      <c r="V116" s="7" t="str">
        <f t="shared" si="22"/>
        <v/>
      </c>
      <c r="W116" s="5" t="b">
        <f t="shared" si="23"/>
        <v>0</v>
      </c>
      <c r="AF116">
        <f t="shared" si="14"/>
        <v>10.923894882202148</v>
      </c>
      <c r="AG116">
        <f t="shared" si="15"/>
        <v>10.924180030822754</v>
      </c>
      <c r="AH116">
        <f t="shared" si="24"/>
        <v>13.568537950515747</v>
      </c>
      <c r="AI116">
        <f t="shared" si="25"/>
        <v>23.6772780418396</v>
      </c>
      <c r="AK116">
        <v>15.444864988327026</v>
      </c>
      <c r="AL116">
        <v>15.255681991577148</v>
      </c>
      <c r="AM116">
        <v>17.148719787597656</v>
      </c>
    </row>
    <row r="117" spans="1:39" x14ac:dyDescent="0.45">
      <c r="A117" s="1" t="s">
        <v>117</v>
      </c>
      <c r="B117">
        <v>58.55456018447876</v>
      </c>
      <c r="C117">
        <v>58.777665138244629</v>
      </c>
      <c r="D117">
        <v>3.5685379505157471</v>
      </c>
      <c r="E117">
        <f t="shared" si="16"/>
        <v>0.93905619068313539</v>
      </c>
      <c r="I117" s="1" t="str">
        <v>neos-4292145-piako</v>
      </c>
      <c r="J117" s="5">
        <v>117.66661596298218</v>
      </c>
      <c r="K117" s="5">
        <v>119.55609393119812</v>
      </c>
      <c r="L117" s="5">
        <v>81.303148984909058</v>
      </c>
      <c r="M117" s="5">
        <f>IFERROR(VLOOKUP(I117, instances_gpu_matrix[[Instance]:[cuPDLP]], 2, FALSE), "")</f>
        <v>382.86169910430908</v>
      </c>
      <c r="N117" s="7">
        <f t="shared" si="17"/>
        <v>-1.6057893334931725E-2</v>
      </c>
      <c r="O117" s="7">
        <f t="shared" si="18"/>
        <v>0.30903809615390859</v>
      </c>
      <c r="P117" s="7">
        <f t="shared" si="19"/>
        <v>0.31995813587137417</v>
      </c>
      <c r="Q117" s="7">
        <f t="shared" si="20"/>
        <v>-2.202360385951029</v>
      </c>
      <c r="R117" s="12">
        <f>IFERROR(VLOOKUP(I117, iterations_cuPDLP_new[[Instance]:[cuPDLP]], 2, FALSE), "")</f>
        <v>16577</v>
      </c>
      <c r="S117" s="12">
        <f>IFERROR(VLOOKUP(I117, iterations_gpu[[Instance]:[cuPDLP]], 2, FALSE), "")</f>
        <v>11561</v>
      </c>
      <c r="T117" s="12">
        <f>IFERROR(VLOOKUP(I117, iterations_gpu_matrix[[Instance]:[cuPDLP]], 2, FALSE), "")</f>
        <v>53075</v>
      </c>
      <c r="U117" s="7">
        <f t="shared" si="21"/>
        <v>0.30258792302587922</v>
      </c>
      <c r="V117" s="7">
        <f t="shared" si="22"/>
        <v>-2.2017252820172528</v>
      </c>
      <c r="W117" s="5" t="b">
        <f t="shared" si="23"/>
        <v>1</v>
      </c>
      <c r="AF117">
        <f t="shared" si="14"/>
        <v>127.66661596298218</v>
      </c>
      <c r="AG117">
        <f t="shared" si="15"/>
        <v>129.55609393119812</v>
      </c>
      <c r="AH117">
        <f t="shared" si="24"/>
        <v>91.303148984909058</v>
      </c>
      <c r="AI117">
        <f t="shared" si="25"/>
        <v>392.86169910430908</v>
      </c>
      <c r="AK117">
        <v>15.434782981872559</v>
      </c>
      <c r="AL117">
        <v>15.432049036026001</v>
      </c>
      <c r="AM117">
        <v>16.849839210510254</v>
      </c>
    </row>
    <row r="118" spans="1:39" x14ac:dyDescent="0.45">
      <c r="A118" s="1" t="s">
        <v>118</v>
      </c>
      <c r="B118">
        <v>600.01292610168457</v>
      </c>
      <c r="C118">
        <v>600.00577902793884</v>
      </c>
      <c r="D118">
        <v>81.303148984909058</v>
      </c>
      <c r="E118">
        <f t="shared" si="16"/>
        <v>0.86449767088662588</v>
      </c>
      <c r="I118" s="1" t="str">
        <v>neos-4295773-pissa</v>
      </c>
      <c r="J118" s="5">
        <v>8.8463680744171143</v>
      </c>
      <c r="K118" s="5">
        <v>9.1988480091094971</v>
      </c>
      <c r="L118" s="5">
        <v>6.7744011878967285</v>
      </c>
      <c r="M118" s="5">
        <f>IFERROR(VLOOKUP(I118, instances_gpu_matrix[[Instance]:[cuPDLP]], 2, FALSE), "")</f>
        <v>6.3264138698577881</v>
      </c>
      <c r="N118" s="7">
        <f t="shared" si="17"/>
        <v>-3.9844592913980424E-2</v>
      </c>
      <c r="O118" s="7">
        <f t="shared" si="18"/>
        <v>0.23421667164317117</v>
      </c>
      <c r="P118" s="7">
        <f t="shared" si="19"/>
        <v>0.26355983040614117</v>
      </c>
      <c r="Q118" s="7">
        <f t="shared" si="20"/>
        <v>0.31226020219131523</v>
      </c>
      <c r="R118" s="12">
        <f>IFERROR(VLOOKUP(I118, iterations_cuPDLP_new[[Instance]:[cuPDLP]], 2, FALSE), "")</f>
        <v>1639</v>
      </c>
      <c r="S118" s="12">
        <f>IFERROR(VLOOKUP(I118, iterations_gpu[[Instance]:[cuPDLP]], 2, FALSE), "")</f>
        <v>961</v>
      </c>
      <c r="T118" s="12">
        <f>IFERROR(VLOOKUP(I118, iterations_gpu_matrix[[Instance]:[cuPDLP]], 2, FALSE), "")</f>
        <v>938</v>
      </c>
      <c r="U118" s="7">
        <f t="shared" si="21"/>
        <v>0.41366687004270897</v>
      </c>
      <c r="V118" s="7">
        <f t="shared" si="22"/>
        <v>0.42769981696156195</v>
      </c>
      <c r="W118" s="5" t="b">
        <f t="shared" si="23"/>
        <v>1</v>
      </c>
      <c r="AF118">
        <f t="shared" si="14"/>
        <v>18.846368074417114</v>
      </c>
      <c r="AG118">
        <f t="shared" si="15"/>
        <v>19.198848009109497</v>
      </c>
      <c r="AH118">
        <f t="shared" si="24"/>
        <v>16.774401187896729</v>
      </c>
      <c r="AI118">
        <f t="shared" si="25"/>
        <v>16.326413869857788</v>
      </c>
      <c r="AK118">
        <v>276.25066709518433</v>
      </c>
      <c r="AL118">
        <v>275.92775702476501</v>
      </c>
      <c r="AM118">
        <v>218.38009810447693</v>
      </c>
    </row>
    <row r="119" spans="1:39" x14ac:dyDescent="0.45">
      <c r="A119" s="1" t="s">
        <v>119</v>
      </c>
      <c r="B119">
        <v>12.920041084289551</v>
      </c>
      <c r="C119">
        <v>12.982614994049072</v>
      </c>
      <c r="D119">
        <v>6.7744011878967285</v>
      </c>
      <c r="E119">
        <f t="shared" si="16"/>
        <v>0.47566721005754137</v>
      </c>
      <c r="I119" s="1" t="str">
        <v>neos-4300652-rahue</v>
      </c>
      <c r="J119" s="5">
        <v>4.807459831237793</v>
      </c>
      <c r="K119" s="5">
        <v>4.4796688556671143</v>
      </c>
      <c r="L119" s="5">
        <v>3.5931441783905029</v>
      </c>
      <c r="M119" s="5">
        <f>IFERROR(VLOOKUP(I119, instances_gpu_matrix[[Instance]:[cuPDLP]], 2, FALSE), "")</f>
        <v>3.5719068050384521</v>
      </c>
      <c r="N119" s="7">
        <f t="shared" si="17"/>
        <v>6.8183819954306571E-2</v>
      </c>
      <c r="O119" s="7">
        <f t="shared" si="18"/>
        <v>0.25258986980129089</v>
      </c>
      <c r="P119" s="7">
        <f t="shared" si="19"/>
        <v>0.19789960058210368</v>
      </c>
      <c r="Q119" s="7">
        <f t="shared" si="20"/>
        <v>0.20264043612962052</v>
      </c>
      <c r="R119" s="12">
        <f>IFERROR(VLOOKUP(I119, iterations_cuPDLP_new[[Instance]:[cuPDLP]], 2, FALSE), "")</f>
        <v>841</v>
      </c>
      <c r="S119" s="12">
        <f>IFERROR(VLOOKUP(I119, iterations_gpu[[Instance]:[cuPDLP]], 2, FALSE), "")</f>
        <v>424</v>
      </c>
      <c r="T119" s="12">
        <f>IFERROR(VLOOKUP(I119, iterations_gpu_matrix[[Instance]:[cuPDLP]], 2, FALSE), "")</f>
        <v>377</v>
      </c>
      <c r="U119" s="7" t="str">
        <f t="shared" si="21"/>
        <v/>
      </c>
      <c r="V119" s="7" t="str">
        <f t="shared" si="22"/>
        <v/>
      </c>
      <c r="W119" s="5" t="b">
        <f t="shared" si="23"/>
        <v>0</v>
      </c>
      <c r="AF119">
        <f t="shared" si="14"/>
        <v>14.807459831237793</v>
      </c>
      <c r="AG119">
        <f t="shared" si="15"/>
        <v>14.479668855667114</v>
      </c>
      <c r="AH119">
        <f t="shared" si="24"/>
        <v>13.593144178390503</v>
      </c>
      <c r="AI119">
        <f t="shared" si="25"/>
        <v>13.571906805038452</v>
      </c>
      <c r="AK119">
        <v>15.091593980789185</v>
      </c>
      <c r="AL119">
        <v>15.087136030197144</v>
      </c>
      <c r="AM119">
        <v>18.536388874053955</v>
      </c>
    </row>
    <row r="120" spans="1:39" x14ac:dyDescent="0.45">
      <c r="A120" s="1" t="s">
        <v>120</v>
      </c>
      <c r="B120">
        <v>0.15644216537475586</v>
      </c>
      <c r="C120">
        <v>0.15867090225219727</v>
      </c>
      <c r="D120">
        <v>3.5931441783905029</v>
      </c>
      <c r="E120">
        <f t="shared" si="16"/>
        <v>-21.967875507112531</v>
      </c>
      <c r="I120" s="1" t="str">
        <v>neos-4321076-ruwer</v>
      </c>
      <c r="J120" s="5">
        <v>42.278690099716187</v>
      </c>
      <c r="K120" s="5">
        <v>42.319550037384033</v>
      </c>
      <c r="L120" s="5">
        <v>37.520916223526001</v>
      </c>
      <c r="M120" s="5">
        <f>IFERROR(VLOOKUP(I120, instances_gpu_matrix[[Instance]:[cuPDLP]], 2, FALSE), "")</f>
        <v>133.32745122909546</v>
      </c>
      <c r="N120" s="7">
        <f t="shared" si="17"/>
        <v>-9.6644284795665821E-4</v>
      </c>
      <c r="O120" s="7">
        <f t="shared" si="18"/>
        <v>0.11253361598878212</v>
      </c>
      <c r="P120" s="7">
        <f t="shared" si="19"/>
        <v>0.11339047342467108</v>
      </c>
      <c r="Q120" s="7">
        <f t="shared" si="20"/>
        <v>-2.1504931198776291</v>
      </c>
      <c r="R120" s="12">
        <f>IFERROR(VLOOKUP(I120, iterations_cuPDLP_new[[Instance]:[cuPDLP]], 2, FALSE), "")</f>
        <v>7619</v>
      </c>
      <c r="S120" s="12">
        <f>IFERROR(VLOOKUP(I120, iterations_gpu[[Instance]:[cuPDLP]], 2, FALSE), "")</f>
        <v>6441</v>
      </c>
      <c r="T120" s="12">
        <f>IFERROR(VLOOKUP(I120, iterations_gpu_matrix[[Instance]:[cuPDLP]], 2, FALSE), "")</f>
        <v>24187</v>
      </c>
      <c r="U120" s="7">
        <f t="shared" si="21"/>
        <v>0.15461346633416459</v>
      </c>
      <c r="V120" s="7">
        <f t="shared" si="22"/>
        <v>-2.1745635910224439</v>
      </c>
      <c r="W120" s="5" t="b">
        <f t="shared" si="23"/>
        <v>1</v>
      </c>
      <c r="AF120">
        <f t="shared" si="14"/>
        <v>52.278690099716187</v>
      </c>
      <c r="AG120">
        <f t="shared" si="15"/>
        <v>52.319550037384033</v>
      </c>
      <c r="AH120">
        <f t="shared" si="24"/>
        <v>47.520916223526001</v>
      </c>
      <c r="AI120">
        <f t="shared" si="25"/>
        <v>143.32745122909546</v>
      </c>
      <c r="AK120">
        <v>189.89591312408447</v>
      </c>
      <c r="AL120">
        <v>190.33240795135498</v>
      </c>
      <c r="AM120">
        <v>151.12525606155396</v>
      </c>
    </row>
    <row r="121" spans="1:39" x14ac:dyDescent="0.45">
      <c r="A121" s="1" t="s">
        <v>121</v>
      </c>
      <c r="B121">
        <v>0.52082300186157227</v>
      </c>
      <c r="C121">
        <v>0.52088522911071777</v>
      </c>
      <c r="D121">
        <v>37.520916223526001</v>
      </c>
      <c r="E121">
        <f t="shared" si="16"/>
        <v>-71.041588196787345</v>
      </c>
      <c r="I121" s="1" t="str">
        <v>neos-4322846-ryton</v>
      </c>
      <c r="J121" s="5">
        <v>5.353844165802002</v>
      </c>
      <c r="K121" s="5">
        <v>5.2526900768280029</v>
      </c>
      <c r="L121" s="5">
        <v>9.5074000358581543</v>
      </c>
      <c r="M121" s="5">
        <f>IFERROR(VLOOKUP(I121, instances_gpu_matrix[[Instance]:[cuPDLP]], 2, FALSE), "")</f>
        <v>8.6901788711547852</v>
      </c>
      <c r="N121" s="7">
        <f t="shared" si="17"/>
        <v>1.889373053106902E-2</v>
      </c>
      <c r="O121" s="7">
        <f t="shared" si="18"/>
        <v>-0.7758081373729997</v>
      </c>
      <c r="P121" s="7">
        <f t="shared" si="19"/>
        <v>-0.81000590112856763</v>
      </c>
      <c r="Q121" s="7">
        <f t="shared" si="20"/>
        <v>-0.65442444615019335</v>
      </c>
      <c r="R121" s="12">
        <f>IFERROR(VLOOKUP(I121, iterations_cuPDLP_new[[Instance]:[cuPDLP]], 2, FALSE), "")</f>
        <v>970</v>
      </c>
      <c r="S121" s="12">
        <f>IFERROR(VLOOKUP(I121, iterations_gpu[[Instance]:[cuPDLP]], 2, FALSE), "")</f>
        <v>1219</v>
      </c>
      <c r="T121" s="12">
        <f>IFERROR(VLOOKUP(I121, iterations_gpu_matrix[[Instance]:[cuPDLP]], 2, FALSE), "")</f>
        <v>1116</v>
      </c>
      <c r="U121" s="7">
        <f t="shared" si="21"/>
        <v>-0.25670103092783503</v>
      </c>
      <c r="V121" s="7">
        <f t="shared" si="22"/>
        <v>-0.15051546391752577</v>
      </c>
      <c r="W121" s="5" t="b">
        <f t="shared" si="23"/>
        <v>0</v>
      </c>
      <c r="AF121">
        <f t="shared" si="14"/>
        <v>15.353844165802002</v>
      </c>
      <c r="AG121">
        <f t="shared" si="15"/>
        <v>15.252690076828003</v>
      </c>
      <c r="AH121">
        <f t="shared" si="24"/>
        <v>19.507400035858154</v>
      </c>
      <c r="AI121">
        <f t="shared" si="25"/>
        <v>18.690178871154785</v>
      </c>
      <c r="AK121">
        <v>539.96276307106018</v>
      </c>
      <c r="AL121">
        <v>540.26072812080383</v>
      </c>
      <c r="AM121">
        <v>610.00035405158997</v>
      </c>
    </row>
    <row r="122" spans="1:39" x14ac:dyDescent="0.45">
      <c r="A122" s="1" t="s">
        <v>122</v>
      </c>
      <c r="B122">
        <v>0.36973905563354492</v>
      </c>
      <c r="C122">
        <v>0.3806910514831543</v>
      </c>
      <c r="D122">
        <v>9.5074000358581543</v>
      </c>
      <c r="E122">
        <f t="shared" si="16"/>
        <v>-24.713810567204757</v>
      </c>
      <c r="I122" s="1" t="str">
        <v>neos-4332801-seret</v>
      </c>
      <c r="J122" s="5">
        <v>600.17181611061096</v>
      </c>
      <c r="K122" s="5">
        <v>600.1951470375061</v>
      </c>
      <c r="L122" s="5">
        <v>628.43563199043274</v>
      </c>
      <c r="M122" s="5"/>
      <c r="N122" s="7">
        <f t="shared" si="17"/>
        <v>0</v>
      </c>
      <c r="O122" s="7">
        <f t="shared" si="18"/>
        <v>0</v>
      </c>
      <c r="P122" s="7">
        <f t="shared" si="19"/>
        <v>0</v>
      </c>
      <c r="Q122" s="7" t="str">
        <f t="shared" si="20"/>
        <v/>
      </c>
      <c r="R122" s="12">
        <f>IFERROR(VLOOKUP(I122, iterations_cuPDLP_new[[Instance]:[cuPDLP]], 2, FALSE), "")</f>
        <v>9702</v>
      </c>
      <c r="S122" s="12">
        <f>IFERROR(VLOOKUP(I122, iterations_gpu[[Instance]:[cuPDLP]], 2, FALSE), "")</f>
        <v>2</v>
      </c>
      <c r="T122" s="12" t="str">
        <f>IFERROR(VLOOKUP(I122, iterations_gpu_matrix[[Instance]:[cuPDLP]], 2, FALSE), "")</f>
        <v/>
      </c>
      <c r="U122" s="7" t="str">
        <f t="shared" si="21"/>
        <v/>
      </c>
      <c r="V122" s="7" t="e">
        <f t="shared" si="22"/>
        <v>#VALUE!</v>
      </c>
      <c r="W122" s="5" t="b">
        <f t="shared" si="23"/>
        <v>0</v>
      </c>
      <c r="AF122">
        <f t="shared" si="14"/>
        <v>1</v>
      </c>
      <c r="AG122">
        <f t="shared" si="15"/>
        <v>1</v>
      </c>
      <c r="AH122">
        <f t="shared" si="24"/>
        <v>1</v>
      </c>
      <c r="AI122">
        <f t="shared" si="25"/>
        <v>1</v>
      </c>
      <c r="AK122">
        <v>11.168980121612549</v>
      </c>
      <c r="AL122">
        <v>11.191866874694824</v>
      </c>
      <c r="AM122">
        <v>12.760657072067261</v>
      </c>
    </row>
    <row r="123" spans="1:39" x14ac:dyDescent="0.45">
      <c r="A123" s="1" t="s">
        <v>123</v>
      </c>
      <c r="B123">
        <v>65.372212886810303</v>
      </c>
      <c r="C123">
        <v>63.538861989974976</v>
      </c>
      <c r="D123">
        <v>628.43563199043274</v>
      </c>
      <c r="E123">
        <f t="shared" si="16"/>
        <v>-8.6131919700889892</v>
      </c>
      <c r="I123" s="1" t="str">
        <v>neos-4332810-sesia</v>
      </c>
      <c r="J123" s="5">
        <v>600.06620597839355</v>
      </c>
      <c r="K123" s="5">
        <v>600.01929879188538</v>
      </c>
      <c r="L123" s="5">
        <v>631.69678401947021</v>
      </c>
      <c r="M123" s="5"/>
      <c r="N123" s="7">
        <f t="shared" si="17"/>
        <v>0</v>
      </c>
      <c r="O123" s="7">
        <f t="shared" si="18"/>
        <v>0</v>
      </c>
      <c r="P123" s="7">
        <f t="shared" si="19"/>
        <v>0</v>
      </c>
      <c r="Q123" s="7" t="str">
        <f t="shared" si="20"/>
        <v/>
      </c>
      <c r="R123" s="12">
        <f>IFERROR(VLOOKUP(I123, iterations_cuPDLP_new[[Instance]:[cuPDLP]], 2, FALSE), "")</f>
        <v>9694</v>
      </c>
      <c r="S123" s="12">
        <f>IFERROR(VLOOKUP(I123, iterations_gpu[[Instance]:[cuPDLP]], 2, FALSE), "")</f>
        <v>2</v>
      </c>
      <c r="T123" s="12" t="str">
        <f>IFERROR(VLOOKUP(I123, iterations_gpu_matrix[[Instance]:[cuPDLP]], 2, FALSE), "")</f>
        <v/>
      </c>
      <c r="U123" s="7" t="str">
        <f t="shared" si="21"/>
        <v/>
      </c>
      <c r="V123" s="7" t="e">
        <f t="shared" si="22"/>
        <v>#VALUE!</v>
      </c>
      <c r="W123" s="5" t="b">
        <f t="shared" si="23"/>
        <v>0</v>
      </c>
      <c r="AF123">
        <f t="shared" si="14"/>
        <v>1</v>
      </c>
      <c r="AG123">
        <f t="shared" si="15"/>
        <v>1</v>
      </c>
      <c r="AH123">
        <f t="shared" si="24"/>
        <v>1</v>
      </c>
      <c r="AI123">
        <f t="shared" si="25"/>
        <v>1</v>
      </c>
      <c r="AK123">
        <v>12.652763843536377</v>
      </c>
      <c r="AL123">
        <v>12.713566064834595</v>
      </c>
      <c r="AM123">
        <v>13.485953092575073</v>
      </c>
    </row>
    <row r="124" spans="1:39" x14ac:dyDescent="0.45">
      <c r="A124" s="1" t="s">
        <v>124</v>
      </c>
      <c r="B124">
        <v>457.69440793991089</v>
      </c>
      <c r="C124">
        <v>463.20811700820923</v>
      </c>
      <c r="D124">
        <v>631.69678401947021</v>
      </c>
      <c r="E124">
        <f t="shared" si="16"/>
        <v>-0.3801715141391972</v>
      </c>
      <c r="I124" s="1" t="str">
        <v>neos-4355351-swalm</v>
      </c>
      <c r="J124" s="5">
        <v>6.7870490550994873</v>
      </c>
      <c r="K124" s="5">
        <v>6.6774659156799316</v>
      </c>
      <c r="L124" s="5">
        <v>8.8513920307159424</v>
      </c>
      <c r="M124" s="5">
        <f>IFERROR(VLOOKUP(I124, instances_gpu_matrix[[Instance]:[cuPDLP]], 2, FALSE), "")</f>
        <v>11.305639028549194</v>
      </c>
      <c r="N124" s="7">
        <f t="shared" si="17"/>
        <v>1.6145918281999121E-2</v>
      </c>
      <c r="O124" s="7">
        <f t="shared" si="18"/>
        <v>-0.30415913585675347</v>
      </c>
      <c r="P124" s="7">
        <f t="shared" si="19"/>
        <v>-0.32556154422761308</v>
      </c>
      <c r="Q124" s="7">
        <f t="shared" si="20"/>
        <v>-0.6931032177942611</v>
      </c>
      <c r="R124" s="12">
        <f>IFERROR(VLOOKUP(I124, iterations_cuPDLP_new[[Instance]:[cuPDLP]], 2, FALSE), "")</f>
        <v>1235</v>
      </c>
      <c r="S124" s="12">
        <f>IFERROR(VLOOKUP(I124, iterations_gpu[[Instance]:[cuPDLP]], 2, FALSE), "")</f>
        <v>1165</v>
      </c>
      <c r="T124" s="12">
        <f>IFERROR(VLOOKUP(I124, iterations_gpu_matrix[[Instance]:[cuPDLP]], 2, FALSE), "")</f>
        <v>930</v>
      </c>
      <c r="U124" s="7">
        <f t="shared" si="21"/>
        <v>5.6680161943319839E-2</v>
      </c>
      <c r="V124" s="7">
        <f t="shared" si="22"/>
        <v>0.24696356275303644</v>
      </c>
      <c r="W124" s="5" t="b">
        <f t="shared" si="23"/>
        <v>1</v>
      </c>
      <c r="AF124">
        <f t="shared" si="14"/>
        <v>16.787049055099487</v>
      </c>
      <c r="AG124">
        <f t="shared" si="15"/>
        <v>16.677465915679932</v>
      </c>
      <c r="AH124">
        <f t="shared" si="24"/>
        <v>18.851392030715942</v>
      </c>
      <c r="AI124">
        <f t="shared" si="25"/>
        <v>21.305639028549194</v>
      </c>
      <c r="AK124">
        <v>12.007616996765137</v>
      </c>
      <c r="AL124">
        <v>12.072212219238281</v>
      </c>
      <c r="AM124">
        <v>12.268892049789429</v>
      </c>
    </row>
    <row r="125" spans="1:39" x14ac:dyDescent="0.45">
      <c r="A125" s="1" t="s">
        <v>125</v>
      </c>
      <c r="B125">
        <v>39.646102905273438</v>
      </c>
      <c r="C125">
        <v>39.796469926834106</v>
      </c>
      <c r="D125">
        <v>8.8513920307159424</v>
      </c>
      <c r="E125">
        <f t="shared" si="16"/>
        <v>0.77673992190696262</v>
      </c>
      <c r="I125" s="1" t="str">
        <v>neos-4359986-taipa</v>
      </c>
      <c r="J125" s="5">
        <v>7.1801431179046631</v>
      </c>
      <c r="K125" s="5">
        <v>7.3060920238494873</v>
      </c>
      <c r="L125" s="5">
        <v>5.3277959823608398</v>
      </c>
      <c r="M125" s="5">
        <f>IFERROR(VLOOKUP(I125, instances_gpu_matrix[[Instance]:[cuPDLP]], 2, FALSE), "")</f>
        <v>5.9819748401641846</v>
      </c>
      <c r="N125" s="7">
        <f t="shared" si="17"/>
        <v>-1.7541280706613423E-2</v>
      </c>
      <c r="O125" s="7">
        <f t="shared" si="18"/>
        <v>0.25798192391524116</v>
      </c>
      <c r="P125" s="7">
        <f t="shared" si="19"/>
        <v>0.27077349081161839</v>
      </c>
      <c r="Q125" s="7">
        <f t="shared" si="20"/>
        <v>0.1812346709243394</v>
      </c>
      <c r="R125" s="12">
        <f>IFERROR(VLOOKUP(I125, iterations_cuPDLP_new[[Instance]:[cuPDLP]], 2, FALSE), "")</f>
        <v>1260</v>
      </c>
      <c r="S125" s="12">
        <f>IFERROR(VLOOKUP(I125, iterations_gpu[[Instance]:[cuPDLP]], 2, FALSE), "")</f>
        <v>569</v>
      </c>
      <c r="T125" s="12">
        <f>IFERROR(VLOOKUP(I125, iterations_gpu_matrix[[Instance]:[cuPDLP]], 2, FALSE), "")</f>
        <v>716</v>
      </c>
      <c r="U125" s="7">
        <f t="shared" si="21"/>
        <v>0.54841269841269846</v>
      </c>
      <c r="V125" s="7">
        <f t="shared" si="22"/>
        <v>0.43174603174603177</v>
      </c>
      <c r="W125" s="5" t="b">
        <f t="shared" si="23"/>
        <v>1</v>
      </c>
      <c r="AF125">
        <f t="shared" si="14"/>
        <v>17.180143117904663</v>
      </c>
      <c r="AG125">
        <f t="shared" si="15"/>
        <v>17.306092023849487</v>
      </c>
      <c r="AH125">
        <f t="shared" si="24"/>
        <v>15.32779598236084</v>
      </c>
      <c r="AI125">
        <f t="shared" si="25"/>
        <v>15.981974840164185</v>
      </c>
      <c r="AK125">
        <v>11.836751937866211</v>
      </c>
      <c r="AL125">
        <v>11.812499046325684</v>
      </c>
      <c r="AM125">
        <v>12.603989839553833</v>
      </c>
    </row>
    <row r="126" spans="1:39" x14ac:dyDescent="0.45">
      <c r="A126" s="1" t="s">
        <v>126</v>
      </c>
      <c r="B126">
        <v>263.01370310783386</v>
      </c>
      <c r="C126">
        <v>263.5659282207489</v>
      </c>
      <c r="D126">
        <v>5.3277959823608398</v>
      </c>
      <c r="E126">
        <f t="shared" si="16"/>
        <v>0.97974327603692768</v>
      </c>
      <c r="I126" s="1" t="str">
        <v>neos-4360552-sangro</v>
      </c>
      <c r="J126" s="5">
        <v>3.1136109828948975</v>
      </c>
      <c r="K126" s="5">
        <v>3.2380571365356445</v>
      </c>
      <c r="L126" s="5">
        <v>3.601999044418335</v>
      </c>
      <c r="M126" s="5">
        <f>IFERROR(VLOOKUP(I126, instances_gpu_matrix[[Instance]:[cuPDLP]], 2, FALSE), "")</f>
        <v>4.3957338333129883</v>
      </c>
      <c r="N126" s="7">
        <f t="shared" si="17"/>
        <v>-3.9968433540481206E-2</v>
      </c>
      <c r="O126" s="7">
        <f t="shared" si="18"/>
        <v>-0.15685583851241297</v>
      </c>
      <c r="P126" s="7">
        <f t="shared" si="19"/>
        <v>-0.11239514700845185</v>
      </c>
      <c r="Q126" s="7">
        <f t="shared" si="20"/>
        <v>-0.35752201025579405</v>
      </c>
      <c r="R126" s="12">
        <f>IFERROR(VLOOKUP(I126, iterations_cuPDLP_new[[Instance]:[cuPDLP]], 2, FALSE), "")</f>
        <v>630</v>
      </c>
      <c r="S126" s="12">
        <f>IFERROR(VLOOKUP(I126, iterations_gpu[[Instance]:[cuPDLP]], 2, FALSE), "")</f>
        <v>470</v>
      </c>
      <c r="T126" s="12">
        <f>IFERROR(VLOOKUP(I126, iterations_gpu_matrix[[Instance]:[cuPDLP]], 2, FALSE), "")</f>
        <v>636</v>
      </c>
      <c r="U126" s="7" t="str">
        <f t="shared" si="21"/>
        <v/>
      </c>
      <c r="V126" s="7" t="str">
        <f t="shared" si="22"/>
        <v/>
      </c>
      <c r="W126" s="5" t="b">
        <f t="shared" si="23"/>
        <v>0</v>
      </c>
      <c r="AF126">
        <f t="shared" si="14"/>
        <v>13.113610982894897</v>
      </c>
      <c r="AG126">
        <f t="shared" si="15"/>
        <v>13.238057136535645</v>
      </c>
      <c r="AH126">
        <f t="shared" si="24"/>
        <v>13.601999044418335</v>
      </c>
      <c r="AI126">
        <f t="shared" si="25"/>
        <v>14.395733833312988</v>
      </c>
      <c r="AK126">
        <v>11.967021942138672</v>
      </c>
      <c r="AL126">
        <v>11.983304977416992</v>
      </c>
      <c r="AM126">
        <v>12.249610900878906</v>
      </c>
    </row>
    <row r="127" spans="1:39" x14ac:dyDescent="0.45">
      <c r="A127" s="1" t="s">
        <v>127</v>
      </c>
      <c r="B127">
        <v>12.444985151290894</v>
      </c>
      <c r="C127">
        <v>12.429828882217407</v>
      </c>
      <c r="D127">
        <v>3.601999044418335</v>
      </c>
      <c r="E127">
        <f t="shared" si="16"/>
        <v>0.71056622401476255</v>
      </c>
      <c r="I127" s="1" t="str">
        <v>neos-4408804-prosna</v>
      </c>
      <c r="J127" s="5">
        <v>174.9591019153595</v>
      </c>
      <c r="K127" s="5">
        <v>174.35764193534851</v>
      </c>
      <c r="L127" s="5">
        <v>284.13460993766785</v>
      </c>
      <c r="M127" s="5">
        <f>IFERROR(VLOOKUP(I127, instances_gpu_matrix[[Instance]:[cuPDLP]], 2, FALSE), "")</f>
        <v>258.48152303695679</v>
      </c>
      <c r="N127" s="7">
        <f t="shared" si="17"/>
        <v>3.4377175775739664E-3</v>
      </c>
      <c r="O127" s="7">
        <f t="shared" si="18"/>
        <v>-0.62400587810015462</v>
      </c>
      <c r="P127" s="7">
        <f t="shared" si="19"/>
        <v>-0.62960801020137924</v>
      </c>
      <c r="Q127" s="7">
        <f t="shared" si="20"/>
        <v>-0.48247888746282341</v>
      </c>
      <c r="R127" s="12">
        <f>IFERROR(VLOOKUP(I127, iterations_cuPDLP_new[[Instance]:[cuPDLP]], 2, FALSE), "")</f>
        <v>25803</v>
      </c>
      <c r="S127" s="12">
        <f>IFERROR(VLOOKUP(I127, iterations_gpu[[Instance]:[cuPDLP]], 2, FALSE), "")</f>
        <v>41258</v>
      </c>
      <c r="T127" s="12">
        <f>IFERROR(VLOOKUP(I127, iterations_gpu_matrix[[Instance]:[cuPDLP]], 2, FALSE), "")</f>
        <v>36865</v>
      </c>
      <c r="U127" s="7">
        <f t="shared" si="21"/>
        <v>-0.59896136108204467</v>
      </c>
      <c r="V127" s="7">
        <f t="shared" si="22"/>
        <v>-0.42870983994109213</v>
      </c>
      <c r="W127" s="5" t="b">
        <f t="shared" si="23"/>
        <v>1</v>
      </c>
      <c r="AF127">
        <f t="shared" si="14"/>
        <v>184.9591019153595</v>
      </c>
      <c r="AG127">
        <f t="shared" si="15"/>
        <v>184.35764193534851</v>
      </c>
      <c r="AH127">
        <f t="shared" si="24"/>
        <v>294.13460993766785</v>
      </c>
      <c r="AI127">
        <f t="shared" si="25"/>
        <v>268.48152303695679</v>
      </c>
      <c r="AK127">
        <v>11.018625974655151</v>
      </c>
      <c r="AL127">
        <v>11.038400173187256</v>
      </c>
      <c r="AM127">
        <v>11.973627090454102</v>
      </c>
    </row>
    <row r="128" spans="1:39" x14ac:dyDescent="0.45">
      <c r="A128" s="1" t="s">
        <v>128</v>
      </c>
      <c r="B128">
        <v>9.5088760852813721</v>
      </c>
      <c r="C128">
        <v>9.7320539951324463</v>
      </c>
      <c r="D128">
        <v>284.13460993766785</v>
      </c>
      <c r="E128">
        <f t="shared" si="16"/>
        <v>-28.88098776231557</v>
      </c>
      <c r="I128" s="1" t="str">
        <v>neos-4409277-trave</v>
      </c>
      <c r="J128" s="5">
        <v>1.9785199165344238</v>
      </c>
      <c r="K128" s="5">
        <v>2.3454759120941162</v>
      </c>
      <c r="L128" s="5">
        <v>1.9278450012207031</v>
      </c>
      <c r="M128" s="5">
        <f>IFERROR(VLOOKUP(I128, instances_gpu_matrix[[Instance]:[cuPDLP]], 2, FALSE), "")</f>
        <v>2.314816951751709</v>
      </c>
      <c r="N128" s="7">
        <f t="shared" si="17"/>
        <v>-0.18546995281323861</v>
      </c>
      <c r="O128" s="7">
        <f t="shared" si="18"/>
        <v>2.5612537377173793E-2</v>
      </c>
      <c r="P128" s="7">
        <f t="shared" si="19"/>
        <v>0.17805806860772183</v>
      </c>
      <c r="Q128" s="7">
        <f t="shared" si="20"/>
        <v>1.3071530679261558E-2</v>
      </c>
      <c r="R128" s="12">
        <f>IFERROR(VLOOKUP(I128, iterations_cuPDLP_new[[Instance]:[cuPDLP]], 2, FALSE), "")</f>
        <v>576</v>
      </c>
      <c r="S128" s="12">
        <f>IFERROR(VLOOKUP(I128, iterations_gpu[[Instance]:[cuPDLP]], 2, FALSE), "")</f>
        <v>287</v>
      </c>
      <c r="T128" s="12">
        <f>IFERROR(VLOOKUP(I128, iterations_gpu_matrix[[Instance]:[cuPDLP]], 2, FALSE), "")</f>
        <v>384</v>
      </c>
      <c r="U128" s="7" t="str">
        <f t="shared" si="21"/>
        <v/>
      </c>
      <c r="V128" s="7" t="str">
        <f t="shared" si="22"/>
        <v/>
      </c>
      <c r="W128" s="5" t="b">
        <f t="shared" si="23"/>
        <v>0</v>
      </c>
      <c r="AF128">
        <f t="shared" si="14"/>
        <v>11.978519916534424</v>
      </c>
      <c r="AG128">
        <f t="shared" si="15"/>
        <v>12.345475912094116</v>
      </c>
      <c r="AH128">
        <f t="shared" si="24"/>
        <v>11.927845001220703</v>
      </c>
      <c r="AI128">
        <f t="shared" si="25"/>
        <v>12.314816951751709</v>
      </c>
      <c r="AK128">
        <v>35.196277856826782</v>
      </c>
      <c r="AL128">
        <v>35.397213935852051</v>
      </c>
      <c r="AM128">
        <v>53.274680137634277</v>
      </c>
    </row>
    <row r="129" spans="1:39" x14ac:dyDescent="0.45">
      <c r="A129" s="1" t="s">
        <v>129</v>
      </c>
      <c r="B129">
        <v>2.8212220668792725</v>
      </c>
      <c r="C129">
        <v>2.8412280082702637</v>
      </c>
      <c r="D129">
        <v>1.9278450012207031</v>
      </c>
      <c r="E129">
        <f t="shared" si="16"/>
        <v>0.31666314968491249</v>
      </c>
      <c r="I129" s="1" t="str">
        <v>neos-4533806-waima</v>
      </c>
      <c r="J129" s="5">
        <v>600.00405502319336</v>
      </c>
      <c r="K129" s="5">
        <v>600.00185608863831</v>
      </c>
      <c r="L129" s="5">
        <v>321.89608097076416</v>
      </c>
      <c r="M129" s="5">
        <f>IFERROR(VLOOKUP(I129, instances_gpu_matrix[[Instance]:[cuPDLP]], 2, FALSE), "")</f>
        <v>600.00004696846008</v>
      </c>
      <c r="N129" s="7">
        <f t="shared" si="17"/>
        <v>0</v>
      </c>
      <c r="O129" s="7">
        <f t="shared" si="18"/>
        <v>0</v>
      </c>
      <c r="P129" s="7">
        <f t="shared" si="19"/>
        <v>0.46350819134264404</v>
      </c>
      <c r="Q129" s="7">
        <f t="shared" si="20"/>
        <v>0</v>
      </c>
      <c r="R129" s="12">
        <f>IFERROR(VLOOKUP(I129, iterations_cuPDLP_new[[Instance]:[cuPDLP]], 2, FALSE), "")</f>
        <v>89859</v>
      </c>
      <c r="S129" s="12">
        <f>IFERROR(VLOOKUP(I129, iterations_gpu[[Instance]:[cuPDLP]], 2, FALSE), "")</f>
        <v>95535</v>
      </c>
      <c r="T129" s="12">
        <f>IFERROR(VLOOKUP(I129, iterations_gpu_matrix[[Instance]:[cuPDLP]], 2, FALSE), "")</f>
        <v>87453</v>
      </c>
      <c r="U129" s="7">
        <f t="shared" si="21"/>
        <v>-6.3165626147631285E-2</v>
      </c>
      <c r="V129" s="7">
        <f t="shared" si="22"/>
        <v>2.6775281273995928E-2</v>
      </c>
      <c r="W129" s="5" t="b">
        <f t="shared" si="23"/>
        <v>0</v>
      </c>
      <c r="AF129">
        <f t="shared" si="14"/>
        <v>1</v>
      </c>
      <c r="AG129">
        <f t="shared" si="15"/>
        <v>1</v>
      </c>
      <c r="AH129">
        <f t="shared" si="24"/>
        <v>1</v>
      </c>
      <c r="AI129">
        <f t="shared" si="25"/>
        <v>1</v>
      </c>
      <c r="AK129">
        <v>34.095355987548828</v>
      </c>
      <c r="AL129">
        <v>34.187726020812988</v>
      </c>
      <c r="AM129">
        <v>25.997108221054077</v>
      </c>
    </row>
    <row r="130" spans="1:39" x14ac:dyDescent="0.45">
      <c r="A130" s="1" t="s">
        <v>130</v>
      </c>
      <c r="B130">
        <v>9.070634126663208</v>
      </c>
      <c r="C130">
        <v>9.0012800693511963</v>
      </c>
      <c r="D130">
        <v>321.89608097076416</v>
      </c>
      <c r="E130">
        <f t="shared" si="16"/>
        <v>-34.487715244135778</v>
      </c>
      <c r="I130" s="1" t="str">
        <v>neos-4535459-waipa</v>
      </c>
      <c r="J130" s="5">
        <v>600.00568318367004</v>
      </c>
      <c r="K130" s="5">
        <v>600.00645995140076</v>
      </c>
      <c r="L130" s="5">
        <v>600.00175285339355</v>
      </c>
      <c r="M130" s="5"/>
      <c r="N130" s="7">
        <f t="shared" si="17"/>
        <v>0</v>
      </c>
      <c r="O130" s="7">
        <f t="shared" si="18"/>
        <v>0</v>
      </c>
      <c r="P130" s="7">
        <f t="shared" si="19"/>
        <v>0</v>
      </c>
      <c r="Q130" s="7" t="str">
        <f t="shared" si="20"/>
        <v/>
      </c>
      <c r="R130" s="12">
        <f>IFERROR(VLOOKUP(I130, iterations_cuPDLP_new[[Instance]:[cuPDLP]], 2, FALSE), "")</f>
        <v>62368</v>
      </c>
      <c r="S130" s="12">
        <f>IFERROR(VLOOKUP(I130, iterations_gpu[[Instance]:[cuPDLP]], 2, FALSE), "")</f>
        <v>60248</v>
      </c>
      <c r="T130" s="12" t="str">
        <f>IFERROR(VLOOKUP(I130, iterations_gpu_matrix[[Instance]:[cuPDLP]], 2, FALSE), "")</f>
        <v/>
      </c>
      <c r="U130" s="7" t="str">
        <f t="shared" si="21"/>
        <v/>
      </c>
      <c r="V130" s="7" t="e">
        <f t="shared" si="22"/>
        <v>#VALUE!</v>
      </c>
      <c r="W130" s="5" t="b">
        <f t="shared" si="23"/>
        <v>0</v>
      </c>
      <c r="AF130">
        <f t="shared" si="14"/>
        <v>1</v>
      </c>
      <c r="AG130">
        <f t="shared" si="15"/>
        <v>1</v>
      </c>
      <c r="AH130">
        <f t="shared" si="24"/>
        <v>1</v>
      </c>
      <c r="AI130">
        <f t="shared" si="25"/>
        <v>1</v>
      </c>
      <c r="AK130">
        <v>12.219506978988647</v>
      </c>
      <c r="AL130">
        <v>12.206871032714844</v>
      </c>
      <c r="AM130">
        <v>14.292662858963013</v>
      </c>
    </row>
    <row r="131" spans="1:39" x14ac:dyDescent="0.45">
      <c r="A131" s="1" t="s">
        <v>131</v>
      </c>
      <c r="B131">
        <v>2.0254421234130859</v>
      </c>
      <c r="C131">
        <v>2.0510590076446533</v>
      </c>
      <c r="D131">
        <v>600.00175285339355</v>
      </c>
      <c r="E131">
        <f t="shared" si="16"/>
        <v>-295.23248470922812</v>
      </c>
      <c r="I131" s="1" t="str">
        <v>neos-4545615-waita</v>
      </c>
      <c r="J131" s="5">
        <v>600.00132012367249</v>
      </c>
      <c r="K131" s="5">
        <v>600.00225496292114</v>
      </c>
      <c r="L131" s="5">
        <v>600.00223398208618</v>
      </c>
      <c r="M131" s="5">
        <f>IFERROR(VLOOKUP(I131, instances_gpu_matrix[[Instance]:[cuPDLP]], 2, FALSE), "")</f>
        <v>600.00003409385681</v>
      </c>
      <c r="N131" s="7">
        <f t="shared" si="17"/>
        <v>0</v>
      </c>
      <c r="O131" s="7">
        <f t="shared" si="18"/>
        <v>0</v>
      </c>
      <c r="P131" s="7">
        <f t="shared" si="19"/>
        <v>0</v>
      </c>
      <c r="Q131" s="7">
        <f t="shared" si="20"/>
        <v>0</v>
      </c>
      <c r="R131" s="12">
        <f>IFERROR(VLOOKUP(I131, iterations_cuPDLP_new[[Instance]:[cuPDLP]], 2, FALSE), "")</f>
        <v>167406</v>
      </c>
      <c r="S131" s="12">
        <f>IFERROR(VLOOKUP(I131, iterations_gpu[[Instance]:[cuPDLP]], 2, FALSE), "")</f>
        <v>115341</v>
      </c>
      <c r="T131" s="12">
        <f>IFERROR(VLOOKUP(I131, iterations_gpu_matrix[[Instance]:[cuPDLP]], 2, FALSE), "")</f>
        <v>160920</v>
      </c>
      <c r="U131" s="7" t="str">
        <f t="shared" si="21"/>
        <v/>
      </c>
      <c r="V131" s="7" t="str">
        <f t="shared" si="22"/>
        <v/>
      </c>
      <c r="W131" s="5" t="b">
        <f t="shared" si="23"/>
        <v>0</v>
      </c>
      <c r="AF131">
        <f t="shared" ref="AF131:AF194" si="26">IF(AND(J131&lt;600, K131&lt;600),J131,-9)+$AE$2</f>
        <v>1</v>
      </c>
      <c r="AG131">
        <f t="shared" ref="AG131:AG194" si="27">IF(AND(J131&lt;600, K131&lt;600),K131,-9)+$AE$2</f>
        <v>1</v>
      </c>
      <c r="AH131">
        <f t="shared" si="24"/>
        <v>1</v>
      </c>
      <c r="AI131">
        <f t="shared" si="25"/>
        <v>1</v>
      </c>
      <c r="AK131">
        <v>35.848640918731689</v>
      </c>
      <c r="AL131">
        <v>37.491873979568481</v>
      </c>
      <c r="AM131">
        <v>24.489181041717529</v>
      </c>
    </row>
    <row r="132" spans="1:39" x14ac:dyDescent="0.45">
      <c r="A132" s="1" t="s">
        <v>132</v>
      </c>
      <c r="B132">
        <v>0.92389488220214844</v>
      </c>
      <c r="C132">
        <v>0.92418003082275391</v>
      </c>
      <c r="D132">
        <v>600.00223398208618</v>
      </c>
      <c r="E132">
        <f t="shared" ref="E132:E195" si="28">(B132-D132)/B132</f>
        <v>-648.42694839043986</v>
      </c>
      <c r="I132" s="1" t="str">
        <v>neos-4555749-wards</v>
      </c>
      <c r="J132" s="5">
        <v>541.72049808502197</v>
      </c>
      <c r="K132" s="5">
        <v>527.30860710144043</v>
      </c>
      <c r="L132" s="5">
        <v>254.90154385566711</v>
      </c>
      <c r="M132" s="5">
        <f>IFERROR(VLOOKUP(I132, instances_gpu_matrix[[Instance]:[cuPDLP]], 2, FALSE), "")</f>
        <v>171.14308595657349</v>
      </c>
      <c r="N132" s="7">
        <f t="shared" ref="N132:N195" si="29">IF(AND($J132&lt;600, K132&lt;600),($J132-K132)/$J132, 0)</f>
        <v>2.6603924042984294E-2</v>
      </c>
      <c r="O132" s="7">
        <f t="shared" ref="O132:O195" si="30">IF(AND($J132&lt;600, L132&lt;600),($J132-L132)/$J132, 0)</f>
        <v>0.5294592972635479</v>
      </c>
      <c r="P132" s="7">
        <f t="shared" ref="P132:P195" si="31">IF(NOT(AND($K132&gt;=600, L132&gt;=600)),($K132-L132)/$K132, 0)</f>
        <v>0.51659893196730866</v>
      </c>
      <c r="Q132" s="7">
        <f t="shared" ref="Q132:Q195" si="32">IF(ISNUMBER(M132), IF(OR($K132&lt;600, M132&lt;600),($K132-M132)/$K132, 0), "")</f>
        <v>0.6754403708725164</v>
      </c>
      <c r="R132" s="12">
        <f>IFERROR(VLOOKUP(I132, iterations_cuPDLP_new[[Instance]:[cuPDLP]], 2, FALSE), "")</f>
        <v>80254</v>
      </c>
      <c r="S132" s="12">
        <f>IFERROR(VLOOKUP(I132, iterations_gpu[[Instance]:[cuPDLP]], 2, FALSE), "")</f>
        <v>38800</v>
      </c>
      <c r="T132" s="12">
        <f>IFERROR(VLOOKUP(I132, iterations_gpu_matrix[[Instance]:[cuPDLP]], 2, FALSE), "")</f>
        <v>23944</v>
      </c>
      <c r="U132" s="7">
        <f t="shared" ref="U132:U195" si="33">IF(AND(K132&gt;5,OR(K132&lt;=600,L132&lt;=600)),($R132-S132)/$R132,"")</f>
        <v>0.51653500137064823</v>
      </c>
      <c r="V132" s="7">
        <f t="shared" ref="V132:V195" si="34">IF(AND(L132&gt;5,OR(L132&lt;=600,M132&lt;=600)),($R132-T132)/$R132,"")</f>
        <v>0.7016472699180103</v>
      </c>
      <c r="W132" s="5" t="b">
        <f t="shared" ref="W132:W180" si="35">AND(R132&gt;=1000,K132&lt;=600)</f>
        <v>1</v>
      </c>
      <c r="AF132">
        <f t="shared" si="26"/>
        <v>551.72049808502197</v>
      </c>
      <c r="AG132">
        <f t="shared" si="27"/>
        <v>537.30860710144043</v>
      </c>
      <c r="AH132">
        <f t="shared" ref="AH132:AH195" si="36">IF(AND(J132&lt;600, K132&lt;600),L132,-9)+$AE$2</f>
        <v>264.90154385566711</v>
      </c>
      <c r="AI132">
        <f t="shared" ref="AI132:AI195" si="37">IF(AND(K132&lt;600, L132&lt;600),M132,-9)+$AE$2</f>
        <v>181.14308595657349</v>
      </c>
      <c r="AK132">
        <v>36.811048030853271</v>
      </c>
      <c r="AL132">
        <v>36.791998863220215</v>
      </c>
      <c r="AM132">
        <v>18.789625883102417</v>
      </c>
    </row>
    <row r="133" spans="1:39" x14ac:dyDescent="0.45">
      <c r="A133" s="1" t="s">
        <v>133</v>
      </c>
      <c r="B133">
        <v>132.28108406066895</v>
      </c>
      <c r="C133">
        <v>134.28170680999756</v>
      </c>
      <c r="D133">
        <v>254.90154385566711</v>
      </c>
      <c r="E133">
        <f t="shared" si="28"/>
        <v>-0.9269689666192934</v>
      </c>
      <c r="I133" s="1" t="str">
        <v>neos-4562542-watut</v>
      </c>
      <c r="J133" s="5">
        <v>475.61475396156311</v>
      </c>
      <c r="K133" s="5">
        <v>483.4299328327179</v>
      </c>
      <c r="L133" s="5">
        <v>600.00379419326782</v>
      </c>
      <c r="M133" s="5">
        <f>IFERROR(VLOOKUP(I133, instances_gpu_matrix[[Instance]:[cuPDLP]], 2, FALSE), "")</f>
        <v>600.00104284286499</v>
      </c>
      <c r="N133" s="7">
        <f t="shared" si="29"/>
        <v>-1.6431741879450547E-2</v>
      </c>
      <c r="O133" s="7">
        <f t="shared" si="30"/>
        <v>0</v>
      </c>
      <c r="P133" s="7">
        <f t="shared" si="31"/>
        <v>-0.24113910505597133</v>
      </c>
      <c r="Q133" s="7">
        <f t="shared" si="32"/>
        <v>-0.24113341374433345</v>
      </c>
      <c r="R133" s="12">
        <f>IFERROR(VLOOKUP(I133, iterations_cuPDLP_new[[Instance]:[cuPDLP]], 2, FALSE), "")</f>
        <v>78173</v>
      </c>
      <c r="S133" s="12">
        <f>IFERROR(VLOOKUP(I133, iterations_gpu[[Instance]:[cuPDLP]], 2, FALSE), "")</f>
        <v>87667</v>
      </c>
      <c r="T133" s="12">
        <f>IFERROR(VLOOKUP(I133, iterations_gpu_matrix[[Instance]:[cuPDLP]], 2, FALSE), "")</f>
        <v>66589</v>
      </c>
      <c r="U133" s="7">
        <f t="shared" si="33"/>
        <v>-0.12144858199122459</v>
      </c>
      <c r="V133" s="7" t="str">
        <f t="shared" si="34"/>
        <v/>
      </c>
      <c r="W133" s="5" t="b">
        <f t="shared" si="35"/>
        <v>1</v>
      </c>
      <c r="AF133">
        <f t="shared" si="26"/>
        <v>485.61475396156311</v>
      </c>
      <c r="AG133">
        <f t="shared" si="27"/>
        <v>493.4299328327179</v>
      </c>
      <c r="AH133">
        <f t="shared" si="36"/>
        <v>610.00379419326782</v>
      </c>
      <c r="AI133">
        <f t="shared" si="37"/>
        <v>1</v>
      </c>
      <c r="AK133">
        <v>15.842517852783203</v>
      </c>
      <c r="AL133">
        <v>15.485352039337158</v>
      </c>
      <c r="AM133">
        <v>12.732766151428223</v>
      </c>
    </row>
    <row r="134" spans="1:39" x14ac:dyDescent="0.45">
      <c r="A134" s="1" t="s">
        <v>134</v>
      </c>
      <c r="B134">
        <v>117.66661596298218</v>
      </c>
      <c r="C134">
        <v>119.55609393119812</v>
      </c>
      <c r="D134">
        <v>600.00379419326782</v>
      </c>
      <c r="E134">
        <f t="shared" si="28"/>
        <v>-4.0991845841987038</v>
      </c>
      <c r="I134" s="1" t="str">
        <v>neos-4647027-thurso</v>
      </c>
      <c r="J134" s="5">
        <v>200.68732094764709</v>
      </c>
      <c r="K134" s="5">
        <v>202.20479488372803</v>
      </c>
      <c r="L134" s="5">
        <v>142.03093409538269</v>
      </c>
      <c r="M134" s="5">
        <f>IFERROR(VLOOKUP(I134, instances_gpu_matrix[[Instance]:[cuPDLP]], 2, FALSE), "")</f>
        <v>113.25595188140869</v>
      </c>
      <c r="N134" s="7">
        <f t="shared" si="29"/>
        <v>-7.561384191663972E-3</v>
      </c>
      <c r="O134" s="7">
        <f t="shared" si="30"/>
        <v>0.29227749204727277</v>
      </c>
      <c r="P134" s="7">
        <f t="shared" si="31"/>
        <v>0.29758869379406439</v>
      </c>
      <c r="Q134" s="7">
        <f t="shared" si="32"/>
        <v>0.43989482570612026</v>
      </c>
      <c r="R134" s="12">
        <f>IFERROR(VLOOKUP(I134, iterations_cuPDLP_new[[Instance]:[cuPDLP]], 2, FALSE), "")</f>
        <v>27064</v>
      </c>
      <c r="S134" s="12">
        <f>IFERROR(VLOOKUP(I134, iterations_gpu[[Instance]:[cuPDLP]], 2, FALSE), "")</f>
        <v>18634</v>
      </c>
      <c r="T134" s="12">
        <f>IFERROR(VLOOKUP(I134, iterations_gpu_matrix[[Instance]:[cuPDLP]], 2, FALSE), "")</f>
        <v>14124</v>
      </c>
      <c r="U134" s="7">
        <f t="shared" si="33"/>
        <v>0.31148389003842741</v>
      </c>
      <c r="V134" s="7">
        <f t="shared" si="34"/>
        <v>0.47812592373632873</v>
      </c>
      <c r="W134" s="5" t="b">
        <f t="shared" si="35"/>
        <v>1</v>
      </c>
      <c r="AF134">
        <f t="shared" si="26"/>
        <v>210.68732094764709</v>
      </c>
      <c r="AG134">
        <f t="shared" si="27"/>
        <v>212.20479488372803</v>
      </c>
      <c r="AH134">
        <f t="shared" si="36"/>
        <v>152.03093409538269</v>
      </c>
      <c r="AI134">
        <f t="shared" si="37"/>
        <v>123.25595188140869</v>
      </c>
      <c r="AK134">
        <v>75.406874179840088</v>
      </c>
      <c r="AL134">
        <v>77.004534006118774</v>
      </c>
      <c r="AM134">
        <v>61.478736877441406</v>
      </c>
    </row>
    <row r="135" spans="1:39" x14ac:dyDescent="0.45">
      <c r="A135" s="1" t="s">
        <v>135</v>
      </c>
      <c r="B135">
        <v>8.8463680744171143</v>
      </c>
      <c r="C135">
        <v>9.1988480091094971</v>
      </c>
      <c r="D135">
        <v>142.03093409538269</v>
      </c>
      <c r="E135">
        <f t="shared" si="28"/>
        <v>-15.05528199828392</v>
      </c>
      <c r="I135" s="1" t="str">
        <v>neos-4647030-tutaki</v>
      </c>
      <c r="J135" s="5">
        <v>135.58990097045898</v>
      </c>
      <c r="K135" s="5">
        <v>135.56674194335938</v>
      </c>
      <c r="L135" s="5">
        <v>70.914451837539673</v>
      </c>
      <c r="M135" s="5">
        <f>IFERROR(VLOOKUP(I135, instances_gpu_matrix[[Instance]:[cuPDLP]], 2, FALSE), "")</f>
        <v>141.61315894126892</v>
      </c>
      <c r="N135" s="7">
        <f t="shared" si="29"/>
        <v>1.7080200615129175E-4</v>
      </c>
      <c r="O135" s="7">
        <f t="shared" si="30"/>
        <v>0.47699311431026248</v>
      </c>
      <c r="P135" s="7">
        <f t="shared" si="31"/>
        <v>0.47690376842449922</v>
      </c>
      <c r="Q135" s="7">
        <f t="shared" si="32"/>
        <v>-4.460103496797007E-2</v>
      </c>
      <c r="R135" s="12">
        <f>IFERROR(VLOOKUP(I135, iterations_cuPDLP_new[[Instance]:[cuPDLP]], 2, FALSE), "")</f>
        <v>18339</v>
      </c>
      <c r="S135" s="12">
        <f>IFERROR(VLOOKUP(I135, iterations_gpu[[Instance]:[cuPDLP]], 2, FALSE), "")</f>
        <v>8732</v>
      </c>
      <c r="T135" s="12">
        <f>IFERROR(VLOOKUP(I135, iterations_gpu_matrix[[Instance]:[cuPDLP]], 2, FALSE), "")</f>
        <v>18217</v>
      </c>
      <c r="U135" s="7">
        <f t="shared" si="33"/>
        <v>0.52385626260973883</v>
      </c>
      <c r="V135" s="7">
        <f t="shared" si="34"/>
        <v>6.6524892306014504E-3</v>
      </c>
      <c r="W135" s="5" t="b">
        <f t="shared" si="35"/>
        <v>1</v>
      </c>
      <c r="AF135">
        <f t="shared" si="26"/>
        <v>145.58990097045898</v>
      </c>
      <c r="AG135">
        <f t="shared" si="27"/>
        <v>145.56674194335938</v>
      </c>
      <c r="AH135">
        <f t="shared" si="36"/>
        <v>80.914451837539673</v>
      </c>
      <c r="AI135">
        <f t="shared" si="37"/>
        <v>151.61315894126892</v>
      </c>
      <c r="AK135">
        <v>18.956632137298584</v>
      </c>
      <c r="AL135">
        <v>18.96095085144043</v>
      </c>
      <c r="AM135">
        <v>18.212893009185791</v>
      </c>
    </row>
    <row r="136" spans="1:39" x14ac:dyDescent="0.45">
      <c r="A136" s="1" t="s">
        <v>136</v>
      </c>
      <c r="B136">
        <v>4.807459831237793</v>
      </c>
      <c r="C136">
        <v>4.4796688556671143</v>
      </c>
      <c r="D136">
        <v>70.914451837539673</v>
      </c>
      <c r="E136">
        <f t="shared" si="28"/>
        <v>-13.750919264421828</v>
      </c>
      <c r="I136" s="1" t="str">
        <v>neos-4647032-veleka</v>
      </c>
      <c r="J136" s="5">
        <v>179.71546196937561</v>
      </c>
      <c r="K136" s="5">
        <v>179.40538096427917</v>
      </c>
      <c r="L136" s="5">
        <v>196.6052188873291</v>
      </c>
      <c r="M136" s="5">
        <f>IFERROR(VLOOKUP(I136, instances_gpu_matrix[[Instance]:[cuPDLP]], 2, FALSE), "")</f>
        <v>208.60439300537109</v>
      </c>
      <c r="N136" s="7">
        <f t="shared" si="29"/>
        <v>1.7253997051699139E-3</v>
      </c>
      <c r="O136" s="7">
        <f t="shared" si="30"/>
        <v>-9.3980544205103447E-2</v>
      </c>
      <c r="P136" s="7">
        <f t="shared" si="31"/>
        <v>-9.5871360327116004E-2</v>
      </c>
      <c r="Q136" s="7">
        <f t="shared" si="32"/>
        <v>-0.16275438275123777</v>
      </c>
      <c r="R136" s="12">
        <f>IFERROR(VLOOKUP(I136, iterations_cuPDLP_new[[Instance]:[cuPDLP]], 2, FALSE), "")</f>
        <v>24308</v>
      </c>
      <c r="S136" s="12">
        <f>IFERROR(VLOOKUP(I136, iterations_gpu[[Instance]:[cuPDLP]], 2, FALSE), "")</f>
        <v>25704</v>
      </c>
      <c r="T136" s="12">
        <f>IFERROR(VLOOKUP(I136, iterations_gpu_matrix[[Instance]:[cuPDLP]], 2, FALSE), "")</f>
        <v>26846</v>
      </c>
      <c r="U136" s="7">
        <f t="shared" si="33"/>
        <v>-5.7429652789205199E-2</v>
      </c>
      <c r="V136" s="7">
        <f t="shared" si="34"/>
        <v>-0.104410070758598</v>
      </c>
      <c r="W136" s="5" t="b">
        <f t="shared" si="35"/>
        <v>1</v>
      </c>
      <c r="AF136">
        <f t="shared" si="26"/>
        <v>189.71546196937561</v>
      </c>
      <c r="AG136">
        <f t="shared" si="27"/>
        <v>189.40538096427917</v>
      </c>
      <c r="AH136">
        <f t="shared" si="36"/>
        <v>206.6052188873291</v>
      </c>
      <c r="AI136">
        <f t="shared" si="37"/>
        <v>218.60439300537109</v>
      </c>
      <c r="AK136">
        <v>24.71777606010437</v>
      </c>
      <c r="AL136">
        <v>24.66938304901123</v>
      </c>
      <c r="AM136">
        <v>22.438369989395142</v>
      </c>
    </row>
    <row r="137" spans="1:39" x14ac:dyDescent="0.45">
      <c r="A137" s="1" t="s">
        <v>137</v>
      </c>
      <c r="B137">
        <v>316.5271270275116</v>
      </c>
      <c r="C137">
        <v>317.65099787712097</v>
      </c>
      <c r="D137">
        <v>196.6052188873291</v>
      </c>
      <c r="E137">
        <f t="shared" si="28"/>
        <v>0.37886771117016849</v>
      </c>
      <c r="I137" s="1" t="str">
        <v>neos-4722843-widden</v>
      </c>
      <c r="J137" s="5">
        <v>600.00070190429688</v>
      </c>
      <c r="K137" s="5">
        <v>600.00015497207642</v>
      </c>
      <c r="L137" s="5">
        <v>179.17392683029175</v>
      </c>
      <c r="M137" s="5">
        <f>IFERROR(VLOOKUP(I137, instances_gpu_matrix[[Instance]:[cuPDLP]], 2, FALSE), "")</f>
        <v>346.89915299415588</v>
      </c>
      <c r="N137" s="7">
        <f t="shared" si="29"/>
        <v>0</v>
      </c>
      <c r="O137" s="7">
        <f t="shared" si="30"/>
        <v>0</v>
      </c>
      <c r="P137" s="7">
        <f t="shared" si="31"/>
        <v>0.70137686574659242</v>
      </c>
      <c r="Q137" s="7">
        <f t="shared" si="32"/>
        <v>0.42183489434215177</v>
      </c>
      <c r="R137" s="12">
        <f>IFERROR(VLOOKUP(I137, iterations_cuPDLP_new[[Instance]:[cuPDLP]], 2, FALSE), "")</f>
        <v>95974</v>
      </c>
      <c r="S137" s="12">
        <f>IFERROR(VLOOKUP(I137, iterations_gpu[[Instance]:[cuPDLP]], 2, FALSE), "")</f>
        <v>27308</v>
      </c>
      <c r="T137" s="12">
        <f>IFERROR(VLOOKUP(I137, iterations_gpu_matrix[[Instance]:[cuPDLP]], 2, FALSE), "")</f>
        <v>55310</v>
      </c>
      <c r="U137" s="7">
        <f t="shared" si="33"/>
        <v>0.71546460499718678</v>
      </c>
      <c r="V137" s="7">
        <f t="shared" si="34"/>
        <v>0.42369808489799321</v>
      </c>
      <c r="W137" s="5" t="b">
        <f t="shared" si="35"/>
        <v>0</v>
      </c>
      <c r="AF137">
        <f t="shared" si="26"/>
        <v>1</v>
      </c>
      <c r="AG137">
        <f t="shared" si="27"/>
        <v>1</v>
      </c>
      <c r="AH137">
        <f t="shared" si="36"/>
        <v>1</v>
      </c>
      <c r="AI137">
        <f t="shared" si="37"/>
        <v>1</v>
      </c>
      <c r="AK137">
        <v>15.531953811645508</v>
      </c>
      <c r="AL137">
        <v>15.756376028060913</v>
      </c>
      <c r="AM137">
        <v>24.459009885787964</v>
      </c>
    </row>
    <row r="138" spans="1:39" x14ac:dyDescent="0.45">
      <c r="A138" s="1" t="s">
        <v>138</v>
      </c>
      <c r="B138">
        <v>42.278690099716187</v>
      </c>
      <c r="C138">
        <v>42.319550037384033</v>
      </c>
      <c r="D138">
        <v>179.17392683029175</v>
      </c>
      <c r="E138">
        <f t="shared" si="28"/>
        <v>-3.2379252149889699</v>
      </c>
      <c r="I138" s="1" t="str">
        <v>neos-4724674-aorere</v>
      </c>
      <c r="J138" s="5">
        <v>502.62433004379272</v>
      </c>
      <c r="K138" s="5">
        <v>501.23794484138489</v>
      </c>
      <c r="L138" s="5">
        <v>455.8726110458374</v>
      </c>
      <c r="M138" s="5">
        <f>IFERROR(VLOOKUP(I138, instances_gpu_matrix[[Instance]:[cuPDLP]], 2, FALSE), "")</f>
        <v>330.85692405700684</v>
      </c>
      <c r="N138" s="7">
        <f t="shared" si="29"/>
        <v>2.7582930621107096E-3</v>
      </c>
      <c r="O138" s="7">
        <f t="shared" si="30"/>
        <v>9.30152326567278E-2</v>
      </c>
      <c r="P138" s="7">
        <f t="shared" si="31"/>
        <v>9.0506583275340807E-2</v>
      </c>
      <c r="Q138" s="7">
        <f t="shared" si="32"/>
        <v>0.33992043606813244</v>
      </c>
      <c r="R138" s="12">
        <f>IFERROR(VLOOKUP(I138, iterations_cuPDLP_new[[Instance]:[cuPDLP]], 2, FALSE), "")</f>
        <v>83593</v>
      </c>
      <c r="S138" s="12">
        <f>IFERROR(VLOOKUP(I138, iterations_gpu[[Instance]:[cuPDLP]], 2, FALSE), "")</f>
        <v>75387</v>
      </c>
      <c r="T138" s="12">
        <f>IFERROR(VLOOKUP(I138, iterations_gpu_matrix[[Instance]:[cuPDLP]], 2, FALSE), "")</f>
        <v>54472</v>
      </c>
      <c r="U138" s="7">
        <f t="shared" si="33"/>
        <v>9.8166114387568337E-2</v>
      </c>
      <c r="V138" s="7">
        <f t="shared" si="34"/>
        <v>0.34836649001710668</v>
      </c>
      <c r="W138" s="5" t="b">
        <f t="shared" si="35"/>
        <v>1</v>
      </c>
      <c r="AF138">
        <f t="shared" si="26"/>
        <v>512.62433004379272</v>
      </c>
      <c r="AG138">
        <f t="shared" si="27"/>
        <v>511.23794484138489</v>
      </c>
      <c r="AH138">
        <f t="shared" si="36"/>
        <v>465.8726110458374</v>
      </c>
      <c r="AI138">
        <f t="shared" si="37"/>
        <v>340.85692405700684</v>
      </c>
      <c r="AK138">
        <v>150.52041292190552</v>
      </c>
      <c r="AL138">
        <v>154.39668083190918</v>
      </c>
      <c r="AM138">
        <v>610.0005578994751</v>
      </c>
    </row>
    <row r="139" spans="1:39" x14ac:dyDescent="0.45">
      <c r="A139" s="1" t="s">
        <v>139</v>
      </c>
      <c r="B139">
        <v>5.353844165802002</v>
      </c>
      <c r="C139">
        <v>5.2526900768280029</v>
      </c>
      <c r="D139">
        <v>455.8726110458374</v>
      </c>
      <c r="E139">
        <f t="shared" si="28"/>
        <v>-84.148651497507302</v>
      </c>
      <c r="I139" s="1" t="str">
        <v>neos-4760493-puerua</v>
      </c>
      <c r="J139" s="5">
        <v>600.00714206695557</v>
      </c>
      <c r="K139" s="5">
        <v>600.29105710983276</v>
      </c>
      <c r="L139" s="5">
        <v>600.60646986961365</v>
      </c>
      <c r="M139" s="5">
        <f>IFERROR(VLOOKUP(I139, instances_gpu_matrix[[Instance]:[cuPDLP]], 2, FALSE), "")</f>
        <v>600.55902791023254</v>
      </c>
      <c r="N139" s="7">
        <f t="shared" si="29"/>
        <v>0</v>
      </c>
      <c r="O139" s="7">
        <f t="shared" si="30"/>
        <v>0</v>
      </c>
      <c r="P139" s="7">
        <f t="shared" si="31"/>
        <v>0</v>
      </c>
      <c r="Q139" s="7">
        <f t="shared" si="32"/>
        <v>0</v>
      </c>
      <c r="R139" s="12">
        <f>IFERROR(VLOOKUP(I139, iterations_cuPDLP_new[[Instance]:[cuPDLP]], 2, FALSE), "")</f>
        <v>92287</v>
      </c>
      <c r="S139" s="12">
        <f>IFERROR(VLOOKUP(I139, iterations_gpu[[Instance]:[cuPDLP]], 2, FALSE), "")</f>
        <v>2</v>
      </c>
      <c r="T139" s="12">
        <f>IFERROR(VLOOKUP(I139, iterations_gpu_matrix[[Instance]:[cuPDLP]], 2, FALSE), "")</f>
        <v>2</v>
      </c>
      <c r="U139" s="7" t="str">
        <f t="shared" si="33"/>
        <v/>
      </c>
      <c r="V139" s="7" t="str">
        <f t="shared" si="34"/>
        <v/>
      </c>
      <c r="W139" s="5" t="b">
        <f t="shared" si="35"/>
        <v>0</v>
      </c>
      <c r="AF139">
        <f t="shared" si="26"/>
        <v>1</v>
      </c>
      <c r="AG139">
        <f t="shared" si="27"/>
        <v>1</v>
      </c>
      <c r="AH139">
        <f t="shared" si="36"/>
        <v>1</v>
      </c>
      <c r="AI139">
        <f t="shared" si="37"/>
        <v>1</v>
      </c>
      <c r="AK139">
        <v>458.96023416519165</v>
      </c>
      <c r="AL139">
        <v>467.88333106040955</v>
      </c>
      <c r="AM139">
        <v>288.1624448299408</v>
      </c>
    </row>
    <row r="140" spans="1:39" x14ac:dyDescent="0.45">
      <c r="A140" s="1" t="s">
        <v>140</v>
      </c>
      <c r="B140">
        <v>600.17181611061096</v>
      </c>
      <c r="C140">
        <v>600.1951470375061</v>
      </c>
      <c r="D140">
        <v>600.60646986961365</v>
      </c>
      <c r="E140">
        <f t="shared" si="28"/>
        <v>-7.242155451741162E-4</v>
      </c>
      <c r="I140" s="1" t="str">
        <v>neos-4763324-toguru</v>
      </c>
      <c r="J140" s="5">
        <v>600.00249695777893</v>
      </c>
      <c r="K140" s="5">
        <v>600.00081086158752</v>
      </c>
      <c r="L140" s="5">
        <v>600.00332307815552</v>
      </c>
      <c r="M140" s="5">
        <f>IFERROR(VLOOKUP(I140, instances_gpu_matrix[[Instance]:[cuPDLP]], 2, FALSE), "")</f>
        <v>600.80166912078857</v>
      </c>
      <c r="N140" s="7">
        <f t="shared" si="29"/>
        <v>0</v>
      </c>
      <c r="O140" s="7">
        <f t="shared" si="30"/>
        <v>0</v>
      </c>
      <c r="P140" s="7">
        <f t="shared" si="31"/>
        <v>0</v>
      </c>
      <c r="Q140" s="7">
        <f t="shared" si="32"/>
        <v>0</v>
      </c>
      <c r="R140" s="12">
        <f>IFERROR(VLOOKUP(I140, iterations_cuPDLP_new[[Instance]:[cuPDLP]], 2, FALSE), "")</f>
        <v>92296</v>
      </c>
      <c r="S140" s="12">
        <f>IFERROR(VLOOKUP(I140, iterations_gpu[[Instance]:[cuPDLP]], 2, FALSE), "")</f>
        <v>41122</v>
      </c>
      <c r="T140" s="12">
        <f>IFERROR(VLOOKUP(I140, iterations_gpu_matrix[[Instance]:[cuPDLP]], 2, FALSE), "")</f>
        <v>2</v>
      </c>
      <c r="U140" s="7" t="str">
        <f t="shared" si="33"/>
        <v/>
      </c>
      <c r="V140" s="7" t="str">
        <f t="shared" si="34"/>
        <v/>
      </c>
      <c r="W140" s="5" t="b">
        <f t="shared" si="35"/>
        <v>0</v>
      </c>
      <c r="AF140">
        <f t="shared" si="26"/>
        <v>1</v>
      </c>
      <c r="AG140">
        <f t="shared" si="27"/>
        <v>1</v>
      </c>
      <c r="AH140">
        <f t="shared" si="36"/>
        <v>1</v>
      </c>
      <c r="AI140">
        <f t="shared" si="37"/>
        <v>1</v>
      </c>
      <c r="AK140">
        <v>25.54083514213562</v>
      </c>
      <c r="AL140">
        <v>25.173067808151245</v>
      </c>
      <c r="AM140">
        <v>48.917715072631836</v>
      </c>
    </row>
    <row r="141" spans="1:39" x14ac:dyDescent="0.45">
      <c r="A141" s="1" t="s">
        <v>141</v>
      </c>
      <c r="B141">
        <v>600.06620597839355</v>
      </c>
      <c r="C141">
        <v>600.01929879188538</v>
      </c>
      <c r="D141">
        <v>600.00332307815552</v>
      </c>
      <c r="E141">
        <f t="shared" si="28"/>
        <v>1.0479327049505821E-4</v>
      </c>
      <c r="I141" s="1" t="str">
        <v>neos-4797081-pakoka</v>
      </c>
      <c r="J141" s="5">
        <v>600.00484108924866</v>
      </c>
      <c r="K141" s="5">
        <v>600.00263905525208</v>
      </c>
      <c r="L141" s="5">
        <v>600.00271701812744</v>
      </c>
      <c r="M141" s="5">
        <f>IFERROR(VLOOKUP(I141, instances_gpu_matrix[[Instance]:[cuPDLP]], 2, FALSE), "")</f>
        <v>600.0046238899231</v>
      </c>
      <c r="N141" s="7">
        <f t="shared" si="29"/>
        <v>0</v>
      </c>
      <c r="O141" s="7">
        <f t="shared" si="30"/>
        <v>0</v>
      </c>
      <c r="P141" s="7">
        <f t="shared" si="31"/>
        <v>0</v>
      </c>
      <c r="Q141" s="7">
        <f t="shared" si="32"/>
        <v>0</v>
      </c>
      <c r="R141" s="12">
        <f>IFERROR(VLOOKUP(I141, iterations_cuPDLP_new[[Instance]:[cuPDLP]], 2, FALSE), "")</f>
        <v>80464</v>
      </c>
      <c r="S141" s="12">
        <f>IFERROR(VLOOKUP(I141, iterations_gpu[[Instance]:[cuPDLP]], 2, FALSE), "")</f>
        <v>79393</v>
      </c>
      <c r="T141" s="12">
        <f>IFERROR(VLOOKUP(I141, iterations_gpu_matrix[[Instance]:[cuPDLP]], 2, FALSE), "")</f>
        <v>80999</v>
      </c>
      <c r="U141" s="7" t="str">
        <f t="shared" si="33"/>
        <v/>
      </c>
      <c r="V141" s="7" t="str">
        <f t="shared" si="34"/>
        <v/>
      </c>
      <c r="W141" s="5" t="b">
        <f t="shared" si="35"/>
        <v>0</v>
      </c>
      <c r="AF141">
        <f t="shared" si="26"/>
        <v>1</v>
      </c>
      <c r="AG141">
        <f t="shared" si="27"/>
        <v>1</v>
      </c>
      <c r="AH141">
        <f t="shared" si="36"/>
        <v>1</v>
      </c>
      <c r="AI141">
        <f t="shared" si="37"/>
        <v>1</v>
      </c>
      <c r="AK141">
        <v>162.73099279403687</v>
      </c>
      <c r="AL141">
        <v>163.36179399490356</v>
      </c>
      <c r="AM141">
        <v>168.83134794235229</v>
      </c>
    </row>
    <row r="142" spans="1:39" x14ac:dyDescent="0.45">
      <c r="A142" s="1" t="s">
        <v>142</v>
      </c>
      <c r="B142">
        <v>6.7870490550994873</v>
      </c>
      <c r="C142">
        <v>6.6774659156799316</v>
      </c>
      <c r="D142">
        <v>600.00271701812744</v>
      </c>
      <c r="E142">
        <f t="shared" si="28"/>
        <v>-87.404063702370337</v>
      </c>
      <c r="I142" s="1" t="str">
        <v>neos-4805882-barwon</v>
      </c>
      <c r="J142" s="5">
        <v>600.0042450428009</v>
      </c>
      <c r="K142" s="5">
        <v>600.00343203544617</v>
      </c>
      <c r="L142" s="5">
        <v>600.0038959980011</v>
      </c>
      <c r="M142" s="5">
        <f>IFERROR(VLOOKUP(I142, instances_gpu_matrix[[Instance]:[cuPDLP]], 2, FALSE), "")</f>
        <v>572.28271198272705</v>
      </c>
      <c r="N142" s="7">
        <f t="shared" si="29"/>
        <v>0</v>
      </c>
      <c r="O142" s="7">
        <f t="shared" si="30"/>
        <v>0</v>
      </c>
      <c r="P142" s="7">
        <f t="shared" si="31"/>
        <v>0</v>
      </c>
      <c r="Q142" s="7">
        <f t="shared" si="32"/>
        <v>4.6200935815782919E-2</v>
      </c>
      <c r="R142" s="12">
        <f>IFERROR(VLOOKUP(I142, iterations_cuPDLP_new[[Instance]:[cuPDLP]], 2, FALSE), "")</f>
        <v>80465</v>
      </c>
      <c r="S142" s="12">
        <f>IFERROR(VLOOKUP(I142, iterations_gpu[[Instance]:[cuPDLP]], 2, FALSE), "")</f>
        <v>80779</v>
      </c>
      <c r="T142" s="12">
        <f>IFERROR(VLOOKUP(I142, iterations_gpu_matrix[[Instance]:[cuPDLP]], 2, FALSE), "")</f>
        <v>77442</v>
      </c>
      <c r="U142" s="7" t="str">
        <f t="shared" si="33"/>
        <v/>
      </c>
      <c r="V142" s="7">
        <f t="shared" si="34"/>
        <v>3.7569129435158145E-2</v>
      </c>
      <c r="W142" s="5" t="b">
        <f t="shared" si="35"/>
        <v>0</v>
      </c>
      <c r="AF142">
        <f t="shared" si="26"/>
        <v>1</v>
      </c>
      <c r="AG142">
        <f t="shared" si="27"/>
        <v>1</v>
      </c>
      <c r="AH142">
        <f t="shared" si="36"/>
        <v>1</v>
      </c>
      <c r="AI142">
        <f t="shared" si="37"/>
        <v>1</v>
      </c>
      <c r="AK142">
        <v>249.25792384147644</v>
      </c>
      <c r="AL142">
        <v>251.91369915008545</v>
      </c>
      <c r="AM142">
        <v>99.820177793502808</v>
      </c>
    </row>
    <row r="143" spans="1:39" x14ac:dyDescent="0.45">
      <c r="A143" s="1" t="s">
        <v>143</v>
      </c>
      <c r="B143">
        <v>7.1801431179046631</v>
      </c>
      <c r="C143">
        <v>7.3060920238494873</v>
      </c>
      <c r="D143">
        <v>600.0038959980011</v>
      </c>
      <c r="E143">
        <f t="shared" si="28"/>
        <v>-82.564336552263114</v>
      </c>
      <c r="I143" s="1" t="str">
        <v>neos-4954274-beardy</v>
      </c>
      <c r="J143" s="5">
        <v>111.13466000556946</v>
      </c>
      <c r="K143" s="5">
        <v>114.70562195777893</v>
      </c>
      <c r="L143" s="5">
        <v>74.356513977050781</v>
      </c>
      <c r="M143" s="5">
        <f>IFERROR(VLOOKUP(I143, instances_gpu_matrix[[Instance]:[cuPDLP]], 2, FALSE), "")</f>
        <v>80.793416976928711</v>
      </c>
      <c r="N143" s="7">
        <f t="shared" si="29"/>
        <v>-3.2131847544506056E-2</v>
      </c>
      <c r="O143" s="7">
        <f t="shared" si="30"/>
        <v>0.33093317626270291</v>
      </c>
      <c r="P143" s="7">
        <f t="shared" si="31"/>
        <v>0.35176225273055867</v>
      </c>
      <c r="Q143" s="7">
        <f t="shared" si="32"/>
        <v>0.29564553508399694</v>
      </c>
      <c r="R143" s="12">
        <f>IFERROR(VLOOKUP(I143, iterations_cuPDLP_new[[Instance]:[cuPDLP]], 2, FALSE), "")</f>
        <v>15430</v>
      </c>
      <c r="S143" s="12">
        <f>IFERROR(VLOOKUP(I143, iterations_gpu[[Instance]:[cuPDLP]], 2, FALSE), "")</f>
        <v>9916</v>
      </c>
      <c r="T143" s="12">
        <f>IFERROR(VLOOKUP(I143, iterations_gpu_matrix[[Instance]:[cuPDLP]], 2, FALSE), "")</f>
        <v>11014</v>
      </c>
      <c r="U143" s="7">
        <f t="shared" si="33"/>
        <v>0.3573558003888529</v>
      </c>
      <c r="V143" s="7">
        <f t="shared" si="34"/>
        <v>0.28619572261827608</v>
      </c>
      <c r="W143" s="5" t="b">
        <f t="shared" si="35"/>
        <v>1</v>
      </c>
      <c r="AF143">
        <f t="shared" si="26"/>
        <v>121.13466000556946</v>
      </c>
      <c r="AG143">
        <f t="shared" si="27"/>
        <v>124.70562195777893</v>
      </c>
      <c r="AH143">
        <f t="shared" si="36"/>
        <v>84.356513977050781</v>
      </c>
      <c r="AI143">
        <f t="shared" si="37"/>
        <v>90.793416976928711</v>
      </c>
      <c r="AK143">
        <v>221.89518690109253</v>
      </c>
      <c r="AL143">
        <v>221.47857904434204</v>
      </c>
      <c r="AM143">
        <v>117.85950708389282</v>
      </c>
    </row>
    <row r="144" spans="1:39" x14ac:dyDescent="0.45">
      <c r="A144" s="1" t="s">
        <v>144</v>
      </c>
      <c r="B144">
        <v>3.1136109828948975</v>
      </c>
      <c r="C144">
        <v>3.2380571365356445</v>
      </c>
      <c r="D144">
        <v>74.356513977050781</v>
      </c>
      <c r="E144">
        <f t="shared" si="28"/>
        <v>-22.881118863448187</v>
      </c>
      <c r="I144" s="1" t="str">
        <v>neos-4972437-bojana</v>
      </c>
      <c r="J144" s="5">
        <v>117.10475301742554</v>
      </c>
      <c r="K144" s="5">
        <v>114.86144089698792</v>
      </c>
      <c r="L144" s="5">
        <v>117.82093501091003</v>
      </c>
      <c r="M144" s="5">
        <f>IFERROR(VLOOKUP(I144, instances_gpu_matrix[[Instance]:[cuPDLP]], 2, FALSE), "")</f>
        <v>143.38573908805847</v>
      </c>
      <c r="N144" s="7">
        <f t="shared" si="29"/>
        <v>1.9156456613710723E-2</v>
      </c>
      <c r="O144" s="7">
        <f t="shared" si="30"/>
        <v>-6.1157380467548317E-3</v>
      </c>
      <c r="P144" s="7">
        <f t="shared" si="31"/>
        <v>-2.5765775623312139E-2</v>
      </c>
      <c r="Q144" s="7">
        <f t="shared" si="32"/>
        <v>-0.24833658683293228</v>
      </c>
      <c r="R144" s="12">
        <f>IFERROR(VLOOKUP(I144, iterations_cuPDLP_new[[Instance]:[cuPDLP]], 2, FALSE), "")</f>
        <v>21881</v>
      </c>
      <c r="S144" s="12">
        <f>IFERROR(VLOOKUP(I144, iterations_gpu[[Instance]:[cuPDLP]], 2, FALSE), "")</f>
        <v>21812</v>
      </c>
      <c r="T144" s="12">
        <f>IFERROR(VLOOKUP(I144, iterations_gpu_matrix[[Instance]:[cuPDLP]], 2, FALSE), "")</f>
        <v>26226</v>
      </c>
      <c r="U144" s="7">
        <f t="shared" si="33"/>
        <v>3.1534207760157214E-3</v>
      </c>
      <c r="V144" s="7">
        <f t="shared" si="34"/>
        <v>-0.19857410538823636</v>
      </c>
      <c r="W144" s="5" t="b">
        <f t="shared" si="35"/>
        <v>1</v>
      </c>
      <c r="AF144">
        <f t="shared" si="26"/>
        <v>127.10475301742554</v>
      </c>
      <c r="AG144">
        <f t="shared" si="27"/>
        <v>124.86144089698792</v>
      </c>
      <c r="AH144">
        <f t="shared" si="36"/>
        <v>127.82093501091003</v>
      </c>
      <c r="AI144">
        <f t="shared" si="37"/>
        <v>153.38573908805847</v>
      </c>
      <c r="AK144">
        <v>11.972505807876587</v>
      </c>
      <c r="AL144">
        <v>11.959066152572632</v>
      </c>
      <c r="AM144">
        <v>12.212276935577393</v>
      </c>
    </row>
    <row r="145" spans="1:39" x14ac:dyDescent="0.45">
      <c r="A145" s="1" t="s">
        <v>145</v>
      </c>
      <c r="B145">
        <v>600.06896901130676</v>
      </c>
      <c r="C145">
        <v>600.00510382652283</v>
      </c>
      <c r="D145">
        <v>117.82093501091003</v>
      </c>
      <c r="E145">
        <f t="shared" si="28"/>
        <v>0.80365434459136309</v>
      </c>
      <c r="I145" s="1" t="str">
        <v>neos-4972461-bolong</v>
      </c>
      <c r="J145" s="5">
        <v>164.90944004058838</v>
      </c>
      <c r="K145" s="5">
        <v>159.2557110786438</v>
      </c>
      <c r="L145" s="5">
        <v>162.84338402748108</v>
      </c>
      <c r="M145" s="5">
        <f>IFERROR(VLOOKUP(I145, instances_gpu_matrix[[Instance]:[cuPDLP]], 2, FALSE), "")</f>
        <v>270.40295219421387</v>
      </c>
      <c r="N145" s="7">
        <f t="shared" si="29"/>
        <v>3.428384063734044E-2</v>
      </c>
      <c r="O145" s="7">
        <f t="shared" si="30"/>
        <v>1.2528427800123457E-2</v>
      </c>
      <c r="P145" s="7">
        <f t="shared" si="31"/>
        <v>-2.2527750650434209E-2</v>
      </c>
      <c r="Q145" s="7">
        <f t="shared" si="32"/>
        <v>-0.69791683050338604</v>
      </c>
      <c r="R145" s="12">
        <f>IFERROR(VLOOKUP(I145, iterations_cuPDLP_new[[Instance]:[cuPDLP]], 2, FALSE), "")</f>
        <v>31507</v>
      </c>
      <c r="S145" s="12">
        <f>IFERROR(VLOOKUP(I145, iterations_gpu[[Instance]:[cuPDLP]], 2, FALSE), "")</f>
        <v>31330</v>
      </c>
      <c r="T145" s="12">
        <f>IFERROR(VLOOKUP(I145, iterations_gpu_matrix[[Instance]:[cuPDLP]], 2, FALSE), "")</f>
        <v>51206</v>
      </c>
      <c r="U145" s="7">
        <f t="shared" si="33"/>
        <v>5.6177992192211253E-3</v>
      </c>
      <c r="V145" s="7">
        <f t="shared" si="34"/>
        <v>-0.62522614022280765</v>
      </c>
      <c r="W145" s="5" t="b">
        <f t="shared" si="35"/>
        <v>1</v>
      </c>
      <c r="AF145">
        <f t="shared" si="26"/>
        <v>174.90944004058838</v>
      </c>
      <c r="AG145">
        <f t="shared" si="27"/>
        <v>169.2557110786438</v>
      </c>
      <c r="AH145">
        <f t="shared" si="36"/>
        <v>172.84338402748108</v>
      </c>
      <c r="AI145">
        <f t="shared" si="37"/>
        <v>280.40295219421387</v>
      </c>
      <c r="AK145">
        <v>10.292530059814453</v>
      </c>
      <c r="AL145">
        <v>10.30128002166748</v>
      </c>
      <c r="AM145">
        <v>11.605943918228149</v>
      </c>
    </row>
    <row r="146" spans="1:39" x14ac:dyDescent="0.45">
      <c r="A146" s="1" t="s">
        <v>146</v>
      </c>
      <c r="B146">
        <v>174.9591019153595</v>
      </c>
      <c r="C146">
        <v>174.35764193534851</v>
      </c>
      <c r="D146">
        <v>162.84338402748108</v>
      </c>
      <c r="E146">
        <f t="shared" si="28"/>
        <v>6.9248857334325342E-2</v>
      </c>
      <c r="I146" s="1" t="str">
        <v>neos-4976951-bunnoo</v>
      </c>
      <c r="J146" s="5">
        <v>364.32720708847046</v>
      </c>
      <c r="K146" s="5">
        <v>359.13153600692749</v>
      </c>
      <c r="L146" s="5">
        <v>382.35694813728333</v>
      </c>
      <c r="M146" s="5">
        <f>IFERROR(VLOOKUP(I146, instances_gpu_matrix[[Instance]:[cuPDLP]], 2, FALSE), "")</f>
        <v>364.95925903320313</v>
      </c>
      <c r="N146" s="7">
        <f t="shared" si="29"/>
        <v>1.4261002144375376E-2</v>
      </c>
      <c r="O146" s="7">
        <f t="shared" si="30"/>
        <v>-4.9487770054007139E-2</v>
      </c>
      <c r="P146" s="7">
        <f t="shared" si="31"/>
        <v>-6.4671046125862441E-2</v>
      </c>
      <c r="Q146" s="7">
        <f t="shared" si="32"/>
        <v>-1.6227266174038309E-2</v>
      </c>
      <c r="R146" s="12">
        <f>IFERROR(VLOOKUP(I146, iterations_cuPDLP_new[[Instance]:[cuPDLP]], 2, FALSE), "")</f>
        <v>69993</v>
      </c>
      <c r="S146" s="12">
        <f>IFERROR(VLOOKUP(I146, iterations_gpu[[Instance]:[cuPDLP]], 2, FALSE), "")</f>
        <v>73748</v>
      </c>
      <c r="T146" s="12">
        <f>IFERROR(VLOOKUP(I146, iterations_gpu_matrix[[Instance]:[cuPDLP]], 2, FALSE), "")</f>
        <v>68875</v>
      </c>
      <c r="U146" s="7">
        <f t="shared" si="33"/>
        <v>-5.3648221965053651E-2</v>
      </c>
      <c r="V146" s="7">
        <f t="shared" si="34"/>
        <v>1.5973025874015973E-2</v>
      </c>
      <c r="W146" s="5" t="b">
        <f t="shared" si="35"/>
        <v>1</v>
      </c>
      <c r="AF146">
        <f t="shared" si="26"/>
        <v>374.32720708847046</v>
      </c>
      <c r="AG146">
        <f t="shared" si="27"/>
        <v>369.13153600692749</v>
      </c>
      <c r="AH146">
        <f t="shared" si="36"/>
        <v>392.35694813728333</v>
      </c>
      <c r="AI146">
        <f t="shared" si="37"/>
        <v>374.95925903320313</v>
      </c>
      <c r="AK146">
        <v>10.398942947387695</v>
      </c>
      <c r="AL146">
        <v>10.400859117507935</v>
      </c>
      <c r="AM146">
        <v>11.028485059738159</v>
      </c>
    </row>
    <row r="147" spans="1:39" x14ac:dyDescent="0.45">
      <c r="A147" s="1" t="s">
        <v>147</v>
      </c>
      <c r="B147">
        <v>1.9785199165344238</v>
      </c>
      <c r="C147">
        <v>2.3454759120941162</v>
      </c>
      <c r="D147">
        <v>382.35694813728333</v>
      </c>
      <c r="E147">
        <f t="shared" si="28"/>
        <v>-192.2540304203861</v>
      </c>
      <c r="I147" s="1" t="str">
        <v>neos-498623</v>
      </c>
      <c r="J147" s="5">
        <v>81.631669998168945</v>
      </c>
      <c r="K147" s="5">
        <v>81.485804796218872</v>
      </c>
      <c r="L147" s="5">
        <v>21.765190124511719</v>
      </c>
      <c r="M147" s="5">
        <f>IFERROR(VLOOKUP(I147, instances_gpu_matrix[[Instance]:[cuPDLP]], 2, FALSE), "")</f>
        <v>39.419926166534424</v>
      </c>
      <c r="N147" s="7">
        <f t="shared" si="29"/>
        <v>1.7868702423133706E-3</v>
      </c>
      <c r="O147" s="7">
        <f t="shared" si="30"/>
        <v>0.73337321011563372</v>
      </c>
      <c r="P147" s="7">
        <f t="shared" si="31"/>
        <v>0.73289592980099427</v>
      </c>
      <c r="Q147" s="7">
        <f t="shared" si="32"/>
        <v>0.51623566503249907</v>
      </c>
      <c r="R147" s="12">
        <f>IFERROR(VLOOKUP(I147, iterations_cuPDLP_new[[Instance]:[cuPDLP]], 2, FALSE), "")</f>
        <v>11456</v>
      </c>
      <c r="S147" s="12">
        <f>IFERROR(VLOOKUP(I147, iterations_gpu[[Instance]:[cuPDLP]], 2, FALSE), "")</f>
        <v>3144</v>
      </c>
      <c r="T147" s="12">
        <f>IFERROR(VLOOKUP(I147, iterations_gpu_matrix[[Instance]:[cuPDLP]], 2, FALSE), "")</f>
        <v>5452</v>
      </c>
      <c r="U147" s="7">
        <f t="shared" si="33"/>
        <v>0.7255586592178771</v>
      </c>
      <c r="V147" s="7">
        <f t="shared" si="34"/>
        <v>0.52409217877094971</v>
      </c>
      <c r="W147" s="5" t="b">
        <f t="shared" si="35"/>
        <v>1</v>
      </c>
      <c r="AF147">
        <f t="shared" si="26"/>
        <v>91.631669998168945</v>
      </c>
      <c r="AG147">
        <f t="shared" si="27"/>
        <v>91.485804796218872</v>
      </c>
      <c r="AH147">
        <f t="shared" si="36"/>
        <v>31.765190124511719</v>
      </c>
      <c r="AI147">
        <f t="shared" si="37"/>
        <v>49.419926166534424</v>
      </c>
      <c r="AK147">
        <v>12.455036163330078</v>
      </c>
      <c r="AL147">
        <v>12.484607934951782</v>
      </c>
      <c r="AM147">
        <v>13.823505163192749</v>
      </c>
    </row>
    <row r="148" spans="1:39" x14ac:dyDescent="0.45">
      <c r="A148" s="1" t="s">
        <v>148</v>
      </c>
      <c r="B148">
        <v>600.00521802902222</v>
      </c>
      <c r="C148">
        <v>600.00091791152954</v>
      </c>
      <c r="D148">
        <v>21.765190124511719</v>
      </c>
      <c r="E148">
        <f t="shared" si="28"/>
        <v>0.96372499859916394</v>
      </c>
      <c r="I148" s="1" t="str">
        <v>neos-5013590-toitoi</v>
      </c>
      <c r="J148" s="5">
        <v>600.00698018074036</v>
      </c>
      <c r="K148" s="5">
        <v>600.00417017936707</v>
      </c>
      <c r="L148" s="5">
        <v>600.00864911079407</v>
      </c>
      <c r="M148" s="5">
        <f>IFERROR(VLOOKUP(I148, instances_gpu_matrix[[Instance]:[cuPDLP]], 2, FALSE), "")</f>
        <v>600.00726294517517</v>
      </c>
      <c r="N148" s="7">
        <f t="shared" si="29"/>
        <v>0</v>
      </c>
      <c r="O148" s="7">
        <f t="shared" si="30"/>
        <v>0</v>
      </c>
      <c r="P148" s="7">
        <f t="shared" si="31"/>
        <v>0</v>
      </c>
      <c r="Q148" s="7">
        <f t="shared" si="32"/>
        <v>0</v>
      </c>
      <c r="R148" s="12">
        <f>IFERROR(VLOOKUP(I148, iterations_cuPDLP_new[[Instance]:[cuPDLP]], 2, FALSE), "")</f>
        <v>81224</v>
      </c>
      <c r="S148" s="12">
        <f>IFERROR(VLOOKUP(I148, iterations_gpu[[Instance]:[cuPDLP]], 2, FALSE), "")</f>
        <v>69597</v>
      </c>
      <c r="T148" s="12">
        <f>IFERROR(VLOOKUP(I148, iterations_gpu_matrix[[Instance]:[cuPDLP]], 2, FALSE), "")</f>
        <v>67398</v>
      </c>
      <c r="U148" s="7" t="str">
        <f t="shared" si="33"/>
        <v/>
      </c>
      <c r="V148" s="7" t="str">
        <f t="shared" si="34"/>
        <v/>
      </c>
      <c r="W148" s="5" t="b">
        <f t="shared" si="35"/>
        <v>0</v>
      </c>
      <c r="AF148">
        <f t="shared" si="26"/>
        <v>1</v>
      </c>
      <c r="AG148">
        <f t="shared" si="27"/>
        <v>1</v>
      </c>
      <c r="AH148">
        <f t="shared" si="36"/>
        <v>1</v>
      </c>
      <c r="AI148">
        <f t="shared" si="37"/>
        <v>1</v>
      </c>
      <c r="AK148">
        <v>13.212024927139282</v>
      </c>
      <c r="AL148">
        <v>13.370248079299927</v>
      </c>
      <c r="AM148">
        <v>13.951296806335449</v>
      </c>
    </row>
    <row r="149" spans="1:39" x14ac:dyDescent="0.45">
      <c r="A149" s="1" t="s">
        <v>149</v>
      </c>
      <c r="B149">
        <v>600.00405502319336</v>
      </c>
      <c r="C149">
        <v>600.00185608863831</v>
      </c>
      <c r="D149">
        <v>600.00864911079407</v>
      </c>
      <c r="E149">
        <f t="shared" si="28"/>
        <v>-7.6567609206081483E-6</v>
      </c>
      <c r="I149" s="1" t="str">
        <v>neos-5041822-cockle</v>
      </c>
      <c r="J149" s="5">
        <v>600.00188612937927</v>
      </c>
      <c r="K149" s="5">
        <v>600.00455617904663</v>
      </c>
      <c r="L149" s="5">
        <v>600.00088214874268</v>
      </c>
      <c r="M149" s="5">
        <f>IFERROR(VLOOKUP(I149, instances_gpu_matrix[[Instance]:[cuPDLP]], 2, FALSE), "")</f>
        <v>600.00003886222839</v>
      </c>
      <c r="N149" s="7">
        <f t="shared" si="29"/>
        <v>0</v>
      </c>
      <c r="O149" s="7">
        <f t="shared" si="30"/>
        <v>0</v>
      </c>
      <c r="P149" s="7">
        <f t="shared" si="31"/>
        <v>0</v>
      </c>
      <c r="Q149" s="7">
        <f t="shared" si="32"/>
        <v>0</v>
      </c>
      <c r="R149" s="12">
        <f>IFERROR(VLOOKUP(I149, iterations_cuPDLP_new[[Instance]:[cuPDLP]], 2, FALSE), "")</f>
        <v>120808</v>
      </c>
      <c r="S149" s="12">
        <f>IFERROR(VLOOKUP(I149, iterations_gpu[[Instance]:[cuPDLP]], 2, FALSE), "")</f>
        <v>47978</v>
      </c>
      <c r="T149" s="12">
        <f>IFERROR(VLOOKUP(I149, iterations_gpu_matrix[[Instance]:[cuPDLP]], 2, FALSE), "")</f>
        <v>120244</v>
      </c>
      <c r="U149" s="7" t="str">
        <f t="shared" si="33"/>
        <v/>
      </c>
      <c r="V149" s="7" t="str">
        <f t="shared" si="34"/>
        <v/>
      </c>
      <c r="W149" s="5" t="b">
        <f t="shared" si="35"/>
        <v>0</v>
      </c>
      <c r="AF149">
        <f t="shared" si="26"/>
        <v>1</v>
      </c>
      <c r="AG149">
        <f t="shared" si="27"/>
        <v>1</v>
      </c>
      <c r="AH149">
        <f t="shared" si="36"/>
        <v>1</v>
      </c>
      <c r="AI149">
        <f t="shared" si="37"/>
        <v>1</v>
      </c>
      <c r="AK149">
        <v>12.108759164810181</v>
      </c>
      <c r="AL149">
        <v>12.120362997055054</v>
      </c>
      <c r="AM149">
        <v>12.852108955383301</v>
      </c>
    </row>
    <row r="150" spans="1:39" x14ac:dyDescent="0.45">
      <c r="A150" s="1" t="s">
        <v>150</v>
      </c>
      <c r="B150">
        <v>600.00568318367004</v>
      </c>
      <c r="C150">
        <v>600.00645995140076</v>
      </c>
      <c r="D150">
        <v>600.00088214874268</v>
      </c>
      <c r="E150">
        <f t="shared" si="28"/>
        <v>8.0016490875445605E-6</v>
      </c>
      <c r="I150" s="1" t="str">
        <v>neos-5049753-cuanza</v>
      </c>
      <c r="J150" s="5">
        <v>2.9553229808807373</v>
      </c>
      <c r="K150" s="5">
        <v>2.934952974319458</v>
      </c>
      <c r="L150" s="5">
        <v>4.272385835647583</v>
      </c>
      <c r="M150" s="5">
        <f>IFERROR(VLOOKUP(I150, instances_gpu_matrix[[Instance]:[cuPDLP]], 2, FALSE), "")</f>
        <v>4.6695339679718018</v>
      </c>
      <c r="N150" s="7">
        <f t="shared" si="29"/>
        <v>6.8926498704411261E-3</v>
      </c>
      <c r="O150" s="7">
        <f t="shared" si="30"/>
        <v>-0.44565783952802962</v>
      </c>
      <c r="P150" s="7">
        <f t="shared" si="31"/>
        <v>-0.45569141074168051</v>
      </c>
      <c r="Q150" s="7">
        <f t="shared" si="32"/>
        <v>-0.59100810433071749</v>
      </c>
      <c r="R150" s="12">
        <f>IFERROR(VLOOKUP(I150, iterations_cuPDLP_new[[Instance]:[cuPDLP]], 2, FALSE), "")</f>
        <v>611</v>
      </c>
      <c r="S150" s="12">
        <f>IFERROR(VLOOKUP(I150, iterations_gpu[[Instance]:[cuPDLP]], 2, FALSE), "")</f>
        <v>520</v>
      </c>
      <c r="T150" s="12">
        <f>IFERROR(VLOOKUP(I150, iterations_gpu_matrix[[Instance]:[cuPDLP]], 2, FALSE), "")</f>
        <v>516</v>
      </c>
      <c r="U150" s="7" t="str">
        <f t="shared" si="33"/>
        <v/>
      </c>
      <c r="V150" s="7" t="str">
        <f t="shared" si="34"/>
        <v/>
      </c>
      <c r="W150" s="5" t="b">
        <f t="shared" si="35"/>
        <v>0</v>
      </c>
      <c r="AF150">
        <f t="shared" si="26"/>
        <v>12.955322980880737</v>
      </c>
      <c r="AG150">
        <f t="shared" si="27"/>
        <v>12.934952974319458</v>
      </c>
      <c r="AH150">
        <f t="shared" si="36"/>
        <v>14.272385835647583</v>
      </c>
      <c r="AI150">
        <f t="shared" si="37"/>
        <v>14.669533967971802</v>
      </c>
      <c r="AK150">
        <v>64.128787994384766</v>
      </c>
      <c r="AL150">
        <v>65.882821083068848</v>
      </c>
      <c r="AM150">
        <v>65.885733842849731</v>
      </c>
    </row>
    <row r="151" spans="1:39" x14ac:dyDescent="0.45">
      <c r="A151" s="1" t="s">
        <v>151</v>
      </c>
      <c r="B151">
        <v>600.00132012367249</v>
      </c>
      <c r="C151">
        <v>600.00225496292114</v>
      </c>
      <c r="D151">
        <v>4.272385835647583</v>
      </c>
      <c r="E151">
        <f t="shared" si="28"/>
        <v>0.99287937260743531</v>
      </c>
      <c r="I151" s="1" t="str">
        <v>neos-5052403-cygnet</v>
      </c>
      <c r="J151" s="5">
        <v>308.29863381385803</v>
      </c>
      <c r="K151" s="5">
        <v>308.73994183540344</v>
      </c>
      <c r="L151" s="5">
        <v>270.21714496612549</v>
      </c>
      <c r="M151" s="5">
        <f>IFERROR(VLOOKUP(I151, instances_gpu_matrix[[Instance]:[cuPDLP]], 2, FALSE), "")</f>
        <v>256.23785996437073</v>
      </c>
      <c r="N151" s="7">
        <f t="shared" si="29"/>
        <v>-1.4314303507807933E-3</v>
      </c>
      <c r="O151" s="7">
        <f t="shared" si="30"/>
        <v>0.12352143237431622</v>
      </c>
      <c r="P151" s="7">
        <f t="shared" si="31"/>
        <v>0.12477425706653585</v>
      </c>
      <c r="Q151" s="7">
        <f t="shared" si="32"/>
        <v>0.17005276854985876</v>
      </c>
      <c r="R151" s="12">
        <f>IFERROR(VLOOKUP(I151, iterations_cuPDLP_new[[Instance]:[cuPDLP]], 2, FALSE), "")</f>
        <v>41370</v>
      </c>
      <c r="S151" s="12">
        <f>IFERROR(VLOOKUP(I151, iterations_gpu[[Instance]:[cuPDLP]], 2, FALSE), "")</f>
        <v>35765</v>
      </c>
      <c r="T151" s="12">
        <f>IFERROR(VLOOKUP(I151, iterations_gpu_matrix[[Instance]:[cuPDLP]], 2, FALSE), "")</f>
        <v>32859</v>
      </c>
      <c r="U151" s="7">
        <f t="shared" si="33"/>
        <v>0.13548465071307711</v>
      </c>
      <c r="V151" s="7">
        <f t="shared" si="34"/>
        <v>0.20572878897751995</v>
      </c>
      <c r="W151" s="5" t="b">
        <f t="shared" si="35"/>
        <v>1</v>
      </c>
      <c r="AF151">
        <f t="shared" si="26"/>
        <v>318.29863381385803</v>
      </c>
      <c r="AG151">
        <f t="shared" si="27"/>
        <v>318.73994183540344</v>
      </c>
      <c r="AH151">
        <f t="shared" si="36"/>
        <v>280.21714496612549</v>
      </c>
      <c r="AI151">
        <f t="shared" si="37"/>
        <v>266.23785996437073</v>
      </c>
      <c r="AK151">
        <v>16.985105037689209</v>
      </c>
      <c r="AL151">
        <v>17.184736967086792</v>
      </c>
      <c r="AM151">
        <v>13.028512001037598</v>
      </c>
    </row>
    <row r="152" spans="1:39" x14ac:dyDescent="0.45">
      <c r="A152" s="1" t="s">
        <v>152</v>
      </c>
      <c r="B152">
        <v>541.72049808502197</v>
      </c>
      <c r="C152">
        <v>527.30860710144043</v>
      </c>
      <c r="D152">
        <v>270.21714496612549</v>
      </c>
      <c r="E152">
        <f t="shared" si="28"/>
        <v>0.50118715108373946</v>
      </c>
      <c r="I152" s="1" t="str">
        <v>neos-5076235-embley</v>
      </c>
      <c r="J152" s="5">
        <v>12.317969799041748</v>
      </c>
      <c r="K152" s="5">
        <v>12.226747989654541</v>
      </c>
      <c r="L152" s="5">
        <v>12.044156074523926</v>
      </c>
      <c r="M152" s="5">
        <f>IFERROR(VLOOKUP(I152, instances_gpu_matrix[[Instance]:[cuPDLP]], 2, FALSE), "")</f>
        <v>16.147804975509644</v>
      </c>
      <c r="N152" s="7">
        <f t="shared" si="29"/>
        <v>7.4055880047947066E-3</v>
      </c>
      <c r="O152" s="7">
        <f t="shared" si="30"/>
        <v>2.2228803040183057E-2</v>
      </c>
      <c r="P152" s="7">
        <f t="shared" si="31"/>
        <v>1.4933808669738867E-2</v>
      </c>
      <c r="Q152" s="7">
        <f t="shared" si="32"/>
        <v>-0.32069500321531447</v>
      </c>
      <c r="R152" s="12">
        <f>IFERROR(VLOOKUP(I152, iterations_cuPDLP_new[[Instance]:[cuPDLP]], 2, FALSE), "")</f>
        <v>2059</v>
      </c>
      <c r="S152" s="12">
        <f>IFERROR(VLOOKUP(I152, iterations_gpu[[Instance]:[cuPDLP]], 2, FALSE), "")</f>
        <v>2668</v>
      </c>
      <c r="T152" s="12">
        <f>IFERROR(VLOOKUP(I152, iterations_gpu_matrix[[Instance]:[cuPDLP]], 2, FALSE), "")</f>
        <v>2949</v>
      </c>
      <c r="U152" s="7">
        <f t="shared" si="33"/>
        <v>-0.29577464788732394</v>
      </c>
      <c r="V152" s="7">
        <f t="shared" si="34"/>
        <v>-0.43224866440019427</v>
      </c>
      <c r="W152" s="5" t="b">
        <f t="shared" si="35"/>
        <v>1</v>
      </c>
      <c r="AF152">
        <f t="shared" si="26"/>
        <v>22.317969799041748</v>
      </c>
      <c r="AG152">
        <f t="shared" si="27"/>
        <v>22.226747989654541</v>
      </c>
      <c r="AH152">
        <f t="shared" si="36"/>
        <v>22.044156074523926</v>
      </c>
      <c r="AI152">
        <f t="shared" si="37"/>
        <v>26.147804975509644</v>
      </c>
      <c r="AK152">
        <v>14.83573579788208</v>
      </c>
      <c r="AL152">
        <v>13.504310846328735</v>
      </c>
      <c r="AM152">
        <v>12.610080003738403</v>
      </c>
    </row>
    <row r="153" spans="1:39" x14ac:dyDescent="0.45">
      <c r="A153" s="1" t="s">
        <v>153</v>
      </c>
      <c r="B153">
        <v>475.61475396156311</v>
      </c>
      <c r="C153">
        <v>483.4299328327179</v>
      </c>
      <c r="D153">
        <v>12.044156074523926</v>
      </c>
      <c r="E153">
        <f t="shared" si="28"/>
        <v>0.97467665589806896</v>
      </c>
      <c r="I153" s="1" t="str">
        <v>neos-5079731-flyers</v>
      </c>
      <c r="J153" s="5">
        <v>10.629382133483887</v>
      </c>
      <c r="K153" s="5">
        <v>10.292080879211426</v>
      </c>
      <c r="L153" s="5">
        <v>10.632827997207642</v>
      </c>
      <c r="M153" s="5">
        <f>IFERROR(VLOOKUP(I153, instances_gpu_matrix[[Instance]:[cuPDLP]], 2, FALSE), "")</f>
        <v>14.940887928009033</v>
      </c>
      <c r="N153" s="7">
        <f t="shared" si="29"/>
        <v>3.1732912603632875E-2</v>
      </c>
      <c r="O153" s="7">
        <f t="shared" si="30"/>
        <v>-3.2418288104441929E-4</v>
      </c>
      <c r="P153" s="7">
        <f t="shared" si="31"/>
        <v>-3.3107699210222656E-2</v>
      </c>
      <c r="Q153" s="7">
        <f t="shared" si="32"/>
        <v>-0.45168776881529876</v>
      </c>
      <c r="R153" s="12">
        <f>IFERROR(VLOOKUP(I153, iterations_cuPDLP_new[[Instance]:[cuPDLP]], 2, FALSE), "")</f>
        <v>1790</v>
      </c>
      <c r="S153" s="12">
        <f>IFERROR(VLOOKUP(I153, iterations_gpu[[Instance]:[cuPDLP]], 2, FALSE), "")</f>
        <v>2305</v>
      </c>
      <c r="T153" s="12">
        <f>IFERROR(VLOOKUP(I153, iterations_gpu_matrix[[Instance]:[cuPDLP]], 2, FALSE), "")</f>
        <v>2048</v>
      </c>
      <c r="U153" s="7">
        <f t="shared" si="33"/>
        <v>-0.28770949720670391</v>
      </c>
      <c r="V153" s="7">
        <f t="shared" si="34"/>
        <v>-0.14413407821229049</v>
      </c>
      <c r="W153" s="5" t="b">
        <f t="shared" si="35"/>
        <v>1</v>
      </c>
      <c r="AF153">
        <f t="shared" si="26"/>
        <v>20.629382133483887</v>
      </c>
      <c r="AG153">
        <f t="shared" si="27"/>
        <v>20.292080879211426</v>
      </c>
      <c r="AH153">
        <f t="shared" si="36"/>
        <v>20.632827997207642</v>
      </c>
      <c r="AI153">
        <f t="shared" si="37"/>
        <v>24.940887928009033</v>
      </c>
      <c r="AK153">
        <v>20.66264009475708</v>
      </c>
      <c r="AL153">
        <v>20.962887048721313</v>
      </c>
      <c r="AM153">
        <v>20.102054119110107</v>
      </c>
    </row>
    <row r="154" spans="1:39" x14ac:dyDescent="0.45">
      <c r="A154" s="1" t="s">
        <v>154</v>
      </c>
      <c r="B154">
        <v>200.68732094764709</v>
      </c>
      <c r="C154">
        <v>202.20479488372803</v>
      </c>
      <c r="D154">
        <v>10.632827997207642</v>
      </c>
      <c r="E154">
        <f t="shared" si="28"/>
        <v>0.94701793841783655</v>
      </c>
      <c r="I154" s="1" t="str">
        <v>neos-5083528-gimone</v>
      </c>
      <c r="J154" s="5">
        <v>1.1696739196777344</v>
      </c>
      <c r="K154" s="5">
        <v>1.1698338985443115</v>
      </c>
      <c r="L154" s="5">
        <v>1.6457829475402832</v>
      </c>
      <c r="M154" s="5">
        <f>IFERROR(VLOOKUP(I154, instances_gpu_matrix[[Instance]:[cuPDLP]], 2, FALSE), "")</f>
        <v>1.3316631317138672</v>
      </c>
      <c r="N154" s="7">
        <f t="shared" si="29"/>
        <v>-1.3677219256220179E-4</v>
      </c>
      <c r="O154" s="7">
        <f t="shared" si="30"/>
        <v>-0.40704423673370882</v>
      </c>
      <c r="P154" s="7">
        <f t="shared" si="31"/>
        <v>-0.40685181852587893</v>
      </c>
      <c r="Q154" s="7">
        <f t="shared" si="32"/>
        <v>-0.13833522294996636</v>
      </c>
      <c r="R154" s="12">
        <f>IFERROR(VLOOKUP(I154, iterations_cuPDLP_new[[Instance]:[cuPDLP]], 2, FALSE), "")</f>
        <v>244</v>
      </c>
      <c r="S154" s="12">
        <f>IFERROR(VLOOKUP(I154, iterations_gpu[[Instance]:[cuPDLP]], 2, FALSE), "")</f>
        <v>68</v>
      </c>
      <c r="T154" s="12">
        <f>IFERROR(VLOOKUP(I154, iterations_gpu_matrix[[Instance]:[cuPDLP]], 2, FALSE), "")</f>
        <v>57</v>
      </c>
      <c r="U154" s="7" t="str">
        <f t="shared" si="33"/>
        <v/>
      </c>
      <c r="V154" s="7" t="str">
        <f t="shared" si="34"/>
        <v/>
      </c>
      <c r="W154" s="5" t="b">
        <f t="shared" si="35"/>
        <v>0</v>
      </c>
      <c r="AF154">
        <f t="shared" si="26"/>
        <v>11.169673919677734</v>
      </c>
      <c r="AG154">
        <f t="shared" si="27"/>
        <v>11.169833898544312</v>
      </c>
      <c r="AH154">
        <f t="shared" si="36"/>
        <v>11.645782947540283</v>
      </c>
      <c r="AI154">
        <f t="shared" si="37"/>
        <v>11.331663131713867</v>
      </c>
      <c r="AK154">
        <v>11.968698978424072</v>
      </c>
      <c r="AL154">
        <v>11.994430065155029</v>
      </c>
      <c r="AM154">
        <v>12.732256174087524</v>
      </c>
    </row>
    <row r="155" spans="1:39" x14ac:dyDescent="0.45">
      <c r="A155" s="1" t="s">
        <v>155</v>
      </c>
      <c r="B155">
        <v>135.58990097045898</v>
      </c>
      <c r="C155">
        <v>135.56674194335938</v>
      </c>
      <c r="D155">
        <v>1.6457829475402832</v>
      </c>
      <c r="E155">
        <f t="shared" si="28"/>
        <v>0.98786205362080137</v>
      </c>
      <c r="I155" s="1" t="str">
        <v>neos-5102383-irwell</v>
      </c>
      <c r="J155" s="5">
        <v>14.057462215423584</v>
      </c>
      <c r="K155" s="5">
        <v>13.356060028076172</v>
      </c>
      <c r="L155" s="5">
        <v>9.9631650447845459</v>
      </c>
      <c r="M155" s="5">
        <f>IFERROR(VLOOKUP(I155, instances_gpu_matrix[[Instance]:[cuPDLP]], 2, FALSE), "")</f>
        <v>12.054075002670288</v>
      </c>
      <c r="N155" s="7">
        <f t="shared" si="29"/>
        <v>4.9895363515745167E-2</v>
      </c>
      <c r="O155" s="7">
        <f t="shared" si="30"/>
        <v>0.29125436070152494</v>
      </c>
      <c r="P155" s="7">
        <f t="shared" si="31"/>
        <v>0.25403412205091325</v>
      </c>
      <c r="Q155" s="7">
        <f t="shared" si="32"/>
        <v>9.7482717408348143E-2</v>
      </c>
      <c r="R155" s="12">
        <f>IFERROR(VLOOKUP(I155, iterations_cuPDLP_new[[Instance]:[cuPDLP]], 2, FALSE), "")</f>
        <v>2508</v>
      </c>
      <c r="S155" s="12">
        <f>IFERROR(VLOOKUP(I155, iterations_gpu[[Instance]:[cuPDLP]], 2, FALSE), "")</f>
        <v>2198</v>
      </c>
      <c r="T155" s="12">
        <f>IFERROR(VLOOKUP(I155, iterations_gpu_matrix[[Instance]:[cuPDLP]], 2, FALSE), "")</f>
        <v>1623</v>
      </c>
      <c r="U155" s="7">
        <f t="shared" si="33"/>
        <v>0.12360446570972887</v>
      </c>
      <c r="V155" s="7">
        <f t="shared" si="34"/>
        <v>0.35287081339712917</v>
      </c>
      <c r="W155" s="5" t="b">
        <f t="shared" si="35"/>
        <v>1</v>
      </c>
      <c r="AF155">
        <f t="shared" si="26"/>
        <v>24.057462215423584</v>
      </c>
      <c r="AG155">
        <f t="shared" si="27"/>
        <v>23.356060028076172</v>
      </c>
      <c r="AH155">
        <f t="shared" si="36"/>
        <v>19.963165044784546</v>
      </c>
      <c r="AI155">
        <f t="shared" si="37"/>
        <v>22.054075002670288</v>
      </c>
      <c r="AK155">
        <v>14.324076175689697</v>
      </c>
      <c r="AL155">
        <v>14.423043966293335</v>
      </c>
      <c r="AM155">
        <v>13.383787870407104</v>
      </c>
    </row>
    <row r="156" spans="1:39" x14ac:dyDescent="0.45">
      <c r="A156" s="1" t="s">
        <v>156</v>
      </c>
      <c r="B156">
        <v>179.71546196937561</v>
      </c>
      <c r="C156">
        <v>179.40538096427917</v>
      </c>
      <c r="D156">
        <v>9.9631650447845459</v>
      </c>
      <c r="E156">
        <f t="shared" si="28"/>
        <v>0.94456144765951011</v>
      </c>
      <c r="I156" s="1" t="str">
        <v>neos-5104907-jarama</v>
      </c>
      <c r="J156" s="5">
        <v>528.03786897659302</v>
      </c>
      <c r="K156" s="5">
        <v>522.55506992340088</v>
      </c>
      <c r="L156" s="5">
        <v>600.00379204750061</v>
      </c>
      <c r="M156" s="5">
        <f>IFERROR(VLOOKUP(I156, instances_gpu_matrix[[Instance]:[cuPDLP]], 2, FALSE), "")</f>
        <v>600.00322914123535</v>
      </c>
      <c r="N156" s="7">
        <f t="shared" si="29"/>
        <v>1.0383344406374728E-2</v>
      </c>
      <c r="O156" s="7">
        <f t="shared" si="30"/>
        <v>0</v>
      </c>
      <c r="P156" s="7">
        <f t="shared" si="31"/>
        <v>-0.14821159832102024</v>
      </c>
      <c r="Q156" s="7">
        <f t="shared" si="32"/>
        <v>-0.14821052110199079</v>
      </c>
      <c r="R156" s="12">
        <f>IFERROR(VLOOKUP(I156, iterations_cuPDLP_new[[Instance]:[cuPDLP]], 2, FALSE), "")</f>
        <v>106380</v>
      </c>
      <c r="S156" s="12">
        <f>IFERROR(VLOOKUP(I156, iterations_gpu[[Instance]:[cuPDLP]], 2, FALSE), "")</f>
        <v>123755</v>
      </c>
      <c r="T156" s="12">
        <f>IFERROR(VLOOKUP(I156, iterations_gpu_matrix[[Instance]:[cuPDLP]], 2, FALSE), "")</f>
        <v>142736</v>
      </c>
      <c r="U156" s="7">
        <f t="shared" si="33"/>
        <v>-0.16332957322805039</v>
      </c>
      <c r="V156" s="7" t="str">
        <f t="shared" si="34"/>
        <v/>
      </c>
      <c r="W156" s="5" t="b">
        <f t="shared" si="35"/>
        <v>1</v>
      </c>
      <c r="AF156">
        <f t="shared" si="26"/>
        <v>538.03786897659302</v>
      </c>
      <c r="AG156">
        <f t="shared" si="27"/>
        <v>532.55506992340088</v>
      </c>
      <c r="AH156">
        <f t="shared" si="36"/>
        <v>610.00379204750061</v>
      </c>
      <c r="AI156">
        <f t="shared" si="37"/>
        <v>1</v>
      </c>
      <c r="AK156">
        <v>50.99903392791748</v>
      </c>
      <c r="AL156">
        <v>50.848654985427856</v>
      </c>
      <c r="AM156">
        <v>52.048250913619995</v>
      </c>
    </row>
    <row r="157" spans="1:39" x14ac:dyDescent="0.45">
      <c r="A157" s="1" t="s">
        <v>157</v>
      </c>
      <c r="B157">
        <v>600.00070190429688</v>
      </c>
      <c r="C157">
        <v>600.00015497207642</v>
      </c>
      <c r="D157">
        <v>600.00379204750061</v>
      </c>
      <c r="E157">
        <f t="shared" si="28"/>
        <v>-5.1502326479415438E-6</v>
      </c>
      <c r="I157" s="1" t="str">
        <v>neos-5106984-jizera</v>
      </c>
      <c r="J157" s="5">
        <v>6.6728808879852295</v>
      </c>
      <c r="K157" s="5">
        <v>6.7231519222259521</v>
      </c>
      <c r="L157" s="5">
        <v>8.975883960723877</v>
      </c>
      <c r="M157" s="5">
        <f>IFERROR(VLOOKUP(I157, instances_gpu_matrix[[Instance]:[cuPDLP]], 2, FALSE), "")</f>
        <v>7.5561890602111816</v>
      </c>
      <c r="N157" s="7">
        <f t="shared" si="29"/>
        <v>-7.5336327868878233E-3</v>
      </c>
      <c r="O157" s="7">
        <f t="shared" si="30"/>
        <v>-0.3451287549408068</v>
      </c>
      <c r="P157" s="7">
        <f t="shared" si="31"/>
        <v>-0.33507082162618651</v>
      </c>
      <c r="Q157" s="7">
        <f t="shared" si="32"/>
        <v>-0.12390574355925327</v>
      </c>
      <c r="R157" s="12">
        <f>IFERROR(VLOOKUP(I157, iterations_cuPDLP_new[[Instance]:[cuPDLP]], 2, FALSE), "")</f>
        <v>1228</v>
      </c>
      <c r="S157" s="12">
        <f>IFERROR(VLOOKUP(I157, iterations_gpu[[Instance]:[cuPDLP]], 2, FALSE), "")</f>
        <v>1152</v>
      </c>
      <c r="T157" s="12">
        <f>IFERROR(VLOOKUP(I157, iterations_gpu_matrix[[Instance]:[cuPDLP]], 2, FALSE), "")</f>
        <v>879</v>
      </c>
      <c r="U157" s="7">
        <f t="shared" si="33"/>
        <v>6.1889250814332247E-2</v>
      </c>
      <c r="V157" s="7">
        <f t="shared" si="34"/>
        <v>0.28420195439739415</v>
      </c>
      <c r="W157" s="5" t="b">
        <f t="shared" si="35"/>
        <v>1</v>
      </c>
      <c r="AF157">
        <f t="shared" si="26"/>
        <v>16.672880887985229</v>
      </c>
      <c r="AG157">
        <f t="shared" si="27"/>
        <v>16.723151922225952</v>
      </c>
      <c r="AH157">
        <f t="shared" si="36"/>
        <v>18.975883960723877</v>
      </c>
      <c r="AI157">
        <f t="shared" si="37"/>
        <v>17.556189060211182</v>
      </c>
      <c r="AK157">
        <v>36.420030832290649</v>
      </c>
      <c r="AL157">
        <v>35.447890043258667</v>
      </c>
      <c r="AM157">
        <v>38.567094087600708</v>
      </c>
    </row>
    <row r="158" spans="1:39" x14ac:dyDescent="0.45">
      <c r="A158" s="1" t="s">
        <v>158</v>
      </c>
      <c r="B158">
        <v>502.62433004379272</v>
      </c>
      <c r="C158">
        <v>501.23794484138489</v>
      </c>
      <c r="D158">
        <v>8.975883960723877</v>
      </c>
      <c r="E158">
        <f t="shared" si="28"/>
        <v>0.98214196284540822</v>
      </c>
      <c r="I158" s="1" t="str">
        <v>neos-5108386-kalang</v>
      </c>
      <c r="J158" s="5">
        <v>266.90518712997437</v>
      </c>
      <c r="K158" s="5">
        <v>266.51686000823975</v>
      </c>
      <c r="L158" s="5">
        <v>600.00233793258667</v>
      </c>
      <c r="M158" s="5">
        <f>IFERROR(VLOOKUP(I158, instances_gpu_matrix[[Instance]:[cuPDLP]], 2, FALSE), "")</f>
        <v>284.23572182655334</v>
      </c>
      <c r="N158" s="7">
        <f t="shared" si="29"/>
        <v>1.4549253460012981E-3</v>
      </c>
      <c r="O158" s="7">
        <f t="shared" si="30"/>
        <v>0</v>
      </c>
      <c r="P158" s="7">
        <f t="shared" si="31"/>
        <v>-1.2512734763348059</v>
      </c>
      <c r="Q158" s="7">
        <f t="shared" si="32"/>
        <v>-6.6483080349084844E-2</v>
      </c>
      <c r="R158" s="12">
        <f>IFERROR(VLOOKUP(I158, iterations_cuPDLP_new[[Instance]:[cuPDLP]], 2, FALSE), "")</f>
        <v>54983</v>
      </c>
      <c r="S158" s="12">
        <f>IFERROR(VLOOKUP(I158, iterations_gpu[[Instance]:[cuPDLP]], 2, FALSE), "")</f>
        <v>118287</v>
      </c>
      <c r="T158" s="12">
        <f>IFERROR(VLOOKUP(I158, iterations_gpu_matrix[[Instance]:[cuPDLP]], 2, FALSE), "")</f>
        <v>54522</v>
      </c>
      <c r="U158" s="7">
        <f t="shared" si="33"/>
        <v>-1.1513376861939144</v>
      </c>
      <c r="V158" s="7">
        <f t="shared" si="34"/>
        <v>8.3844097266427813E-3</v>
      </c>
      <c r="W158" s="5" t="b">
        <f t="shared" si="35"/>
        <v>1</v>
      </c>
      <c r="AF158">
        <f t="shared" si="26"/>
        <v>276.90518712997437</v>
      </c>
      <c r="AG158">
        <f t="shared" si="27"/>
        <v>276.51686000823975</v>
      </c>
      <c r="AH158">
        <f t="shared" si="36"/>
        <v>610.00233793258667</v>
      </c>
      <c r="AI158">
        <f t="shared" si="37"/>
        <v>1</v>
      </c>
      <c r="AK158">
        <v>37.646334886550903</v>
      </c>
      <c r="AL158">
        <v>34.757382869720459</v>
      </c>
      <c r="AM158">
        <v>85.589739084243774</v>
      </c>
    </row>
    <row r="159" spans="1:39" x14ac:dyDescent="0.45">
      <c r="A159" s="1" t="s">
        <v>159</v>
      </c>
      <c r="B159">
        <v>600.00714206695557</v>
      </c>
      <c r="C159">
        <v>600.29105710983276</v>
      </c>
      <c r="D159">
        <v>600.00233793258667</v>
      </c>
      <c r="E159">
        <f t="shared" si="28"/>
        <v>8.0067953063805116E-6</v>
      </c>
      <c r="I159" s="1" t="str">
        <v>neos-5114902-kasavu</v>
      </c>
      <c r="J159" s="5">
        <v>5.4448649883270264</v>
      </c>
      <c r="K159" s="5">
        <v>5.2556819915771484</v>
      </c>
      <c r="L159" s="5">
        <v>7.1487197875976563</v>
      </c>
      <c r="M159" s="5">
        <f>IFERROR(VLOOKUP(I159, instances_gpu_matrix[[Instance]:[cuPDLP]], 2, FALSE), "")</f>
        <v>7.9911420345306396</v>
      </c>
      <c r="N159" s="7">
        <f t="shared" si="29"/>
        <v>3.4745213546241806E-2</v>
      </c>
      <c r="O159" s="7">
        <f t="shared" si="30"/>
        <v>-0.31292875083651089</v>
      </c>
      <c r="P159" s="7">
        <f t="shared" si="31"/>
        <v>-0.36018880119731839</v>
      </c>
      <c r="Q159" s="7">
        <f t="shared" si="32"/>
        <v>-0.52047670451473071</v>
      </c>
      <c r="R159" s="12">
        <f>IFERROR(VLOOKUP(I159, iterations_cuPDLP_new[[Instance]:[cuPDLP]], 2, FALSE), "")</f>
        <v>818</v>
      </c>
      <c r="S159" s="12">
        <f>IFERROR(VLOOKUP(I159, iterations_gpu[[Instance]:[cuPDLP]], 2, FALSE), "")</f>
        <v>568</v>
      </c>
      <c r="T159" s="12">
        <f>IFERROR(VLOOKUP(I159, iterations_gpu_matrix[[Instance]:[cuPDLP]], 2, FALSE), "")</f>
        <v>566</v>
      </c>
      <c r="U159" s="7">
        <f t="shared" si="33"/>
        <v>0.30562347188264061</v>
      </c>
      <c r="V159" s="7">
        <f t="shared" si="34"/>
        <v>0.30806845965770169</v>
      </c>
      <c r="W159" s="5" t="b">
        <f t="shared" si="35"/>
        <v>0</v>
      </c>
      <c r="AF159">
        <f t="shared" si="26"/>
        <v>15.444864988327026</v>
      </c>
      <c r="AG159">
        <f t="shared" si="27"/>
        <v>15.255681991577148</v>
      </c>
      <c r="AH159">
        <f t="shared" si="36"/>
        <v>17.148719787597656</v>
      </c>
      <c r="AI159">
        <f t="shared" si="37"/>
        <v>17.99114203453064</v>
      </c>
      <c r="AK159">
        <v>115.89235687255859</v>
      </c>
      <c r="AL159">
        <v>117.08373808860779</v>
      </c>
      <c r="AM159">
        <v>133.86155605316162</v>
      </c>
    </row>
    <row r="160" spans="1:39" x14ac:dyDescent="0.45">
      <c r="A160" s="1" t="s">
        <v>160</v>
      </c>
      <c r="B160">
        <v>600.00249695777893</v>
      </c>
      <c r="C160">
        <v>600.00081086158752</v>
      </c>
      <c r="D160">
        <v>7.1487197875976563</v>
      </c>
      <c r="E160">
        <f t="shared" si="28"/>
        <v>0.98808551660394062</v>
      </c>
      <c r="I160" s="1" t="str">
        <v>neos-5116085-kenana</v>
      </c>
      <c r="J160" s="5">
        <v>5.4347829818725586</v>
      </c>
      <c r="K160" s="5">
        <v>5.432049036026001</v>
      </c>
      <c r="L160" s="5">
        <v>6.8498392105102539</v>
      </c>
      <c r="M160" s="5">
        <f>IFERROR(VLOOKUP(I160, instances_gpu_matrix[[Instance]:[cuPDLP]], 2, FALSE), "")</f>
        <v>7.2081739902496338</v>
      </c>
      <c r="N160" s="7">
        <f t="shared" si="29"/>
        <v>5.0304600122517387E-4</v>
      </c>
      <c r="O160" s="7">
        <f t="shared" si="30"/>
        <v>-0.26037032819112432</v>
      </c>
      <c r="P160" s="7">
        <f t="shared" si="31"/>
        <v>-0.26100467154867313</v>
      </c>
      <c r="Q160" s="7">
        <f t="shared" si="32"/>
        <v>-0.32697145081794349</v>
      </c>
      <c r="R160" s="12">
        <f>IFERROR(VLOOKUP(I160, iterations_cuPDLP_new[[Instance]:[cuPDLP]], 2, FALSE), "")</f>
        <v>936</v>
      </c>
      <c r="S160" s="12">
        <f>IFERROR(VLOOKUP(I160, iterations_gpu[[Instance]:[cuPDLP]], 2, FALSE), "")</f>
        <v>727</v>
      </c>
      <c r="T160" s="12">
        <f>IFERROR(VLOOKUP(I160, iterations_gpu_matrix[[Instance]:[cuPDLP]], 2, FALSE), "")</f>
        <v>727</v>
      </c>
      <c r="U160" s="7">
        <f t="shared" si="33"/>
        <v>0.2232905982905983</v>
      </c>
      <c r="V160" s="7">
        <f t="shared" si="34"/>
        <v>0.2232905982905983</v>
      </c>
      <c r="W160" s="5" t="b">
        <f t="shared" si="35"/>
        <v>0</v>
      </c>
      <c r="AF160">
        <f t="shared" si="26"/>
        <v>15.434782981872559</v>
      </c>
      <c r="AG160">
        <f t="shared" si="27"/>
        <v>15.432049036026001</v>
      </c>
      <c r="AH160">
        <f t="shared" si="36"/>
        <v>16.849839210510254</v>
      </c>
      <c r="AI160">
        <f t="shared" si="37"/>
        <v>17.208173990249634</v>
      </c>
      <c r="AK160">
        <v>13.717778921127319</v>
      </c>
      <c r="AL160">
        <v>13.795016050338745</v>
      </c>
      <c r="AM160">
        <v>16.364044904708862</v>
      </c>
    </row>
    <row r="161" spans="1:39" x14ac:dyDescent="0.45">
      <c r="A161" s="1" t="s">
        <v>161</v>
      </c>
      <c r="B161">
        <v>600.00484108924866</v>
      </c>
      <c r="C161">
        <v>600.00263905525208</v>
      </c>
      <c r="D161">
        <v>6.8498392105102539</v>
      </c>
      <c r="E161">
        <f t="shared" si="28"/>
        <v>0.98858369342808128</v>
      </c>
      <c r="I161" s="1" t="str">
        <v>neos-5118834-korana</v>
      </c>
      <c r="J161" s="5">
        <v>266.25066709518433</v>
      </c>
      <c r="K161" s="5">
        <v>265.92775702476501</v>
      </c>
      <c r="L161" s="5">
        <v>208.38009810447693</v>
      </c>
      <c r="M161" s="5">
        <f>IFERROR(VLOOKUP(I161, instances_gpu_matrix[[Instance]:[cuPDLP]], 2, FALSE), "")</f>
        <v>255.38504004478455</v>
      </c>
      <c r="N161" s="7">
        <f t="shared" si="29"/>
        <v>1.2128047375140343E-3</v>
      </c>
      <c r="O161" s="7">
        <f t="shared" si="30"/>
        <v>0.21735370514590571</v>
      </c>
      <c r="P161" s="7">
        <f t="shared" si="31"/>
        <v>0.21640335542306272</v>
      </c>
      <c r="Q161" s="7">
        <f t="shared" si="32"/>
        <v>3.9645041562918377E-2</v>
      </c>
      <c r="R161" s="12">
        <f>IFERROR(VLOOKUP(I161, iterations_cuPDLP_new[[Instance]:[cuPDLP]], 2, FALSE), "")</f>
        <v>57681</v>
      </c>
      <c r="S161" s="12">
        <f>IFERROR(VLOOKUP(I161, iterations_gpu[[Instance]:[cuPDLP]], 2, FALSE), "")</f>
        <v>44782</v>
      </c>
      <c r="T161" s="12">
        <f>IFERROR(VLOOKUP(I161, iterations_gpu_matrix[[Instance]:[cuPDLP]], 2, FALSE), "")</f>
        <v>50238</v>
      </c>
      <c r="U161" s="7">
        <f t="shared" si="33"/>
        <v>0.22362649746016885</v>
      </c>
      <c r="V161" s="7">
        <f t="shared" si="34"/>
        <v>0.12903729130909658</v>
      </c>
      <c r="W161" s="5" t="b">
        <f t="shared" si="35"/>
        <v>1</v>
      </c>
      <c r="AF161">
        <f t="shared" si="26"/>
        <v>276.25066709518433</v>
      </c>
      <c r="AG161">
        <f t="shared" si="27"/>
        <v>275.92775702476501</v>
      </c>
      <c r="AH161">
        <f t="shared" si="36"/>
        <v>218.38009810447693</v>
      </c>
      <c r="AI161">
        <f t="shared" si="37"/>
        <v>265.38504004478455</v>
      </c>
      <c r="AK161">
        <v>13.875494956970215</v>
      </c>
      <c r="AL161">
        <v>13.902847051620483</v>
      </c>
      <c r="AM161">
        <v>16.455456018447876</v>
      </c>
    </row>
    <row r="162" spans="1:39" x14ac:dyDescent="0.45">
      <c r="A162" s="1" t="s">
        <v>162</v>
      </c>
      <c r="B162">
        <v>600.0042450428009</v>
      </c>
      <c r="C162">
        <v>600.00343203544617</v>
      </c>
      <c r="D162">
        <v>208.38009810447693</v>
      </c>
      <c r="E162">
        <f t="shared" si="28"/>
        <v>0.65270229364858534</v>
      </c>
      <c r="I162" s="1" t="str">
        <v>neos-5118851-kowhai</v>
      </c>
      <c r="J162" s="5">
        <v>5.0915939807891846</v>
      </c>
      <c r="K162" s="5">
        <v>5.0871360301971436</v>
      </c>
      <c r="L162" s="5">
        <v>8.5363888740539551</v>
      </c>
      <c r="M162" s="5">
        <f>IFERROR(VLOOKUP(I162, instances_gpu_matrix[[Instance]:[cuPDLP]], 2, FALSE), "")</f>
        <v>7.5868840217590332</v>
      </c>
      <c r="N162" s="7">
        <f t="shared" si="29"/>
        <v>8.7555107670821077E-4</v>
      </c>
      <c r="O162" s="7">
        <f t="shared" si="30"/>
        <v>-0.67656512012979397</v>
      </c>
      <c r="P162" s="7">
        <f t="shared" si="31"/>
        <v>-0.6780343248897045</v>
      </c>
      <c r="Q162" s="7">
        <f t="shared" si="32"/>
        <v>-0.49138611130573917</v>
      </c>
      <c r="R162" s="12">
        <f>IFERROR(VLOOKUP(I162, iterations_cuPDLP_new[[Instance]:[cuPDLP]], 2, FALSE), "")</f>
        <v>943</v>
      </c>
      <c r="S162" s="12">
        <f>IFERROR(VLOOKUP(I162, iterations_gpu[[Instance]:[cuPDLP]], 2, FALSE), "")</f>
        <v>993</v>
      </c>
      <c r="T162" s="12">
        <f>IFERROR(VLOOKUP(I162, iterations_gpu_matrix[[Instance]:[cuPDLP]], 2, FALSE), "")</f>
        <v>826</v>
      </c>
      <c r="U162" s="7">
        <f t="shared" si="33"/>
        <v>-5.3022269353128315E-2</v>
      </c>
      <c r="V162" s="7">
        <f t="shared" si="34"/>
        <v>0.12407211028632026</v>
      </c>
      <c r="W162" s="5" t="b">
        <f t="shared" si="35"/>
        <v>0</v>
      </c>
      <c r="AF162">
        <f t="shared" si="26"/>
        <v>15.091593980789185</v>
      </c>
      <c r="AG162">
        <f t="shared" si="27"/>
        <v>15.087136030197144</v>
      </c>
      <c r="AH162">
        <f t="shared" si="36"/>
        <v>18.536388874053955</v>
      </c>
      <c r="AI162">
        <f t="shared" si="37"/>
        <v>17.586884021759033</v>
      </c>
      <c r="AK162">
        <v>14.235395908355713</v>
      </c>
      <c r="AL162">
        <v>14.213503837585449</v>
      </c>
      <c r="AM162">
        <v>13.330492973327637</v>
      </c>
    </row>
    <row r="163" spans="1:39" x14ac:dyDescent="0.45">
      <c r="A163" s="1" t="s">
        <v>163</v>
      </c>
      <c r="B163">
        <v>111.13466000556946</v>
      </c>
      <c r="C163">
        <v>114.70562195777893</v>
      </c>
      <c r="D163">
        <v>8.5363888740539551</v>
      </c>
      <c r="E163">
        <f t="shared" si="28"/>
        <v>0.92318877950743572</v>
      </c>
      <c r="I163" s="1" t="str">
        <v>neos-5123665-limmat</v>
      </c>
      <c r="J163" s="5">
        <v>600.00310802459717</v>
      </c>
      <c r="K163" s="5">
        <v>600.00068402290344</v>
      </c>
      <c r="L163" s="5">
        <v>600.00368189811707</v>
      </c>
      <c r="M163" s="5">
        <f>IFERROR(VLOOKUP(I163, instances_gpu_matrix[[Instance]:[cuPDLP]], 2, FALSE), "")</f>
        <v>600.00446581840515</v>
      </c>
      <c r="N163" s="7">
        <f t="shared" si="29"/>
        <v>0</v>
      </c>
      <c r="O163" s="7">
        <f t="shared" si="30"/>
        <v>0</v>
      </c>
      <c r="P163" s="7">
        <f t="shared" si="31"/>
        <v>0</v>
      </c>
      <c r="Q163" s="7">
        <f t="shared" si="32"/>
        <v>0</v>
      </c>
      <c r="R163" s="12">
        <f>IFERROR(VLOOKUP(I163, iterations_cuPDLP_new[[Instance]:[cuPDLP]], 2, FALSE), "")</f>
        <v>117718</v>
      </c>
      <c r="S163" s="12">
        <f>IFERROR(VLOOKUP(I163, iterations_gpu[[Instance]:[cuPDLP]], 2, FALSE), "")</f>
        <v>113670</v>
      </c>
      <c r="T163" s="12">
        <f>IFERROR(VLOOKUP(I163, iterations_gpu_matrix[[Instance]:[cuPDLP]], 2, FALSE), "")</f>
        <v>113522</v>
      </c>
      <c r="U163" s="7" t="str">
        <f t="shared" si="33"/>
        <v/>
      </c>
      <c r="V163" s="7" t="str">
        <f t="shared" si="34"/>
        <v/>
      </c>
      <c r="W163" s="5" t="b">
        <f t="shared" si="35"/>
        <v>0</v>
      </c>
      <c r="AF163">
        <f t="shared" si="26"/>
        <v>1</v>
      </c>
      <c r="AG163">
        <f t="shared" si="27"/>
        <v>1</v>
      </c>
      <c r="AH163">
        <f t="shared" si="36"/>
        <v>1</v>
      </c>
      <c r="AI163">
        <f t="shared" si="37"/>
        <v>1</v>
      </c>
      <c r="AK163">
        <v>265.37641286849976</v>
      </c>
      <c r="AL163">
        <v>263.63778185844421</v>
      </c>
      <c r="AM163">
        <v>464.56538701057434</v>
      </c>
    </row>
    <row r="164" spans="1:39" x14ac:dyDescent="0.45">
      <c r="A164" s="1" t="s">
        <v>164</v>
      </c>
      <c r="B164">
        <v>50.718388080596924</v>
      </c>
      <c r="C164">
        <v>51.615051031112671</v>
      </c>
      <c r="D164">
        <v>600.00368189811707</v>
      </c>
      <c r="E164">
        <f t="shared" si="28"/>
        <v>-10.830101558918775</v>
      </c>
      <c r="I164" s="1" t="str">
        <v>neos-5129192-manaia</v>
      </c>
      <c r="J164" s="5">
        <v>179.89591312408447</v>
      </c>
      <c r="K164" s="5">
        <v>180.33240795135498</v>
      </c>
      <c r="L164" s="5">
        <v>141.12525606155396</v>
      </c>
      <c r="M164" s="5">
        <f>IFERROR(VLOOKUP(I164, instances_gpu_matrix[[Instance]:[cuPDLP]], 2, FALSE), "")</f>
        <v>115.06152105331421</v>
      </c>
      <c r="N164" s="7">
        <f t="shared" si="29"/>
        <v>-2.4263743388624535E-3</v>
      </c>
      <c r="O164" s="7">
        <f t="shared" si="30"/>
        <v>0.21551716428259371</v>
      </c>
      <c r="P164" s="7">
        <f t="shared" si="31"/>
        <v>0.21741600600363098</v>
      </c>
      <c r="Q164" s="7">
        <f t="shared" si="32"/>
        <v>0.36194762571821099</v>
      </c>
      <c r="R164" s="12">
        <f>IFERROR(VLOOKUP(I164, iterations_cuPDLP_new[[Instance]:[cuPDLP]], 2, FALSE), "")</f>
        <v>34614</v>
      </c>
      <c r="S164" s="12">
        <f>IFERROR(VLOOKUP(I164, iterations_gpu[[Instance]:[cuPDLP]], 2, FALSE), "")</f>
        <v>25883</v>
      </c>
      <c r="T164" s="12">
        <f>IFERROR(VLOOKUP(I164, iterations_gpu_matrix[[Instance]:[cuPDLP]], 2, FALSE), "")</f>
        <v>20712</v>
      </c>
      <c r="U164" s="7">
        <f t="shared" si="33"/>
        <v>0.25223897844802678</v>
      </c>
      <c r="V164" s="7">
        <f t="shared" si="34"/>
        <v>0.40162939850927371</v>
      </c>
      <c r="W164" s="5" t="b">
        <f t="shared" si="35"/>
        <v>1</v>
      </c>
      <c r="AF164">
        <f t="shared" si="26"/>
        <v>189.89591312408447</v>
      </c>
      <c r="AG164">
        <f t="shared" si="27"/>
        <v>190.33240795135498</v>
      </c>
      <c r="AH164">
        <f t="shared" si="36"/>
        <v>151.12525606155396</v>
      </c>
      <c r="AI164">
        <f t="shared" si="37"/>
        <v>125.06152105331421</v>
      </c>
      <c r="AK164">
        <v>145.44973397254944</v>
      </c>
      <c r="AL164">
        <v>143.8153829574585</v>
      </c>
      <c r="AM164">
        <v>63.552325963973999</v>
      </c>
    </row>
    <row r="165" spans="1:39" x14ac:dyDescent="0.45">
      <c r="A165" s="1" t="s">
        <v>165</v>
      </c>
      <c r="B165">
        <v>117.10475301742554</v>
      </c>
      <c r="C165">
        <v>114.86144089698792</v>
      </c>
      <c r="D165">
        <v>141.12525606155396</v>
      </c>
      <c r="E165">
        <f t="shared" si="28"/>
        <v>-0.20511979595357752</v>
      </c>
      <c r="I165" s="1" t="str">
        <v>neos-5138690-middle</v>
      </c>
      <c r="J165" s="5">
        <v>529.96276307106018</v>
      </c>
      <c r="K165" s="5">
        <v>530.26072812080383</v>
      </c>
      <c r="L165" s="5">
        <v>600.00035405158997</v>
      </c>
      <c r="M165" s="5">
        <f>IFERROR(VLOOKUP(I165, instances_gpu_matrix[[Instance]:[cuPDLP]], 2, FALSE), "")</f>
        <v>600.00282597541809</v>
      </c>
      <c r="N165" s="7">
        <f t="shared" si="29"/>
        <v>-5.6223770896088343E-4</v>
      </c>
      <c r="O165" s="7">
        <f t="shared" si="30"/>
        <v>0</v>
      </c>
      <c r="P165" s="7">
        <f t="shared" si="31"/>
        <v>-0.13151950018613875</v>
      </c>
      <c r="Q165" s="7">
        <f t="shared" si="32"/>
        <v>-0.13152416190007876</v>
      </c>
      <c r="R165" s="12">
        <f>IFERROR(VLOOKUP(I165, iterations_cuPDLP_new[[Instance]:[cuPDLP]], 2, FALSE), "")</f>
        <v>105914</v>
      </c>
      <c r="S165" s="12">
        <f>IFERROR(VLOOKUP(I165, iterations_gpu[[Instance]:[cuPDLP]], 2, FALSE), "")</f>
        <v>115309</v>
      </c>
      <c r="T165" s="12">
        <f>IFERROR(VLOOKUP(I165, iterations_gpu_matrix[[Instance]:[cuPDLP]], 2, FALSE), "")</f>
        <v>117704</v>
      </c>
      <c r="U165" s="7">
        <f t="shared" si="33"/>
        <v>-8.87040429027324E-2</v>
      </c>
      <c r="V165" s="7" t="str">
        <f t="shared" si="34"/>
        <v/>
      </c>
      <c r="W165" s="5" t="b">
        <f t="shared" si="35"/>
        <v>1</v>
      </c>
      <c r="AF165">
        <f t="shared" si="26"/>
        <v>539.96276307106018</v>
      </c>
      <c r="AG165">
        <f t="shared" si="27"/>
        <v>540.26072812080383</v>
      </c>
      <c r="AH165">
        <f t="shared" si="36"/>
        <v>610.00035405158997</v>
      </c>
      <c r="AI165">
        <f t="shared" si="37"/>
        <v>1</v>
      </c>
      <c r="AK165">
        <v>159.42341995239258</v>
      </c>
      <c r="AL165">
        <v>162.02278614044189</v>
      </c>
      <c r="AM165">
        <v>331.95395708084106</v>
      </c>
    </row>
    <row r="166" spans="1:39" x14ac:dyDescent="0.45">
      <c r="A166" s="1" t="s">
        <v>166</v>
      </c>
      <c r="B166">
        <v>164.90944004058838</v>
      </c>
      <c r="C166">
        <v>159.2557110786438</v>
      </c>
      <c r="D166">
        <v>600.00035405158997</v>
      </c>
      <c r="E166">
        <f t="shared" si="28"/>
        <v>-2.6383626910861788</v>
      </c>
      <c r="I166" s="1" t="str">
        <v>neos-5149806-wieprz</v>
      </c>
      <c r="J166" s="5">
        <v>1.1689801216125488</v>
      </c>
      <c r="K166" s="5">
        <v>1.1918668746948242</v>
      </c>
      <c r="L166" s="5">
        <v>2.7606570720672607</v>
      </c>
      <c r="M166" s="5">
        <f>IFERROR(VLOOKUP(I166, instances_gpu_matrix[[Instance]:[cuPDLP]], 2, FALSE), "")</f>
        <v>3.376060962677002</v>
      </c>
      <c r="N166" s="7">
        <f t="shared" si="29"/>
        <v>-1.9578393728974856E-2</v>
      </c>
      <c r="O166" s="7">
        <f t="shared" si="30"/>
        <v>-1.3615945395710187</v>
      </c>
      <c r="P166" s="7">
        <f t="shared" si="31"/>
        <v>-1.3162461602719875</v>
      </c>
      <c r="Q166" s="7">
        <f t="shared" si="32"/>
        <v>-1.8325822575960402</v>
      </c>
      <c r="R166" s="12">
        <f>IFERROR(VLOOKUP(I166, iterations_cuPDLP_new[[Instance]:[cuPDLP]], 2, FALSE), "")</f>
        <v>242</v>
      </c>
      <c r="S166" s="12">
        <f>IFERROR(VLOOKUP(I166, iterations_gpu[[Instance]:[cuPDLP]], 2, FALSE), "")</f>
        <v>252</v>
      </c>
      <c r="T166" s="12">
        <f>IFERROR(VLOOKUP(I166, iterations_gpu_matrix[[Instance]:[cuPDLP]], 2, FALSE), "")</f>
        <v>291</v>
      </c>
      <c r="U166" s="7" t="str">
        <f t="shared" si="33"/>
        <v/>
      </c>
      <c r="V166" s="7" t="str">
        <f t="shared" si="34"/>
        <v/>
      </c>
      <c r="W166" s="5" t="b">
        <f t="shared" si="35"/>
        <v>0</v>
      </c>
      <c r="AF166">
        <f t="shared" si="26"/>
        <v>11.168980121612549</v>
      </c>
      <c r="AG166">
        <f t="shared" si="27"/>
        <v>11.191866874694824</v>
      </c>
      <c r="AH166">
        <f t="shared" si="36"/>
        <v>12.760657072067261</v>
      </c>
      <c r="AI166">
        <f t="shared" si="37"/>
        <v>13.376060962677002</v>
      </c>
      <c r="AK166">
        <v>11.134423017501831</v>
      </c>
      <c r="AL166">
        <v>10.927602052688599</v>
      </c>
      <c r="AM166">
        <v>12.140516042709351</v>
      </c>
    </row>
    <row r="167" spans="1:39" x14ac:dyDescent="0.45">
      <c r="A167" s="1" t="s">
        <v>167</v>
      </c>
      <c r="B167">
        <v>364.32720708847046</v>
      </c>
      <c r="C167">
        <v>359.13153600692749</v>
      </c>
      <c r="D167">
        <v>2.7606570720672607</v>
      </c>
      <c r="E167">
        <f t="shared" si="28"/>
        <v>0.99242258876538725</v>
      </c>
      <c r="I167" s="1" t="str">
        <v>neos-5188808-nattai</v>
      </c>
      <c r="J167" s="5">
        <v>2.652763843536377</v>
      </c>
      <c r="K167" s="5">
        <v>2.7135660648345947</v>
      </c>
      <c r="L167" s="5">
        <v>3.4859530925750732</v>
      </c>
      <c r="M167" s="5">
        <f>IFERROR(VLOOKUP(I167, instances_gpu_matrix[[Instance]:[cuPDLP]], 2, FALSE), "")</f>
        <v>3.196660041809082</v>
      </c>
      <c r="N167" s="7">
        <f t="shared" si="29"/>
        <v>-2.2920329469344261E-2</v>
      </c>
      <c r="O167" s="7">
        <f t="shared" si="30"/>
        <v>-0.31408346094161882</v>
      </c>
      <c r="P167" s="7">
        <f t="shared" si="31"/>
        <v>-0.28463910930709524</v>
      </c>
      <c r="Q167" s="7">
        <f t="shared" si="32"/>
        <v>-0.17802919311048146</v>
      </c>
      <c r="R167" s="12">
        <f>IFERROR(VLOOKUP(I167, iterations_cuPDLP_new[[Instance]:[cuPDLP]], 2, FALSE), "")</f>
        <v>525</v>
      </c>
      <c r="S167" s="12">
        <f>IFERROR(VLOOKUP(I167, iterations_gpu[[Instance]:[cuPDLP]], 2, FALSE), "")</f>
        <v>465</v>
      </c>
      <c r="T167" s="12">
        <f>IFERROR(VLOOKUP(I167, iterations_gpu_matrix[[Instance]:[cuPDLP]], 2, FALSE), "")</f>
        <v>392</v>
      </c>
      <c r="U167" s="7" t="str">
        <f t="shared" si="33"/>
        <v/>
      </c>
      <c r="V167" s="7" t="str">
        <f t="shared" si="34"/>
        <v/>
      </c>
      <c r="W167" s="5" t="b">
        <f t="shared" si="35"/>
        <v>0</v>
      </c>
      <c r="AF167">
        <f t="shared" si="26"/>
        <v>12.652763843536377</v>
      </c>
      <c r="AG167">
        <f t="shared" si="27"/>
        <v>12.713566064834595</v>
      </c>
      <c r="AH167">
        <f t="shared" si="36"/>
        <v>13.485953092575073</v>
      </c>
      <c r="AI167">
        <f t="shared" si="37"/>
        <v>13.196660041809082</v>
      </c>
      <c r="AK167">
        <v>28.108811140060425</v>
      </c>
      <c r="AL167">
        <v>28.105472803115845</v>
      </c>
      <c r="AM167">
        <v>36.062375068664551</v>
      </c>
    </row>
    <row r="168" spans="1:39" x14ac:dyDescent="0.45">
      <c r="A168" s="1" t="s">
        <v>168</v>
      </c>
      <c r="B168">
        <v>81.631669998168945</v>
      </c>
      <c r="C168">
        <v>81.485804796218872</v>
      </c>
      <c r="D168">
        <v>3.4859530925750732</v>
      </c>
      <c r="E168">
        <f t="shared" si="28"/>
        <v>0.9572965603588256</v>
      </c>
      <c r="I168" s="1" t="str">
        <v>neos-5193246-nerang</v>
      </c>
      <c r="J168" s="5">
        <v>2.0076169967651367</v>
      </c>
      <c r="K168" s="5">
        <v>2.0722122192382813</v>
      </c>
      <c r="L168" s="5">
        <v>2.2688920497894287</v>
      </c>
      <c r="M168" s="5">
        <f>IFERROR(VLOOKUP(I168, instances_gpu_matrix[[Instance]:[cuPDLP]], 2, FALSE), "")</f>
        <v>2.1425390243530273</v>
      </c>
      <c r="N168" s="7">
        <f t="shared" si="29"/>
        <v>-3.2175072524902155E-2</v>
      </c>
      <c r="O168" s="7">
        <f t="shared" si="30"/>
        <v>-0.13014188136745364</v>
      </c>
      <c r="P168" s="7">
        <f t="shared" si="31"/>
        <v>-9.4912976926390516E-2</v>
      </c>
      <c r="Q168" s="7">
        <f t="shared" si="32"/>
        <v>-3.3938032244881428E-2</v>
      </c>
      <c r="R168" s="12">
        <f>IFERROR(VLOOKUP(I168, iterations_cuPDLP_new[[Instance]:[cuPDLP]], 2, FALSE), "")</f>
        <v>401</v>
      </c>
      <c r="S168" s="12">
        <f>IFERROR(VLOOKUP(I168, iterations_gpu[[Instance]:[cuPDLP]], 2, FALSE), "")</f>
        <v>225</v>
      </c>
      <c r="T168" s="12">
        <f>IFERROR(VLOOKUP(I168, iterations_gpu_matrix[[Instance]:[cuPDLP]], 2, FALSE), "")</f>
        <v>220</v>
      </c>
      <c r="U168" s="7" t="str">
        <f t="shared" si="33"/>
        <v/>
      </c>
      <c r="V168" s="7" t="str">
        <f t="shared" si="34"/>
        <v/>
      </c>
      <c r="W168" s="5" t="b">
        <f t="shared" si="35"/>
        <v>0</v>
      </c>
      <c r="AF168">
        <f t="shared" si="26"/>
        <v>12.007616996765137</v>
      </c>
      <c r="AG168">
        <f t="shared" si="27"/>
        <v>12.072212219238281</v>
      </c>
      <c r="AH168">
        <f t="shared" si="36"/>
        <v>12.268892049789429</v>
      </c>
      <c r="AI168">
        <f t="shared" si="37"/>
        <v>12.142539024353027</v>
      </c>
      <c r="AK168">
        <v>10.502427101135254</v>
      </c>
      <c r="AL168">
        <v>10.483139038085938</v>
      </c>
      <c r="AM168">
        <v>10.825292825698853</v>
      </c>
    </row>
    <row r="169" spans="1:39" x14ac:dyDescent="0.45">
      <c r="A169" s="1" t="s">
        <v>169</v>
      </c>
      <c r="B169">
        <v>600.00698018074036</v>
      </c>
      <c r="C169">
        <v>600.00417017936707</v>
      </c>
      <c r="D169">
        <v>2.2688920497894287</v>
      </c>
      <c r="E169">
        <f t="shared" si="28"/>
        <v>0.99621855724227415</v>
      </c>
      <c r="I169" s="1" t="str">
        <v>neos-5195221-niemur</v>
      </c>
      <c r="J169" s="5">
        <v>1.8367519378662109</v>
      </c>
      <c r="K169" s="5">
        <v>1.8124990463256836</v>
      </c>
      <c r="L169" s="5">
        <v>2.603989839553833</v>
      </c>
      <c r="M169" s="5">
        <f>IFERROR(VLOOKUP(I169, instances_gpu_matrix[[Instance]:[cuPDLP]], 2, FALSE), "")</f>
        <v>2.5886390209197998</v>
      </c>
      <c r="N169" s="7">
        <f t="shared" si="29"/>
        <v>1.3204228094460257E-2</v>
      </c>
      <c r="O169" s="7">
        <f t="shared" si="30"/>
        <v>-0.41771449147288592</v>
      </c>
      <c r="P169" s="7">
        <f t="shared" si="31"/>
        <v>-0.43668480534247317</v>
      </c>
      <c r="Q169" s="7">
        <f t="shared" si="32"/>
        <v>-0.42821538370876111</v>
      </c>
      <c r="R169" s="12">
        <f>IFERROR(VLOOKUP(I169, iterations_cuPDLP_new[[Instance]:[cuPDLP]], 2, FALSE), "")</f>
        <v>369</v>
      </c>
      <c r="S169" s="12">
        <f>IFERROR(VLOOKUP(I169, iterations_gpu[[Instance]:[cuPDLP]], 2, FALSE), "")</f>
        <v>303</v>
      </c>
      <c r="T169" s="12">
        <f>IFERROR(VLOOKUP(I169, iterations_gpu_matrix[[Instance]:[cuPDLP]], 2, FALSE), "")</f>
        <v>247</v>
      </c>
      <c r="U169" s="7" t="str">
        <f t="shared" si="33"/>
        <v/>
      </c>
      <c r="V169" s="7" t="str">
        <f t="shared" si="34"/>
        <v/>
      </c>
      <c r="W169" s="5" t="b">
        <f t="shared" si="35"/>
        <v>0</v>
      </c>
      <c r="AF169">
        <f t="shared" si="26"/>
        <v>11.836751937866211</v>
      </c>
      <c r="AG169">
        <f t="shared" si="27"/>
        <v>11.812499046325684</v>
      </c>
      <c r="AH169">
        <f t="shared" si="36"/>
        <v>12.603989839553833</v>
      </c>
      <c r="AI169">
        <f t="shared" si="37"/>
        <v>12.5886390209198</v>
      </c>
      <c r="AK169">
        <v>10.257593870162964</v>
      </c>
      <c r="AL169">
        <v>10.262887001037598</v>
      </c>
      <c r="AM169">
        <v>11.116419076919556</v>
      </c>
    </row>
    <row r="170" spans="1:39" x14ac:dyDescent="0.45">
      <c r="A170" s="1" t="s">
        <v>170</v>
      </c>
      <c r="B170">
        <v>600.00188612937927</v>
      </c>
      <c r="C170">
        <v>600.00455617904663</v>
      </c>
      <c r="D170">
        <v>2.603989839553833</v>
      </c>
      <c r="E170">
        <f t="shared" si="28"/>
        <v>0.99566003057698338</v>
      </c>
      <c r="I170" s="1" t="str">
        <v>neos-5196530-nuhaka</v>
      </c>
      <c r="J170" s="5">
        <v>1.9670219421386719</v>
      </c>
      <c r="K170" s="5">
        <v>1.9833049774169922</v>
      </c>
      <c r="L170" s="5">
        <v>2.2496109008789063</v>
      </c>
      <c r="M170" s="5">
        <f>IFERROR(VLOOKUP(I170, instances_gpu_matrix[[Instance]:[cuPDLP]], 2, FALSE), "")</f>
        <v>2.2898790836334229</v>
      </c>
      <c r="N170" s="7">
        <f t="shared" si="29"/>
        <v>-8.278014052357929E-3</v>
      </c>
      <c r="O170" s="7">
        <f t="shared" si="30"/>
        <v>-0.14366334847947126</v>
      </c>
      <c r="P170" s="7">
        <f t="shared" si="31"/>
        <v>-0.13427381390871332</v>
      </c>
      <c r="Q170" s="7">
        <f t="shared" si="32"/>
        <v>-0.1545773896134246</v>
      </c>
      <c r="R170" s="12">
        <f>IFERROR(VLOOKUP(I170, iterations_cuPDLP_new[[Instance]:[cuPDLP]], 2, FALSE), "")</f>
        <v>399</v>
      </c>
      <c r="S170" s="12">
        <f>IFERROR(VLOOKUP(I170, iterations_gpu[[Instance]:[cuPDLP]], 2, FALSE), "")</f>
        <v>243</v>
      </c>
      <c r="T170" s="12">
        <f>IFERROR(VLOOKUP(I170, iterations_gpu_matrix[[Instance]:[cuPDLP]], 2, FALSE), "")</f>
        <v>214</v>
      </c>
      <c r="U170" s="7" t="str">
        <f t="shared" si="33"/>
        <v/>
      </c>
      <c r="V170" s="7" t="str">
        <f t="shared" si="34"/>
        <v/>
      </c>
      <c r="W170" s="5" t="b">
        <f t="shared" si="35"/>
        <v>0</v>
      </c>
      <c r="AF170">
        <f t="shared" si="26"/>
        <v>11.967021942138672</v>
      </c>
      <c r="AG170">
        <f t="shared" si="27"/>
        <v>11.983304977416992</v>
      </c>
      <c r="AH170">
        <f t="shared" si="36"/>
        <v>12.249610900878906</v>
      </c>
      <c r="AI170">
        <f t="shared" si="37"/>
        <v>12.289879083633423</v>
      </c>
      <c r="AK170">
        <v>44.930195093154907</v>
      </c>
      <c r="AL170">
        <v>46.293833017349243</v>
      </c>
      <c r="AM170">
        <v>47.116581916809082</v>
      </c>
    </row>
    <row r="171" spans="1:39" x14ac:dyDescent="0.45">
      <c r="A171" s="1" t="s">
        <v>171</v>
      </c>
      <c r="B171">
        <v>2.9553229808807373</v>
      </c>
      <c r="C171">
        <v>2.934952974319458</v>
      </c>
      <c r="D171">
        <v>2.2496109008789063</v>
      </c>
      <c r="E171">
        <f t="shared" si="28"/>
        <v>0.2387935547374645</v>
      </c>
      <c r="I171" s="1" t="str">
        <v>neos-5221106-oparau</v>
      </c>
      <c r="J171" s="5">
        <v>1.0186259746551514</v>
      </c>
      <c r="K171" s="5">
        <v>1.0384001731872559</v>
      </c>
      <c r="L171" s="5">
        <v>1.9736270904541016</v>
      </c>
      <c r="M171" s="5">
        <f>IFERROR(VLOOKUP(I171, instances_gpu_matrix[[Instance]:[cuPDLP]], 2, FALSE), "")</f>
        <v>1.8701229095458984</v>
      </c>
      <c r="N171" s="7">
        <f t="shared" si="29"/>
        <v>-1.9412619571966942E-2</v>
      </c>
      <c r="O171" s="7">
        <f t="shared" si="30"/>
        <v>-0.93753854659190194</v>
      </c>
      <c r="P171" s="7">
        <f t="shared" si="31"/>
        <v>-0.90064210447526105</v>
      </c>
      <c r="Q171" s="7">
        <f t="shared" si="32"/>
        <v>-0.8009655216117314</v>
      </c>
      <c r="R171" s="12">
        <f>IFERROR(VLOOKUP(I171, iterations_cuPDLP_new[[Instance]:[cuPDLP]], 2, FALSE), "")</f>
        <v>209</v>
      </c>
      <c r="S171" s="12">
        <f>IFERROR(VLOOKUP(I171, iterations_gpu[[Instance]:[cuPDLP]], 2, FALSE), "")</f>
        <v>192</v>
      </c>
      <c r="T171" s="12">
        <f>IFERROR(VLOOKUP(I171, iterations_gpu_matrix[[Instance]:[cuPDLP]], 2, FALSE), "")</f>
        <v>183</v>
      </c>
      <c r="U171" s="7" t="str">
        <f t="shared" si="33"/>
        <v/>
      </c>
      <c r="V171" s="7" t="str">
        <f t="shared" si="34"/>
        <v/>
      </c>
      <c r="W171" s="5" t="b">
        <f t="shared" si="35"/>
        <v>0</v>
      </c>
      <c r="AF171">
        <f t="shared" si="26"/>
        <v>11.018625974655151</v>
      </c>
      <c r="AG171">
        <f t="shared" si="27"/>
        <v>11.038400173187256</v>
      </c>
      <c r="AH171">
        <f t="shared" si="36"/>
        <v>11.973627090454102</v>
      </c>
      <c r="AI171">
        <f t="shared" si="37"/>
        <v>11.870122909545898</v>
      </c>
      <c r="AK171">
        <v>20.281260967254639</v>
      </c>
      <c r="AL171">
        <v>20.413793087005615</v>
      </c>
      <c r="AM171">
        <v>24.145891904830933</v>
      </c>
    </row>
    <row r="172" spans="1:39" x14ac:dyDescent="0.45">
      <c r="A172" s="1" t="s">
        <v>172</v>
      </c>
      <c r="B172">
        <v>308.29863381385803</v>
      </c>
      <c r="C172">
        <v>308.73994183540344</v>
      </c>
      <c r="D172">
        <v>1.9736270904541016</v>
      </c>
      <c r="E172">
        <f t="shared" si="28"/>
        <v>0.99359832683642146</v>
      </c>
      <c r="I172" s="1" t="str">
        <v>neos-5223573-tarwin</v>
      </c>
      <c r="J172" s="5">
        <v>25.196277856826782</v>
      </c>
      <c r="K172" s="5">
        <v>25.397213935852051</v>
      </c>
      <c r="L172" s="5">
        <v>43.274680137634277</v>
      </c>
      <c r="M172" s="5">
        <f>IFERROR(VLOOKUP(I172, instances_gpu_matrix[[Instance]:[cuPDLP]], 2, FALSE), "")</f>
        <v>20.165671110153198</v>
      </c>
      <c r="N172" s="7">
        <f t="shared" si="29"/>
        <v>-7.974831844887998E-3</v>
      </c>
      <c r="O172" s="7">
        <f t="shared" si="30"/>
        <v>-0.71750289402008871</v>
      </c>
      <c r="P172" s="7">
        <f t="shared" si="31"/>
        <v>-0.70391446270196789</v>
      </c>
      <c r="Q172" s="7">
        <f t="shared" si="32"/>
        <v>0.20598884739533299</v>
      </c>
      <c r="R172" s="12">
        <f>IFERROR(VLOOKUP(I172, iterations_cuPDLP_new[[Instance]:[cuPDLP]], 2, FALSE), "")</f>
        <v>4519</v>
      </c>
      <c r="S172" s="12">
        <f>IFERROR(VLOOKUP(I172, iterations_gpu[[Instance]:[cuPDLP]], 2, FALSE), "")</f>
        <v>7352</v>
      </c>
      <c r="T172" s="12">
        <f>IFERROR(VLOOKUP(I172, iterations_gpu_matrix[[Instance]:[cuPDLP]], 2, FALSE), "")</f>
        <v>2667</v>
      </c>
      <c r="U172" s="7">
        <f t="shared" si="33"/>
        <v>-0.62690860809913695</v>
      </c>
      <c r="V172" s="7">
        <f t="shared" si="34"/>
        <v>0.40982518256251382</v>
      </c>
      <c r="W172" s="5" t="b">
        <f t="shared" si="35"/>
        <v>1</v>
      </c>
      <c r="AF172">
        <f t="shared" si="26"/>
        <v>35.196277856826782</v>
      </c>
      <c r="AG172">
        <f t="shared" si="27"/>
        <v>35.397213935852051</v>
      </c>
      <c r="AH172">
        <f t="shared" si="36"/>
        <v>53.274680137634277</v>
      </c>
      <c r="AI172">
        <f t="shared" si="37"/>
        <v>30.165671110153198</v>
      </c>
      <c r="AK172">
        <v>87.241553068161011</v>
      </c>
      <c r="AL172">
        <v>88.198858022689819</v>
      </c>
      <c r="AM172">
        <v>69.545700073242188</v>
      </c>
    </row>
    <row r="173" spans="1:39" x14ac:dyDescent="0.45">
      <c r="A173" s="1" t="s">
        <v>173</v>
      </c>
      <c r="B173">
        <v>12.317969799041748</v>
      </c>
      <c r="C173">
        <v>12.226747989654541</v>
      </c>
      <c r="D173">
        <v>43.274680137634277</v>
      </c>
      <c r="E173">
        <f t="shared" si="28"/>
        <v>-2.5131341319736591</v>
      </c>
      <c r="I173" s="1" t="str">
        <v>neos-5251015-ogosta</v>
      </c>
      <c r="J173" s="5">
        <v>24.095355987548828</v>
      </c>
      <c r="K173" s="5">
        <v>24.187726020812988</v>
      </c>
      <c r="L173" s="5">
        <v>15.997108221054077</v>
      </c>
      <c r="M173" s="5">
        <f>IFERROR(VLOOKUP(I173, instances_gpu_matrix[[Instance]:[cuPDLP]], 2, FALSE), "")</f>
        <v>11.966711044311523</v>
      </c>
      <c r="N173" s="7">
        <f t="shared" si="29"/>
        <v>-3.8335201734264468E-3</v>
      </c>
      <c r="O173" s="7">
        <f t="shared" si="30"/>
        <v>0.33609164233470906</v>
      </c>
      <c r="P173" s="7">
        <f t="shared" si="31"/>
        <v>0.33862702896134472</v>
      </c>
      <c r="Q173" s="7">
        <f t="shared" si="32"/>
        <v>0.50525687970773103</v>
      </c>
      <c r="R173" s="12">
        <f>IFERROR(VLOOKUP(I173, iterations_cuPDLP_new[[Instance]:[cuPDLP]], 2, FALSE), "")</f>
        <v>4680</v>
      </c>
      <c r="S173" s="12">
        <f>IFERROR(VLOOKUP(I173, iterations_gpu[[Instance]:[cuPDLP]], 2, FALSE), "")</f>
        <v>1524</v>
      </c>
      <c r="T173" s="12">
        <f>IFERROR(VLOOKUP(I173, iterations_gpu_matrix[[Instance]:[cuPDLP]], 2, FALSE), "")</f>
        <v>1601</v>
      </c>
      <c r="U173" s="7">
        <f t="shared" si="33"/>
        <v>0.67435897435897441</v>
      </c>
      <c r="V173" s="7">
        <f t="shared" si="34"/>
        <v>0.6579059829059829</v>
      </c>
      <c r="W173" s="5" t="b">
        <f t="shared" si="35"/>
        <v>1</v>
      </c>
      <c r="AF173">
        <f t="shared" si="26"/>
        <v>34.095355987548828</v>
      </c>
      <c r="AG173">
        <f t="shared" si="27"/>
        <v>34.187726020812988</v>
      </c>
      <c r="AH173">
        <f t="shared" si="36"/>
        <v>25.997108221054077</v>
      </c>
      <c r="AI173">
        <f t="shared" si="37"/>
        <v>21.966711044311523</v>
      </c>
      <c r="AK173">
        <v>34.537501811981201</v>
      </c>
      <c r="AL173">
        <v>34.861380815505981</v>
      </c>
      <c r="AM173">
        <v>31.651098012924194</v>
      </c>
    </row>
    <row r="174" spans="1:39" x14ac:dyDescent="0.45">
      <c r="A174" s="1" t="s">
        <v>174</v>
      </c>
      <c r="B174">
        <v>10.629382133483887</v>
      </c>
      <c r="C174">
        <v>10.292080879211426</v>
      </c>
      <c r="D174">
        <v>15.997108221054077</v>
      </c>
      <c r="E174">
        <f t="shared" si="28"/>
        <v>-0.5049894735331022</v>
      </c>
      <c r="I174" s="1" t="str">
        <v>neos-525149</v>
      </c>
      <c r="J174" s="5">
        <v>2.2195069789886475</v>
      </c>
      <c r="K174" s="5">
        <v>2.2068710327148438</v>
      </c>
      <c r="L174" s="5">
        <v>4.2926628589630127</v>
      </c>
      <c r="M174" s="5">
        <f>IFERROR(VLOOKUP(I174, instances_gpu_matrix[[Instance]:[cuPDLP]], 2, FALSE), "")</f>
        <v>18.876638889312744</v>
      </c>
      <c r="N174" s="7">
        <f t="shared" si="29"/>
        <v>5.693132030412211E-3</v>
      </c>
      <c r="O174" s="7">
        <f t="shared" si="30"/>
        <v>-0.93406143778787787</v>
      </c>
      <c r="P174" s="7">
        <f t="shared" si="31"/>
        <v>-0.94513535015332284</v>
      </c>
      <c r="Q174" s="7">
        <f t="shared" si="32"/>
        <v>-7.5535759042933845</v>
      </c>
      <c r="R174" s="12">
        <f>IFERROR(VLOOKUP(I174, iterations_cuPDLP_new[[Instance]:[cuPDLP]], 2, FALSE), "")</f>
        <v>499</v>
      </c>
      <c r="S174" s="12">
        <f>IFERROR(VLOOKUP(I174, iterations_gpu[[Instance]:[cuPDLP]], 2, FALSE), "")</f>
        <v>317</v>
      </c>
      <c r="T174" s="12">
        <f>IFERROR(VLOOKUP(I174, iterations_gpu_matrix[[Instance]:[cuPDLP]], 2, FALSE), "")</f>
        <v>468</v>
      </c>
      <c r="U174" s="7" t="str">
        <f t="shared" si="33"/>
        <v/>
      </c>
      <c r="V174" s="7" t="str">
        <f t="shared" si="34"/>
        <v/>
      </c>
      <c r="W174" s="5" t="b">
        <f t="shared" si="35"/>
        <v>0</v>
      </c>
      <c r="AF174">
        <f t="shared" si="26"/>
        <v>12.219506978988647</v>
      </c>
      <c r="AG174">
        <f t="shared" si="27"/>
        <v>12.206871032714844</v>
      </c>
      <c r="AH174">
        <f t="shared" si="36"/>
        <v>14.292662858963013</v>
      </c>
      <c r="AI174">
        <f t="shared" si="37"/>
        <v>28.876638889312744</v>
      </c>
      <c r="AK174">
        <v>22.427251100540161</v>
      </c>
      <c r="AL174">
        <v>22.631576061248779</v>
      </c>
      <c r="AM174">
        <v>18.281371831893921</v>
      </c>
    </row>
    <row r="175" spans="1:39" x14ac:dyDescent="0.45">
      <c r="A175" s="1" t="s">
        <v>175</v>
      </c>
      <c r="B175">
        <v>1.1696739196777344</v>
      </c>
      <c r="C175">
        <v>1.1698338985443115</v>
      </c>
      <c r="D175">
        <v>4.2926628589630127</v>
      </c>
      <c r="E175">
        <f t="shared" si="28"/>
        <v>-2.6699654380134561</v>
      </c>
      <c r="I175" s="1" t="str">
        <v>neos-5266653-tugela</v>
      </c>
      <c r="J175" s="5">
        <v>25.848640918731689</v>
      </c>
      <c r="K175" s="5">
        <v>27.491873979568481</v>
      </c>
      <c r="L175" s="5">
        <v>14.489181041717529</v>
      </c>
      <c r="M175" s="5">
        <f>IFERROR(VLOOKUP(I175, instances_gpu_matrix[[Instance]:[cuPDLP]], 2, FALSE), "")</f>
        <v>14.656982898712158</v>
      </c>
      <c r="N175" s="7">
        <f t="shared" si="29"/>
        <v>-6.3571352397332165E-2</v>
      </c>
      <c r="O175" s="7">
        <f t="shared" si="30"/>
        <v>0.43946062436042121</v>
      </c>
      <c r="P175" s="7">
        <f t="shared" si="31"/>
        <v>0.47296495493593288</v>
      </c>
      <c r="Q175" s="7">
        <f t="shared" si="32"/>
        <v>0.46686126563780295</v>
      </c>
      <c r="R175" s="12">
        <f>IFERROR(VLOOKUP(I175, iterations_cuPDLP_new[[Instance]:[cuPDLP]], 2, FALSE), "")</f>
        <v>4034</v>
      </c>
      <c r="S175" s="12">
        <f>IFERROR(VLOOKUP(I175, iterations_gpu[[Instance]:[cuPDLP]], 2, FALSE), "")</f>
        <v>2149</v>
      </c>
      <c r="T175" s="12">
        <f>IFERROR(VLOOKUP(I175, iterations_gpu_matrix[[Instance]:[cuPDLP]], 2, FALSE), "")</f>
        <v>2308</v>
      </c>
      <c r="U175" s="7">
        <f t="shared" si="33"/>
        <v>0.4672781358453148</v>
      </c>
      <c r="V175" s="7">
        <f t="shared" si="34"/>
        <v>0.42786316311353495</v>
      </c>
      <c r="W175" s="5" t="b">
        <f t="shared" si="35"/>
        <v>1</v>
      </c>
      <c r="AF175">
        <f t="shared" si="26"/>
        <v>35.848640918731689</v>
      </c>
      <c r="AG175">
        <f t="shared" si="27"/>
        <v>37.491873979568481</v>
      </c>
      <c r="AH175">
        <f t="shared" si="36"/>
        <v>24.489181041717529</v>
      </c>
      <c r="AI175">
        <f t="shared" si="37"/>
        <v>24.656982898712158</v>
      </c>
      <c r="AK175">
        <v>32.605476140975952</v>
      </c>
      <c r="AL175">
        <v>28.767342805862427</v>
      </c>
      <c r="AM175">
        <v>47.176963090896606</v>
      </c>
    </row>
    <row r="176" spans="1:39" x14ac:dyDescent="0.45">
      <c r="A176" s="1" t="s">
        <v>176</v>
      </c>
      <c r="B176">
        <v>18.191941022872925</v>
      </c>
      <c r="C176">
        <v>18.205184936523438</v>
      </c>
      <c r="D176">
        <v>14.489181041717529</v>
      </c>
      <c r="E176">
        <f t="shared" si="28"/>
        <v>0.20353847764237334</v>
      </c>
      <c r="I176" s="1" t="str">
        <v>neos-5273874-yomtsa</v>
      </c>
      <c r="J176" s="5">
        <v>26.811048030853271</v>
      </c>
      <c r="K176" s="5">
        <v>26.791998863220215</v>
      </c>
      <c r="L176" s="5">
        <v>8.789625883102417</v>
      </c>
      <c r="M176" s="5">
        <f>IFERROR(VLOOKUP(I176, instances_gpu_matrix[[Instance]:[cuPDLP]], 2, FALSE), "")</f>
        <v>17.998333930969238</v>
      </c>
      <c r="N176" s="7">
        <f t="shared" si="29"/>
        <v>7.104969418254551E-4</v>
      </c>
      <c r="O176" s="7">
        <f t="shared" si="30"/>
        <v>0.67216403204426756</v>
      </c>
      <c r="P176" s="7">
        <f t="shared" si="31"/>
        <v>0.67193093998041609</v>
      </c>
      <c r="Q176" s="7">
        <f t="shared" si="32"/>
        <v>0.32821981581683446</v>
      </c>
      <c r="R176" s="12">
        <f>IFERROR(VLOOKUP(I176, iterations_cuPDLP_new[[Instance]:[cuPDLP]], 2, FALSE), "")</f>
        <v>5128</v>
      </c>
      <c r="S176" s="12">
        <f>IFERROR(VLOOKUP(I176, iterations_gpu[[Instance]:[cuPDLP]], 2, FALSE), "")</f>
        <v>1153</v>
      </c>
      <c r="T176" s="12">
        <f>IFERROR(VLOOKUP(I176, iterations_gpu_matrix[[Instance]:[cuPDLP]], 2, FALSE), "")</f>
        <v>3101</v>
      </c>
      <c r="U176" s="7">
        <f t="shared" si="33"/>
        <v>0.77515600624024961</v>
      </c>
      <c r="V176" s="7">
        <f t="shared" si="34"/>
        <v>0.39528081123244929</v>
      </c>
      <c r="W176" s="5" t="b">
        <f t="shared" si="35"/>
        <v>1</v>
      </c>
      <c r="AF176">
        <f t="shared" si="26"/>
        <v>36.811048030853271</v>
      </c>
      <c r="AG176">
        <f t="shared" si="27"/>
        <v>36.791998863220215</v>
      </c>
      <c r="AH176">
        <f t="shared" si="36"/>
        <v>18.789625883102417</v>
      </c>
      <c r="AI176">
        <f t="shared" si="37"/>
        <v>27.998333930969238</v>
      </c>
      <c r="AK176">
        <v>57.146312952041626</v>
      </c>
      <c r="AL176">
        <v>56.326600790023804</v>
      </c>
      <c r="AM176">
        <v>41.973140954971313</v>
      </c>
    </row>
    <row r="177" spans="1:39" x14ac:dyDescent="0.45">
      <c r="A177" s="1" t="s">
        <v>177</v>
      </c>
      <c r="B177">
        <v>12.725976943969727</v>
      </c>
      <c r="C177">
        <v>14.492363214492798</v>
      </c>
      <c r="D177">
        <v>8.789625883102417</v>
      </c>
      <c r="E177">
        <f t="shared" si="28"/>
        <v>0.30931621817314159</v>
      </c>
      <c r="I177" s="1" t="str">
        <v>neos-578379</v>
      </c>
      <c r="J177" s="5">
        <v>5.8425178527832031</v>
      </c>
      <c r="K177" s="5">
        <v>5.4853520393371582</v>
      </c>
      <c r="L177" s="5">
        <v>2.7327661514282227</v>
      </c>
      <c r="M177" s="5">
        <f>IFERROR(VLOOKUP(I177, instances_gpu_matrix[[Instance]:[cuPDLP]], 2, FALSE), "")</f>
        <v>3.5459029674530029</v>
      </c>
      <c r="N177" s="7">
        <f t="shared" si="29"/>
        <v>6.1132173224922481E-2</v>
      </c>
      <c r="O177" s="7">
        <f t="shared" si="30"/>
        <v>0.53226225057636523</v>
      </c>
      <c r="P177" s="7">
        <f t="shared" si="31"/>
        <v>0.501806605696278</v>
      </c>
      <c r="Q177" s="7">
        <f t="shared" si="32"/>
        <v>0.35356875146312677</v>
      </c>
      <c r="R177" s="12">
        <f>IFERROR(VLOOKUP(I177, iterations_cuPDLP_new[[Instance]:[cuPDLP]], 2, FALSE), "")</f>
        <v>1966</v>
      </c>
      <c r="S177" s="12">
        <f>IFERROR(VLOOKUP(I177, iterations_gpu[[Instance]:[cuPDLP]], 2, FALSE), "")</f>
        <v>807</v>
      </c>
      <c r="T177" s="12">
        <f>IFERROR(VLOOKUP(I177, iterations_gpu_matrix[[Instance]:[cuPDLP]], 2, FALSE), "")</f>
        <v>998</v>
      </c>
      <c r="U177" s="7">
        <f t="shared" si="33"/>
        <v>0.58952187182095628</v>
      </c>
      <c r="V177" s="7" t="str">
        <f t="shared" si="34"/>
        <v/>
      </c>
      <c r="W177" s="5" t="b">
        <f t="shared" si="35"/>
        <v>1</v>
      </c>
      <c r="AF177">
        <f t="shared" si="26"/>
        <v>15.842517852783203</v>
      </c>
      <c r="AG177">
        <f t="shared" si="27"/>
        <v>15.485352039337158</v>
      </c>
      <c r="AH177">
        <f t="shared" si="36"/>
        <v>12.732766151428223</v>
      </c>
      <c r="AI177">
        <f t="shared" si="37"/>
        <v>13.545902967453003</v>
      </c>
      <c r="AK177">
        <v>38.986314058303833</v>
      </c>
      <c r="AL177">
        <v>41.754511117935181</v>
      </c>
      <c r="AM177">
        <v>34.265021085739136</v>
      </c>
    </row>
    <row r="178" spans="1:39" x14ac:dyDescent="0.45">
      <c r="A178" s="1" t="s">
        <v>178</v>
      </c>
      <c r="B178">
        <v>14.057462215423584</v>
      </c>
      <c r="C178">
        <v>13.356060028076172</v>
      </c>
      <c r="D178">
        <v>2.7327661514282227</v>
      </c>
      <c r="E178">
        <f t="shared" si="28"/>
        <v>0.80560032034588125</v>
      </c>
      <c r="I178" s="1" t="str">
        <v>neos-662469</v>
      </c>
      <c r="J178" s="5">
        <v>65.406874179840088</v>
      </c>
      <c r="K178" s="5">
        <v>67.004534006118774</v>
      </c>
      <c r="L178" s="5">
        <v>51.478736877441406</v>
      </c>
      <c r="M178" s="5">
        <f>IFERROR(VLOOKUP(I178, instances_gpu_matrix[[Instance]:[cuPDLP]], 2, FALSE), "")</f>
        <v>67.735843181610107</v>
      </c>
      <c r="N178" s="7">
        <f t="shared" si="29"/>
        <v>-2.4426481869257746E-2</v>
      </c>
      <c r="O178" s="7">
        <f t="shared" si="30"/>
        <v>0.21294607756521799</v>
      </c>
      <c r="P178" s="7">
        <f t="shared" si="31"/>
        <v>0.23171263495780109</v>
      </c>
      <c r="Q178" s="7">
        <f t="shared" si="32"/>
        <v>-1.0914323729563595E-2</v>
      </c>
      <c r="R178" s="12">
        <f>IFERROR(VLOOKUP(I178, iterations_cuPDLP_new[[Instance]:[cuPDLP]], 2, FALSE), "")</f>
        <v>22697</v>
      </c>
      <c r="S178" s="12">
        <f>IFERROR(VLOOKUP(I178, iterations_gpu[[Instance]:[cuPDLP]], 2, FALSE), "")</f>
        <v>15632</v>
      </c>
      <c r="T178" s="12">
        <f>IFERROR(VLOOKUP(I178, iterations_gpu_matrix[[Instance]:[cuPDLP]], 2, FALSE), "")</f>
        <v>19607</v>
      </c>
      <c r="U178" s="7">
        <f t="shared" si="33"/>
        <v>0.31127461779089749</v>
      </c>
      <c r="V178" s="7">
        <f t="shared" si="34"/>
        <v>0.13614134026523328</v>
      </c>
      <c r="W178" s="5" t="b">
        <f t="shared" si="35"/>
        <v>1</v>
      </c>
      <c r="AF178">
        <f t="shared" si="26"/>
        <v>75.406874179840088</v>
      </c>
      <c r="AG178">
        <f t="shared" si="27"/>
        <v>77.004534006118774</v>
      </c>
      <c r="AH178">
        <f t="shared" si="36"/>
        <v>61.478736877441406</v>
      </c>
      <c r="AI178">
        <f t="shared" si="37"/>
        <v>77.735843181610107</v>
      </c>
      <c r="AK178">
        <v>45.134221792221069</v>
      </c>
      <c r="AL178">
        <v>46.727617025375366</v>
      </c>
      <c r="AM178">
        <v>58.441052913665771</v>
      </c>
    </row>
    <row r="179" spans="1:39" x14ac:dyDescent="0.45">
      <c r="A179" s="1" t="s">
        <v>179</v>
      </c>
      <c r="B179">
        <v>528.03786897659302</v>
      </c>
      <c r="C179">
        <v>522.55506992340088</v>
      </c>
      <c r="D179">
        <v>51.478736877441406</v>
      </c>
      <c r="E179">
        <f t="shared" si="28"/>
        <v>0.90250938445529683</v>
      </c>
      <c r="I179" s="1" t="str">
        <v>neos-738098</v>
      </c>
      <c r="J179" s="5">
        <v>8.956632137298584</v>
      </c>
      <c r="K179" s="5">
        <v>8.9609508514404297</v>
      </c>
      <c r="L179" s="5">
        <v>8.212893009185791</v>
      </c>
      <c r="M179" s="5">
        <f>IFERROR(VLOOKUP(I179, instances_gpu_matrix[[Instance]:[cuPDLP]], 2, FALSE), "")</f>
        <v>14.866625785827637</v>
      </c>
      <c r="N179" s="7">
        <f t="shared" si="29"/>
        <v>-4.821805870379615E-4</v>
      </c>
      <c r="O179" s="7">
        <f t="shared" si="30"/>
        <v>8.303781116739184E-2</v>
      </c>
      <c r="P179" s="7">
        <f t="shared" si="31"/>
        <v>8.3479739444658599E-2</v>
      </c>
      <c r="Q179" s="7">
        <f t="shared" si="32"/>
        <v>-0.65904556695988326</v>
      </c>
      <c r="R179" s="12">
        <f>IFERROR(VLOOKUP(I179, iterations_cuPDLP_new[[Instance]:[cuPDLP]], 2, FALSE), "")</f>
        <v>3061</v>
      </c>
      <c r="S179" s="12">
        <f>IFERROR(VLOOKUP(I179, iterations_gpu[[Instance]:[cuPDLP]], 2, FALSE), "")</f>
        <v>2596</v>
      </c>
      <c r="T179" s="12">
        <f>IFERROR(VLOOKUP(I179, iterations_gpu_matrix[[Instance]:[cuPDLP]], 2, FALSE), "")</f>
        <v>4970</v>
      </c>
      <c r="U179" s="7">
        <f t="shared" si="33"/>
        <v>0.15191114015027768</v>
      </c>
      <c r="V179" s="7">
        <f t="shared" si="34"/>
        <v>-0.62365240117608622</v>
      </c>
      <c r="W179" s="5" t="b">
        <f t="shared" si="35"/>
        <v>1</v>
      </c>
      <c r="AF179">
        <f t="shared" si="26"/>
        <v>18.956632137298584</v>
      </c>
      <c r="AG179">
        <f t="shared" si="27"/>
        <v>18.96095085144043</v>
      </c>
      <c r="AH179">
        <f t="shared" si="36"/>
        <v>18.212893009185791</v>
      </c>
      <c r="AI179">
        <f t="shared" si="37"/>
        <v>24.866625785827637</v>
      </c>
      <c r="AK179">
        <v>16.186167001724243</v>
      </c>
      <c r="AL179">
        <v>16.471797943115234</v>
      </c>
      <c r="AM179">
        <v>17.984130144119263</v>
      </c>
    </row>
    <row r="180" spans="1:39" x14ac:dyDescent="0.45">
      <c r="A180" s="1" t="s">
        <v>180</v>
      </c>
      <c r="B180">
        <v>6.6728808879852295</v>
      </c>
      <c r="C180">
        <v>6.7231519222259521</v>
      </c>
      <c r="D180">
        <v>8.212893009185791</v>
      </c>
      <c r="E180">
        <f t="shared" si="28"/>
        <v>-0.23078669424077547</v>
      </c>
      <c r="I180" s="1" t="str">
        <v>neos-780889</v>
      </c>
      <c r="J180" s="5">
        <v>14.71777606010437</v>
      </c>
      <c r="K180" s="5">
        <v>14.66938304901123</v>
      </c>
      <c r="L180" s="5">
        <v>12.438369989395142</v>
      </c>
      <c r="M180" s="5">
        <f>IFERROR(VLOOKUP(I180, instances_gpu_matrix[[Instance]:[cuPDLP]], 2, FALSE), "")</f>
        <v>14.477707147598267</v>
      </c>
      <c r="N180" s="7">
        <f t="shared" si="29"/>
        <v>3.2880654587698946E-3</v>
      </c>
      <c r="O180" s="7">
        <f t="shared" si="30"/>
        <v>0.15487435475309605</v>
      </c>
      <c r="P180" s="7">
        <f t="shared" si="31"/>
        <v>0.15208635919875765</v>
      </c>
      <c r="Q180" s="7">
        <f t="shared" si="32"/>
        <v>1.3066391461219871E-2</v>
      </c>
      <c r="R180" s="12">
        <f>IFERROR(VLOOKUP(I180, iterations_cuPDLP_new[[Instance]:[cuPDLP]], 2, FALSE), "")</f>
        <v>2522</v>
      </c>
      <c r="S180" s="12">
        <f>IFERROR(VLOOKUP(I180, iterations_gpu[[Instance]:[cuPDLP]], 2, FALSE), "")</f>
        <v>1874</v>
      </c>
      <c r="T180" s="12">
        <f>IFERROR(VLOOKUP(I180, iterations_gpu_matrix[[Instance]:[cuPDLP]], 2, FALSE), "")</f>
        <v>2135</v>
      </c>
      <c r="U180" s="7">
        <f t="shared" si="33"/>
        <v>0.25693893735130846</v>
      </c>
      <c r="V180" s="7">
        <f t="shared" si="34"/>
        <v>0.1534496431403648</v>
      </c>
      <c r="W180" s="5" t="b">
        <f t="shared" si="35"/>
        <v>1</v>
      </c>
      <c r="AF180">
        <f t="shared" si="26"/>
        <v>24.71777606010437</v>
      </c>
      <c r="AG180">
        <f t="shared" si="27"/>
        <v>24.66938304901123</v>
      </c>
      <c r="AH180">
        <f t="shared" si="36"/>
        <v>22.438369989395142</v>
      </c>
      <c r="AI180">
        <f t="shared" si="37"/>
        <v>24.477707147598267</v>
      </c>
      <c r="AK180">
        <v>327.76824998855591</v>
      </c>
      <c r="AL180">
        <v>326.6482310295105</v>
      </c>
      <c r="AM180">
        <v>201.36319088935852</v>
      </c>
    </row>
    <row r="181" spans="1:39" x14ac:dyDescent="0.45">
      <c r="A181" s="1" t="s">
        <v>181</v>
      </c>
      <c r="B181">
        <v>266.90518712997437</v>
      </c>
      <c r="C181">
        <v>266.51686000823975</v>
      </c>
      <c r="D181">
        <v>12.438369989395142</v>
      </c>
      <c r="E181">
        <f t="shared" si="28"/>
        <v>0.9533977959621367</v>
      </c>
      <c r="I181" s="1" t="str">
        <v>neos-787933</v>
      </c>
      <c r="J181" s="5">
        <v>5.5319538116455078</v>
      </c>
      <c r="K181" s="5">
        <v>5.7563760280609131</v>
      </c>
      <c r="L181" s="5">
        <v>14.459009885787964</v>
      </c>
      <c r="M181" s="5">
        <f>IFERROR(VLOOKUP(I181, instances_gpu_matrix[[Instance]:[cuPDLP]], 2, FALSE), "")</f>
        <v>16.070097923278809</v>
      </c>
      <c r="N181" s="7">
        <f t="shared" si="29"/>
        <v>-4.0568346023237986E-2</v>
      </c>
      <c r="O181" s="7">
        <f t="shared" si="30"/>
        <v>-1.6137257067023592</v>
      </c>
      <c r="P181" s="7">
        <f t="shared" si="31"/>
        <v>-1.5118251162369967</v>
      </c>
      <c r="Q181" s="7">
        <f t="shared" si="32"/>
        <v>-1.791703989617955</v>
      </c>
      <c r="R181" s="12">
        <f>IFERROR(VLOOKUP(I181, iterations_cuPDLP_new[[Instance]:[cuPDLP]], 2, FALSE), "")</f>
        <v>1027</v>
      </c>
      <c r="S181" s="12">
        <f>IFERROR(VLOOKUP(I181, iterations_gpu[[Instance]:[cuPDLP]], 2, FALSE), "")</f>
        <v>2181</v>
      </c>
      <c r="T181" s="12">
        <f>IFERROR(VLOOKUP(I181, iterations_gpu_matrix[[Instance]:[cuPDLP]], 2, FALSE), "")</f>
        <v>2620</v>
      </c>
      <c r="U181" s="7">
        <f t="shared" si="33"/>
        <v>-1.1236611489776047</v>
      </c>
      <c r="V181" s="7">
        <f t="shared" si="34"/>
        <v>-1.5511197663096397</v>
      </c>
      <c r="W181" s="5" t="b">
        <f>AND(R181&gt;=1000,K181&lt;=600)</f>
        <v>1</v>
      </c>
      <c r="AF181">
        <f t="shared" si="26"/>
        <v>15.531953811645508</v>
      </c>
      <c r="AG181">
        <f t="shared" si="27"/>
        <v>15.756376028060913</v>
      </c>
      <c r="AH181">
        <f t="shared" si="36"/>
        <v>24.459009885787964</v>
      </c>
      <c r="AI181">
        <f t="shared" si="37"/>
        <v>26.070097923278809</v>
      </c>
      <c r="AK181">
        <v>299.46271800994873</v>
      </c>
      <c r="AL181">
        <v>301.89016318321228</v>
      </c>
      <c r="AM181">
        <v>194.25884199142456</v>
      </c>
    </row>
    <row r="182" spans="1:39" x14ac:dyDescent="0.45">
      <c r="A182" s="1" t="s">
        <v>182</v>
      </c>
      <c r="B182">
        <v>5.4448649883270264</v>
      </c>
      <c r="C182">
        <v>5.2556819915771484</v>
      </c>
      <c r="D182">
        <v>14.459009885787964</v>
      </c>
      <c r="E182">
        <f t="shared" si="28"/>
        <v>-1.6555313890768479</v>
      </c>
      <c r="I182" s="1" t="str">
        <v>neos-824661</v>
      </c>
      <c r="J182" s="5">
        <v>600.00168681144714</v>
      </c>
      <c r="K182" s="5">
        <v>600.00020480155945</v>
      </c>
      <c r="L182" s="5">
        <v>233.25830912590027</v>
      </c>
      <c r="M182" s="5">
        <f>IFERROR(VLOOKUP(I182, instances_gpu_matrix[[Instance]:[cuPDLP]], 2, FALSE), "")</f>
        <v>353.40597486495972</v>
      </c>
      <c r="N182" s="7">
        <f t="shared" si="29"/>
        <v>0</v>
      </c>
      <c r="O182" s="7">
        <f t="shared" si="30"/>
        <v>0</v>
      </c>
      <c r="P182" s="7">
        <f t="shared" si="31"/>
        <v>0.61123628415585829</v>
      </c>
      <c r="Q182" s="7">
        <f t="shared" si="32"/>
        <v>0.41099024294192843</v>
      </c>
      <c r="R182" s="12">
        <f>IFERROR(VLOOKUP(I182, iterations_cuPDLP_new[[Instance]:[cuPDLP]], 2, FALSE), "")</f>
        <v>80366</v>
      </c>
      <c r="S182" s="12">
        <f>IFERROR(VLOOKUP(I182, iterations_gpu[[Instance]:[cuPDLP]], 2, FALSE), "")</f>
        <v>30147</v>
      </c>
      <c r="T182" s="12">
        <f>IFERROR(VLOOKUP(I182, iterations_gpu_matrix[[Instance]:[cuPDLP]], 2, FALSE), "")</f>
        <v>46913</v>
      </c>
      <c r="U182" s="7">
        <f t="shared" si="33"/>
        <v>0.62487868003882241</v>
      </c>
      <c r="V182" s="7">
        <f t="shared" si="34"/>
        <v>0.41625811910509419</v>
      </c>
      <c r="W182" s="5" t="b">
        <f>AND(R182&gt;=1000,K182&lt;=600)</f>
        <v>0</v>
      </c>
      <c r="AF182">
        <f t="shared" si="26"/>
        <v>1</v>
      </c>
      <c r="AG182">
        <f t="shared" si="27"/>
        <v>1</v>
      </c>
      <c r="AH182">
        <f t="shared" si="36"/>
        <v>1</v>
      </c>
      <c r="AI182">
        <f t="shared" si="37"/>
        <v>1</v>
      </c>
      <c r="AK182">
        <v>331.04930996894836</v>
      </c>
      <c r="AL182">
        <v>333.20604586601257</v>
      </c>
      <c r="AM182">
        <v>610.00275897979736</v>
      </c>
    </row>
    <row r="183" spans="1:39" x14ac:dyDescent="0.45">
      <c r="A183" s="1" t="s">
        <v>183</v>
      </c>
      <c r="B183">
        <v>5.4347829818725586</v>
      </c>
      <c r="C183">
        <v>5.432049036026001</v>
      </c>
      <c r="D183">
        <v>233.25830912590027</v>
      </c>
      <c r="E183">
        <f t="shared" si="28"/>
        <v>-41.919525932115683</v>
      </c>
      <c r="I183" s="1" t="str">
        <v>neos-826224</v>
      </c>
      <c r="J183" s="5">
        <v>140.52041292190552</v>
      </c>
      <c r="K183" s="5">
        <v>144.39668083190918</v>
      </c>
      <c r="L183" s="5">
        <v>600.0005578994751</v>
      </c>
      <c r="M183" s="5">
        <f>IFERROR(VLOOKUP(I183, instances_gpu_matrix[[Instance]:[cuPDLP]], 2, FALSE), "")</f>
        <v>600.00041007995605</v>
      </c>
      <c r="N183" s="7">
        <f t="shared" si="29"/>
        <v>-2.7585087670913017E-2</v>
      </c>
      <c r="O183" s="7">
        <f t="shared" si="30"/>
        <v>0</v>
      </c>
      <c r="P183" s="7">
        <f t="shared" si="31"/>
        <v>-3.1552240289922602</v>
      </c>
      <c r="Q183" s="7">
        <f t="shared" si="32"/>
        <v>-3.1552230052878492</v>
      </c>
      <c r="R183" s="12">
        <f>IFERROR(VLOOKUP(I183, iterations_cuPDLP_new[[Instance]:[cuPDLP]], 2, FALSE), "")</f>
        <v>19662</v>
      </c>
      <c r="S183" s="12">
        <f>IFERROR(VLOOKUP(I183, iterations_gpu[[Instance]:[cuPDLP]], 2, FALSE), "")</f>
        <v>80858</v>
      </c>
      <c r="T183" s="12">
        <f>IFERROR(VLOOKUP(I183, iterations_gpu_matrix[[Instance]:[cuPDLP]], 2, FALSE), "")</f>
        <v>80485</v>
      </c>
      <c r="U183" s="7">
        <f t="shared" si="33"/>
        <v>-3.1123995524361714</v>
      </c>
      <c r="V183" s="7" t="str">
        <f t="shared" si="34"/>
        <v/>
      </c>
      <c r="W183" s="5" t="b">
        <f t="shared" ref="W183:W246" si="38">AND(R183&gt;=1000,K183&lt;=600)</f>
        <v>1</v>
      </c>
      <c r="AF183">
        <f t="shared" si="26"/>
        <v>150.52041292190552</v>
      </c>
      <c r="AG183">
        <f t="shared" si="27"/>
        <v>154.39668083190918</v>
      </c>
      <c r="AH183">
        <f t="shared" si="36"/>
        <v>610.0005578994751</v>
      </c>
      <c r="AI183">
        <f t="shared" si="37"/>
        <v>1</v>
      </c>
      <c r="AK183">
        <v>362.54413986206055</v>
      </c>
      <c r="AL183">
        <v>367.00530219078064</v>
      </c>
      <c r="AM183">
        <v>403.69795298576355</v>
      </c>
    </row>
    <row r="184" spans="1:39" x14ac:dyDescent="0.45">
      <c r="A184" s="1" t="s">
        <v>184</v>
      </c>
      <c r="B184">
        <v>266.25066709518433</v>
      </c>
      <c r="C184">
        <v>265.92775702476501</v>
      </c>
      <c r="D184">
        <v>600.0005578994751</v>
      </c>
      <c r="E184">
        <f t="shared" si="28"/>
        <v>-1.2535175759201969</v>
      </c>
      <c r="I184" s="1" t="str">
        <v>neos-827175</v>
      </c>
      <c r="J184" s="5">
        <v>448.96023416519165</v>
      </c>
      <c r="K184" s="5">
        <v>457.88333106040955</v>
      </c>
      <c r="L184" s="5">
        <v>278.1624448299408</v>
      </c>
      <c r="M184" s="5">
        <f>IFERROR(VLOOKUP(I184, instances_gpu_matrix[[Instance]:[cuPDLP]], 2, FALSE), "")</f>
        <v>600.00436592102051</v>
      </c>
      <c r="N184" s="7">
        <f t="shared" si="29"/>
        <v>-1.9875027265632408E-2</v>
      </c>
      <c r="O184" s="7">
        <f t="shared" si="30"/>
        <v>0.38042966021887598</v>
      </c>
      <c r="P184" s="7">
        <f t="shared" si="31"/>
        <v>0.39250366641269541</v>
      </c>
      <c r="Q184" s="7">
        <f t="shared" si="32"/>
        <v>-0.31038700301990385</v>
      </c>
      <c r="R184" s="12">
        <f>IFERROR(VLOOKUP(I184, iterations_cuPDLP_new[[Instance]:[cuPDLP]], 2, FALSE), "")</f>
        <v>63856</v>
      </c>
      <c r="S184" s="12">
        <f>IFERROR(VLOOKUP(I184, iterations_gpu[[Instance]:[cuPDLP]], 2, FALSE), "")</f>
        <v>38043</v>
      </c>
      <c r="T184" s="12">
        <f>IFERROR(VLOOKUP(I184, iterations_gpu_matrix[[Instance]:[cuPDLP]], 2, FALSE), "")</f>
        <v>83776</v>
      </c>
      <c r="U184" s="7">
        <f t="shared" si="33"/>
        <v>0.4042376597344024</v>
      </c>
      <c r="V184" s="7">
        <f t="shared" si="34"/>
        <v>-0.31195189175645199</v>
      </c>
      <c r="W184" s="5" t="b">
        <f t="shared" si="38"/>
        <v>1</v>
      </c>
      <c r="AF184">
        <f t="shared" si="26"/>
        <v>458.96023416519165</v>
      </c>
      <c r="AG184">
        <f t="shared" si="27"/>
        <v>467.88333106040955</v>
      </c>
      <c r="AH184">
        <f t="shared" si="36"/>
        <v>288.1624448299408</v>
      </c>
      <c r="AI184">
        <f t="shared" si="37"/>
        <v>610.00436592102051</v>
      </c>
      <c r="AK184">
        <v>186.17602515220642</v>
      </c>
      <c r="AL184">
        <v>188.83507990837097</v>
      </c>
      <c r="AM184">
        <v>136.51278400421143</v>
      </c>
    </row>
    <row r="185" spans="1:39" x14ac:dyDescent="0.45">
      <c r="A185" s="1" t="s">
        <v>185</v>
      </c>
      <c r="B185">
        <v>5.0915939807891846</v>
      </c>
      <c r="C185">
        <v>5.0871360301971436</v>
      </c>
      <c r="D185">
        <v>278.1624448299408</v>
      </c>
      <c r="E185">
        <f t="shared" si="28"/>
        <v>-53.631701954134662</v>
      </c>
      <c r="I185" s="1" t="str">
        <v>neos-848589</v>
      </c>
      <c r="J185" s="5">
        <v>15.54083514213562</v>
      </c>
      <c r="K185" s="5">
        <v>15.173067808151245</v>
      </c>
      <c r="L185" s="5">
        <v>38.917715072631836</v>
      </c>
      <c r="M185" s="5">
        <f>IFERROR(VLOOKUP(I185, instances_gpu_matrix[[Instance]:[cuPDLP]], 2, FALSE), "")</f>
        <v>15.579958915710449</v>
      </c>
      <c r="N185" s="7">
        <f t="shared" si="29"/>
        <v>2.3664579838907965E-2</v>
      </c>
      <c r="O185" s="7">
        <f t="shared" si="30"/>
        <v>-1.504222888711743</v>
      </c>
      <c r="P185" s="7">
        <f t="shared" si="31"/>
        <v>-1.5649206584132274</v>
      </c>
      <c r="Q185" s="7">
        <f t="shared" si="32"/>
        <v>-2.6816667051380003E-2</v>
      </c>
      <c r="R185" s="12">
        <f>IFERROR(VLOOKUP(I185, iterations_cuPDLP_new[[Instance]:[cuPDLP]], 2, FALSE), "")</f>
        <v>2852</v>
      </c>
      <c r="S185" s="12">
        <f>IFERROR(VLOOKUP(I185, iterations_gpu[[Instance]:[cuPDLP]], 2, FALSE), "")</f>
        <v>9123</v>
      </c>
      <c r="T185" s="12">
        <f>IFERROR(VLOOKUP(I185, iterations_gpu_matrix[[Instance]:[cuPDLP]], 2, FALSE), "")</f>
        <v>2950</v>
      </c>
      <c r="U185" s="7">
        <f t="shared" si="33"/>
        <v>-2.1988078541374474</v>
      </c>
      <c r="V185" s="7">
        <f t="shared" si="34"/>
        <v>-3.4361851332398316E-2</v>
      </c>
      <c r="W185" s="5" t="b">
        <f t="shared" si="38"/>
        <v>1</v>
      </c>
      <c r="AF185">
        <f t="shared" si="26"/>
        <v>25.54083514213562</v>
      </c>
      <c r="AG185">
        <f t="shared" si="27"/>
        <v>25.173067808151245</v>
      </c>
      <c r="AH185">
        <f t="shared" si="36"/>
        <v>48.917715072631836</v>
      </c>
      <c r="AI185">
        <f t="shared" si="37"/>
        <v>25.579958915710449</v>
      </c>
      <c r="AK185">
        <v>37.883903026580811</v>
      </c>
      <c r="AL185">
        <v>37.814985036849976</v>
      </c>
      <c r="AM185">
        <v>33.985761165618896</v>
      </c>
    </row>
    <row r="186" spans="1:39" x14ac:dyDescent="0.45">
      <c r="A186" s="1" t="s">
        <v>186</v>
      </c>
      <c r="B186">
        <v>600.00310802459717</v>
      </c>
      <c r="C186">
        <v>600.00068402290344</v>
      </c>
      <c r="D186">
        <v>38.917715072631836</v>
      </c>
      <c r="E186">
        <f t="shared" si="28"/>
        <v>0.93513747753613907</v>
      </c>
      <c r="I186" s="1" t="str">
        <v>neos-860300</v>
      </c>
      <c r="J186" s="5">
        <v>152.73099279403687</v>
      </c>
      <c r="K186" s="5">
        <v>153.36179399490356</v>
      </c>
      <c r="L186" s="5">
        <v>158.83134794235229</v>
      </c>
      <c r="M186" s="5">
        <f>IFERROR(VLOOKUP(I186, instances_gpu_matrix[[Instance]:[cuPDLP]], 2, FALSE), "")</f>
        <v>221.89239597320557</v>
      </c>
      <c r="N186" s="7">
        <f t="shared" si="29"/>
        <v>-4.1301453577097932E-3</v>
      </c>
      <c r="O186" s="7">
        <f t="shared" si="30"/>
        <v>-3.9941828680063476E-2</v>
      </c>
      <c r="P186" s="7">
        <f t="shared" si="31"/>
        <v>-3.5664384231384849E-2</v>
      </c>
      <c r="Q186" s="7">
        <f t="shared" si="32"/>
        <v>-0.44685576631021529</v>
      </c>
      <c r="R186" s="12">
        <f>IFERROR(VLOOKUP(I186, iterations_cuPDLP_new[[Instance]:[cuPDLP]], 2, FALSE), "")</f>
        <v>20987</v>
      </c>
      <c r="S186" s="12">
        <f>IFERROR(VLOOKUP(I186, iterations_gpu[[Instance]:[cuPDLP]], 2, FALSE), "")</f>
        <v>20274</v>
      </c>
      <c r="T186" s="12">
        <f>IFERROR(VLOOKUP(I186, iterations_gpu_matrix[[Instance]:[cuPDLP]], 2, FALSE), "")</f>
        <v>30125</v>
      </c>
      <c r="U186" s="7">
        <f t="shared" si="33"/>
        <v>3.3973412112259974E-2</v>
      </c>
      <c r="V186" s="7">
        <f t="shared" si="34"/>
        <v>-0.4354123981512365</v>
      </c>
      <c r="W186" s="5" t="b">
        <f t="shared" si="38"/>
        <v>1</v>
      </c>
      <c r="AF186">
        <f t="shared" si="26"/>
        <v>162.73099279403687</v>
      </c>
      <c r="AG186">
        <f t="shared" si="27"/>
        <v>163.36179399490356</v>
      </c>
      <c r="AH186">
        <f t="shared" si="36"/>
        <v>168.83134794235229</v>
      </c>
      <c r="AI186">
        <f t="shared" si="37"/>
        <v>231.89239597320557</v>
      </c>
      <c r="AK186">
        <v>49.901592016220093</v>
      </c>
      <c r="AL186">
        <v>47.918842077255249</v>
      </c>
      <c r="AM186">
        <v>36.147140026092529</v>
      </c>
    </row>
    <row r="187" spans="1:39" x14ac:dyDescent="0.45">
      <c r="A187" s="1" t="s">
        <v>187</v>
      </c>
      <c r="B187">
        <v>179.89591312408447</v>
      </c>
      <c r="C187">
        <v>180.33240795135498</v>
      </c>
      <c r="D187">
        <v>158.83134794235229</v>
      </c>
      <c r="E187">
        <f t="shared" si="28"/>
        <v>0.11709307241017057</v>
      </c>
      <c r="I187" s="1" t="str">
        <v>neos-872648</v>
      </c>
      <c r="J187" s="5">
        <v>239.25792384147644</v>
      </c>
      <c r="K187" s="5">
        <v>241.91369915008545</v>
      </c>
      <c r="L187" s="5">
        <v>89.820177793502808</v>
      </c>
      <c r="M187" s="5">
        <f>IFERROR(VLOOKUP(I187, instances_gpu_matrix[[Instance]:[cuPDLP]], 2, FALSE), "")</f>
        <v>98.763772964477539</v>
      </c>
      <c r="N187" s="7">
        <f t="shared" si="29"/>
        <v>-1.1100051634522368E-2</v>
      </c>
      <c r="O187" s="7">
        <f t="shared" si="30"/>
        <v>0.62458849282243889</v>
      </c>
      <c r="P187" s="7">
        <f t="shared" si="31"/>
        <v>0.62870983284920312</v>
      </c>
      <c r="Q187" s="7">
        <f t="shared" si="32"/>
        <v>0.59173964388348421</v>
      </c>
      <c r="R187" s="12">
        <f>IFERROR(VLOOKUP(I187, iterations_cuPDLP_new[[Instance]:[cuPDLP]], 2, FALSE), "")</f>
        <v>42511</v>
      </c>
      <c r="S187" s="12">
        <f>IFERROR(VLOOKUP(I187, iterations_gpu[[Instance]:[cuPDLP]], 2, FALSE), "")</f>
        <v>14930</v>
      </c>
      <c r="T187" s="12">
        <f>IFERROR(VLOOKUP(I187, iterations_gpu_matrix[[Instance]:[cuPDLP]], 2, FALSE), "")</f>
        <v>17066</v>
      </c>
      <c r="U187" s="7">
        <f t="shared" si="33"/>
        <v>0.64879678200936231</v>
      </c>
      <c r="V187" s="7">
        <f t="shared" si="34"/>
        <v>0.59855096328009216</v>
      </c>
      <c r="W187" s="5" t="b">
        <f t="shared" si="38"/>
        <v>1</v>
      </c>
      <c r="AF187">
        <f t="shared" si="26"/>
        <v>249.25792384147644</v>
      </c>
      <c r="AG187">
        <f t="shared" si="27"/>
        <v>251.91369915008545</v>
      </c>
      <c r="AH187">
        <f t="shared" si="36"/>
        <v>99.820177793502808</v>
      </c>
      <c r="AI187">
        <f t="shared" si="37"/>
        <v>108.76377296447754</v>
      </c>
      <c r="AK187">
        <v>123.87677717208862</v>
      </c>
      <c r="AL187">
        <v>125.37392807006836</v>
      </c>
      <c r="AM187">
        <v>133.76896405220032</v>
      </c>
    </row>
    <row r="188" spans="1:39" x14ac:dyDescent="0.45">
      <c r="A188" s="1" t="s">
        <v>188</v>
      </c>
      <c r="B188">
        <v>529.96276307106018</v>
      </c>
      <c r="C188">
        <v>530.26072812080383</v>
      </c>
      <c r="D188">
        <v>89.820177793502808</v>
      </c>
      <c r="E188">
        <f t="shared" si="28"/>
        <v>0.83051605876419043</v>
      </c>
      <c r="I188" s="1" t="str">
        <v>neos-873061</v>
      </c>
      <c r="J188" s="5">
        <v>211.89518690109253</v>
      </c>
      <c r="K188" s="5">
        <v>211.47857904434204</v>
      </c>
      <c r="L188" s="5">
        <v>107.85950708389282</v>
      </c>
      <c r="M188" s="5">
        <f>IFERROR(VLOOKUP(I188, instances_gpu_matrix[[Instance]:[cuPDLP]], 2, FALSE), "")</f>
        <v>90.354081153869629</v>
      </c>
      <c r="N188" s="7">
        <f t="shared" si="29"/>
        <v>1.9661034440812976E-3</v>
      </c>
      <c r="O188" s="7">
        <f t="shared" si="30"/>
        <v>0.49097707852024502</v>
      </c>
      <c r="P188" s="7">
        <f t="shared" si="31"/>
        <v>0.48997431526491747</v>
      </c>
      <c r="Q188" s="7">
        <f t="shared" si="32"/>
        <v>0.57275067024672732</v>
      </c>
      <c r="R188" s="12">
        <f>IFERROR(VLOOKUP(I188, iterations_cuPDLP_new[[Instance]:[cuPDLP]], 2, FALSE), "")</f>
        <v>37299</v>
      </c>
      <c r="S188" s="12">
        <f>IFERROR(VLOOKUP(I188, iterations_gpu[[Instance]:[cuPDLP]], 2, FALSE), "")</f>
        <v>18339</v>
      </c>
      <c r="T188" s="12">
        <f>IFERROR(VLOOKUP(I188, iterations_gpu_matrix[[Instance]:[cuPDLP]], 2, FALSE), "")</f>
        <v>15767</v>
      </c>
      <c r="U188" s="7">
        <f t="shared" si="33"/>
        <v>0.50832461996300171</v>
      </c>
      <c r="V188" s="7">
        <f t="shared" si="34"/>
        <v>0.57728089224912194</v>
      </c>
      <c r="W188" s="5" t="b">
        <f t="shared" si="38"/>
        <v>1</v>
      </c>
      <c r="AF188">
        <f t="shared" si="26"/>
        <v>221.89518690109253</v>
      </c>
      <c r="AG188">
        <f t="shared" si="27"/>
        <v>221.47857904434204</v>
      </c>
      <c r="AH188">
        <f t="shared" si="36"/>
        <v>117.85950708389282</v>
      </c>
      <c r="AI188">
        <f t="shared" si="37"/>
        <v>100.35408115386963</v>
      </c>
      <c r="AK188">
        <v>284.00153589248657</v>
      </c>
      <c r="AL188">
        <v>286.70916390419006</v>
      </c>
      <c r="AM188">
        <v>259.8003568649292</v>
      </c>
    </row>
    <row r="189" spans="1:39" x14ac:dyDescent="0.45">
      <c r="A189" s="1" t="s">
        <v>189</v>
      </c>
      <c r="B189">
        <v>1.1689801216125488</v>
      </c>
      <c r="C189">
        <v>1.1918668746948242</v>
      </c>
      <c r="D189">
        <v>107.85950708389282</v>
      </c>
      <c r="E189">
        <f t="shared" si="28"/>
        <v>-91.268042107598973</v>
      </c>
      <c r="I189" s="1" t="str">
        <v>neos-885086</v>
      </c>
      <c r="J189" s="5">
        <v>1.9725058078765869</v>
      </c>
      <c r="K189" s="5">
        <v>1.9590661525726318</v>
      </c>
      <c r="L189" s="5">
        <v>2.2122769355773926</v>
      </c>
      <c r="M189" s="5">
        <f>IFERROR(VLOOKUP(I189, instances_gpu_matrix[[Instance]:[cuPDLP]], 2, FALSE), "")</f>
        <v>2.908344030380249</v>
      </c>
      <c r="N189" s="7">
        <f t="shared" si="29"/>
        <v>6.8134934002668105E-3</v>
      </c>
      <c r="O189" s="7">
        <f t="shared" si="30"/>
        <v>-0.12155661430417818</v>
      </c>
      <c r="P189" s="7">
        <f t="shared" si="31"/>
        <v>-0.12925075688344986</v>
      </c>
      <c r="Q189" s="7">
        <f t="shared" si="32"/>
        <v>-0.48455631605958388</v>
      </c>
      <c r="R189" s="12">
        <f>IFERROR(VLOOKUP(I189, iterations_cuPDLP_new[[Instance]:[cuPDLP]], 2, FALSE), "")</f>
        <v>397</v>
      </c>
      <c r="S189" s="12">
        <f>IFERROR(VLOOKUP(I189, iterations_gpu[[Instance]:[cuPDLP]], 2, FALSE), "")</f>
        <v>310</v>
      </c>
      <c r="T189" s="12">
        <f>IFERROR(VLOOKUP(I189, iterations_gpu_matrix[[Instance]:[cuPDLP]], 2, FALSE), "")</f>
        <v>414</v>
      </c>
      <c r="U189" s="7" t="str">
        <f t="shared" si="33"/>
        <v/>
      </c>
      <c r="V189" s="7" t="str">
        <f t="shared" si="34"/>
        <v/>
      </c>
      <c r="W189" s="5" t="b">
        <f t="shared" si="38"/>
        <v>0</v>
      </c>
      <c r="AF189">
        <f t="shared" si="26"/>
        <v>11.972505807876587</v>
      </c>
      <c r="AG189">
        <f t="shared" si="27"/>
        <v>11.959066152572632</v>
      </c>
      <c r="AH189">
        <f t="shared" si="36"/>
        <v>12.212276935577393</v>
      </c>
      <c r="AI189">
        <f t="shared" si="37"/>
        <v>12.908344030380249</v>
      </c>
      <c r="AK189">
        <v>91.590102195739746</v>
      </c>
      <c r="AL189">
        <v>89.435075998306274</v>
      </c>
      <c r="AM189">
        <v>54.132539987564087</v>
      </c>
    </row>
    <row r="190" spans="1:39" x14ac:dyDescent="0.45">
      <c r="A190" s="1" t="s">
        <v>190</v>
      </c>
      <c r="B190">
        <v>2.652763843536377</v>
      </c>
      <c r="C190">
        <v>2.7135660648345947</v>
      </c>
      <c r="D190">
        <v>2.2122769355773926</v>
      </c>
      <c r="E190">
        <f t="shared" si="28"/>
        <v>0.16604829300288373</v>
      </c>
      <c r="I190" s="1" t="str">
        <v>neos-885524</v>
      </c>
      <c r="J190" s="5">
        <v>0.29253005981445313</v>
      </c>
      <c r="K190" s="5">
        <v>0.30128002166748047</v>
      </c>
      <c r="L190" s="5">
        <v>1.6059439182281494</v>
      </c>
      <c r="M190" s="5">
        <f>IFERROR(VLOOKUP(I190, instances_gpu_matrix[[Instance]:[cuPDLP]], 2, FALSE), "")</f>
        <v>1.1291639804840088</v>
      </c>
      <c r="N190" s="7">
        <f t="shared" si="29"/>
        <v>-2.9911325552585251E-2</v>
      </c>
      <c r="O190" s="7">
        <f t="shared" si="30"/>
        <v>-4.4898423746495402</v>
      </c>
      <c r="P190" s="7">
        <f t="shared" si="31"/>
        <v>-4.3304029564914615</v>
      </c>
      <c r="Q190" s="7">
        <f t="shared" si="32"/>
        <v>-2.7478886725859804</v>
      </c>
      <c r="R190" s="12">
        <f>IFERROR(VLOOKUP(I190, iterations_cuPDLP_new[[Instance]:[cuPDLP]], 2, FALSE), "")</f>
        <v>64</v>
      </c>
      <c r="S190" s="12">
        <f>IFERROR(VLOOKUP(I190, iterations_gpu[[Instance]:[cuPDLP]], 2, FALSE), "")</f>
        <v>118</v>
      </c>
      <c r="T190" s="12">
        <f>IFERROR(VLOOKUP(I190, iterations_gpu_matrix[[Instance]:[cuPDLP]], 2, FALSE), "")</f>
        <v>53</v>
      </c>
      <c r="U190" s="7" t="str">
        <f t="shared" si="33"/>
        <v/>
      </c>
      <c r="V190" s="7" t="str">
        <f t="shared" si="34"/>
        <v/>
      </c>
      <c r="W190" s="5" t="b">
        <f t="shared" si="38"/>
        <v>0</v>
      </c>
      <c r="AF190">
        <f t="shared" si="26"/>
        <v>10.292530059814453</v>
      </c>
      <c r="AG190">
        <f t="shared" si="27"/>
        <v>10.30128002166748</v>
      </c>
      <c r="AH190">
        <f t="shared" si="36"/>
        <v>11.605943918228149</v>
      </c>
      <c r="AI190">
        <f t="shared" si="37"/>
        <v>11.129163980484009</v>
      </c>
      <c r="AK190">
        <v>58.766441106796265</v>
      </c>
      <c r="AL190">
        <v>59.236809968948364</v>
      </c>
      <c r="AM190">
        <v>54.826038837432861</v>
      </c>
    </row>
    <row r="191" spans="1:39" x14ac:dyDescent="0.45">
      <c r="A191" s="1" t="s">
        <v>191</v>
      </c>
      <c r="B191">
        <v>2.0076169967651367</v>
      </c>
      <c r="C191">
        <v>2.0722122192382813</v>
      </c>
      <c r="D191">
        <v>1.6059439182281494</v>
      </c>
      <c r="E191">
        <f t="shared" si="28"/>
        <v>0.20007455564691928</v>
      </c>
      <c r="I191" s="1" t="str">
        <v>neos-913984</v>
      </c>
      <c r="J191" s="5">
        <v>0.39894294738769531</v>
      </c>
      <c r="K191" s="5">
        <v>0.40085911750793457</v>
      </c>
      <c r="L191" s="5">
        <v>1.0284850597381592</v>
      </c>
      <c r="M191" s="5">
        <f>IFERROR(VLOOKUP(I191, instances_gpu_matrix[[Instance]:[cuPDLP]], 2, FALSE), "")</f>
        <v>1.2423050403594971</v>
      </c>
      <c r="N191" s="7">
        <f t="shared" si="29"/>
        <v>-4.8031181721257784E-3</v>
      </c>
      <c r="O191" s="7">
        <f t="shared" si="30"/>
        <v>-1.5780254206090045</v>
      </c>
      <c r="P191" s="7">
        <f t="shared" si="31"/>
        <v>-1.5657020504661503</v>
      </c>
      <c r="Q191" s="7">
        <f t="shared" si="32"/>
        <v>-2.0991063595676027</v>
      </c>
      <c r="R191" s="12">
        <f>IFERROR(VLOOKUP(I191, iterations_cuPDLP_new[[Instance]:[cuPDLP]], 2, FALSE), "")</f>
        <v>84</v>
      </c>
      <c r="S191" s="12">
        <f>IFERROR(VLOOKUP(I191, iterations_gpu[[Instance]:[cuPDLP]], 2, FALSE), "")</f>
        <v>46</v>
      </c>
      <c r="T191" s="12">
        <f>IFERROR(VLOOKUP(I191, iterations_gpu_matrix[[Instance]:[cuPDLP]], 2, FALSE), "")</f>
        <v>43</v>
      </c>
      <c r="U191" s="7" t="str">
        <f t="shared" si="33"/>
        <v/>
      </c>
      <c r="V191" s="7" t="str">
        <f t="shared" si="34"/>
        <v/>
      </c>
      <c r="W191" s="5" t="b">
        <f t="shared" si="38"/>
        <v>0</v>
      </c>
      <c r="AF191">
        <f t="shared" si="26"/>
        <v>10.398942947387695</v>
      </c>
      <c r="AG191">
        <f t="shared" si="27"/>
        <v>10.400859117507935</v>
      </c>
      <c r="AH191">
        <f t="shared" si="36"/>
        <v>11.028485059738159</v>
      </c>
      <c r="AI191">
        <f t="shared" si="37"/>
        <v>11.242305040359497</v>
      </c>
      <c r="AK191">
        <v>33.839616060256958</v>
      </c>
      <c r="AL191">
        <v>34.327174186706543</v>
      </c>
      <c r="AM191">
        <v>41.149882078170776</v>
      </c>
    </row>
    <row r="192" spans="1:39" x14ac:dyDescent="0.45">
      <c r="A192" s="1" t="s">
        <v>192</v>
      </c>
      <c r="B192">
        <v>1.8367519378662109</v>
      </c>
      <c r="C192">
        <v>1.8124990463256836</v>
      </c>
      <c r="D192">
        <v>1.0284850597381592</v>
      </c>
      <c r="E192">
        <f t="shared" si="28"/>
        <v>0.44005228004116359</v>
      </c>
      <c r="I192" s="1" t="str">
        <v>neos-932721</v>
      </c>
      <c r="J192" s="5">
        <v>2.4550361633300781</v>
      </c>
      <c r="K192" s="5">
        <v>2.4846079349517822</v>
      </c>
      <c r="L192" s="5">
        <v>3.823505163192749</v>
      </c>
      <c r="M192" s="5">
        <f>IFERROR(VLOOKUP(I192, instances_gpu_matrix[[Instance]:[cuPDLP]], 2, FALSE), "")</f>
        <v>2.835468053817749</v>
      </c>
      <c r="N192" s="7">
        <f t="shared" si="29"/>
        <v>-1.2045350721674154E-2</v>
      </c>
      <c r="O192" s="7">
        <f t="shared" si="30"/>
        <v>-0.55741297024579961</v>
      </c>
      <c r="P192" s="7">
        <f t="shared" si="31"/>
        <v>-0.53887666114491029</v>
      </c>
      <c r="Q192" s="7">
        <f t="shared" si="32"/>
        <v>-0.14121347433947393</v>
      </c>
      <c r="R192" s="12">
        <f>IFERROR(VLOOKUP(I192, iterations_cuPDLP_new[[Instance]:[cuPDLP]], 2, FALSE), "")</f>
        <v>573</v>
      </c>
      <c r="S192" s="12">
        <f>IFERROR(VLOOKUP(I192, iterations_gpu[[Instance]:[cuPDLP]], 2, FALSE), "")</f>
        <v>533</v>
      </c>
      <c r="T192" s="12">
        <f>IFERROR(VLOOKUP(I192, iterations_gpu_matrix[[Instance]:[cuPDLP]], 2, FALSE), "")</f>
        <v>385</v>
      </c>
      <c r="U192" s="7" t="str">
        <f t="shared" si="33"/>
        <v/>
      </c>
      <c r="V192" s="7" t="str">
        <f t="shared" si="34"/>
        <v/>
      </c>
      <c r="W192" s="5" t="b">
        <f t="shared" si="38"/>
        <v>0</v>
      </c>
      <c r="AF192">
        <f t="shared" si="26"/>
        <v>12.455036163330078</v>
      </c>
      <c r="AG192">
        <f t="shared" si="27"/>
        <v>12.484607934951782</v>
      </c>
      <c r="AH192">
        <f t="shared" si="36"/>
        <v>13.823505163192749</v>
      </c>
      <c r="AI192">
        <f t="shared" si="37"/>
        <v>12.835468053817749</v>
      </c>
      <c r="AK192">
        <v>558.46208000183105</v>
      </c>
      <c r="AL192">
        <v>564.48125505447388</v>
      </c>
      <c r="AM192">
        <v>610.13513398170471</v>
      </c>
    </row>
    <row r="193" spans="1:39" x14ac:dyDescent="0.45">
      <c r="A193" s="1" t="s">
        <v>193</v>
      </c>
      <c r="B193">
        <v>1.9670219421386719</v>
      </c>
      <c r="C193">
        <v>1.9833049774169922</v>
      </c>
      <c r="D193">
        <v>3.823505163192749</v>
      </c>
      <c r="E193">
        <f t="shared" si="28"/>
        <v>-0.94380402235655292</v>
      </c>
      <c r="I193" s="1" t="str">
        <v>neos-933638</v>
      </c>
      <c r="J193" s="5">
        <v>3.2120249271392822</v>
      </c>
      <c r="K193" s="5">
        <v>3.3702480792999268</v>
      </c>
      <c r="L193" s="5">
        <v>3.9512968063354492</v>
      </c>
      <c r="M193" s="5">
        <f>IFERROR(VLOOKUP(I193, instances_gpu_matrix[[Instance]:[cuPDLP]], 2, FALSE), "")</f>
        <v>4.4126341342926025</v>
      </c>
      <c r="N193" s="7">
        <f t="shared" si="29"/>
        <v>-4.9259627726974842E-2</v>
      </c>
      <c r="O193" s="7">
        <f t="shared" si="30"/>
        <v>-0.23015757846393267</v>
      </c>
      <c r="P193" s="7">
        <f t="shared" si="31"/>
        <v>-0.17240532843986334</v>
      </c>
      <c r="Q193" s="7">
        <f t="shared" si="32"/>
        <v>-0.30929060130469738</v>
      </c>
      <c r="R193" s="12">
        <f>IFERROR(VLOOKUP(I193, iterations_cuPDLP_new[[Instance]:[cuPDLP]], 2, FALSE), "")</f>
        <v>638</v>
      </c>
      <c r="S193" s="12">
        <f>IFERROR(VLOOKUP(I193, iterations_gpu[[Instance]:[cuPDLP]], 2, FALSE), "")</f>
        <v>545</v>
      </c>
      <c r="T193" s="12">
        <f>IFERROR(VLOOKUP(I193, iterations_gpu_matrix[[Instance]:[cuPDLP]], 2, FALSE), "")</f>
        <v>619</v>
      </c>
      <c r="U193" s="7" t="str">
        <f t="shared" si="33"/>
        <v/>
      </c>
      <c r="V193" s="7" t="str">
        <f t="shared" si="34"/>
        <v/>
      </c>
      <c r="W193" s="5" t="b">
        <f t="shared" si="38"/>
        <v>0</v>
      </c>
      <c r="AF193">
        <f t="shared" si="26"/>
        <v>13.212024927139282</v>
      </c>
      <c r="AG193">
        <f t="shared" si="27"/>
        <v>13.370248079299927</v>
      </c>
      <c r="AH193">
        <f t="shared" si="36"/>
        <v>13.951296806335449</v>
      </c>
      <c r="AI193">
        <f t="shared" si="37"/>
        <v>14.412634134292603</v>
      </c>
      <c r="AK193">
        <v>584.76153302192688</v>
      </c>
      <c r="AL193">
        <v>584.35311508178711</v>
      </c>
      <c r="AM193">
        <v>610.00072193145752</v>
      </c>
    </row>
    <row r="194" spans="1:39" x14ac:dyDescent="0.45">
      <c r="A194" s="1" t="s">
        <v>194</v>
      </c>
      <c r="B194">
        <v>1.0186259746551514</v>
      </c>
      <c r="C194">
        <v>1.0384001731872559</v>
      </c>
      <c r="D194">
        <v>3.9512968063354492</v>
      </c>
      <c r="E194">
        <f t="shared" si="28"/>
        <v>-2.8790457976227564</v>
      </c>
      <c r="I194" s="1" t="str">
        <v>neos-933966</v>
      </c>
      <c r="J194" s="5">
        <v>2.1087591648101807</v>
      </c>
      <c r="K194" s="5">
        <v>2.1203629970550537</v>
      </c>
      <c r="L194" s="5">
        <v>2.8521089553833008</v>
      </c>
      <c r="M194" s="5">
        <f>IFERROR(VLOOKUP(I194, instances_gpu_matrix[[Instance]:[cuPDLP]], 2, FALSE), "")</f>
        <v>2.7999258041381836</v>
      </c>
      <c r="N194" s="7">
        <f t="shared" si="29"/>
        <v>-5.5026825436073745E-3</v>
      </c>
      <c r="O194" s="7">
        <f t="shared" si="30"/>
        <v>-0.3525057782689151</v>
      </c>
      <c r="P194" s="7">
        <f t="shared" si="31"/>
        <v>-0.34510409743263776</v>
      </c>
      <c r="Q194" s="7">
        <f t="shared" si="32"/>
        <v>-0.3204936173791782</v>
      </c>
      <c r="R194" s="12">
        <f>IFERROR(VLOOKUP(I194, iterations_cuPDLP_new[[Instance]:[cuPDLP]], 2, FALSE), "")</f>
        <v>421</v>
      </c>
      <c r="S194" s="12">
        <f>IFERROR(VLOOKUP(I194, iterations_gpu[[Instance]:[cuPDLP]], 2, FALSE), "")</f>
        <v>344</v>
      </c>
      <c r="T194" s="12">
        <f>IFERROR(VLOOKUP(I194, iterations_gpu_matrix[[Instance]:[cuPDLP]], 2, FALSE), "")</f>
        <v>328</v>
      </c>
      <c r="U194" s="7" t="str">
        <f t="shared" si="33"/>
        <v/>
      </c>
      <c r="V194" s="7" t="str">
        <f t="shared" si="34"/>
        <v/>
      </c>
      <c r="W194" s="5" t="b">
        <f t="shared" si="38"/>
        <v>0</v>
      </c>
      <c r="AF194">
        <f t="shared" si="26"/>
        <v>12.108759164810181</v>
      </c>
      <c r="AG194">
        <f t="shared" si="27"/>
        <v>12.120362997055054</v>
      </c>
      <c r="AH194">
        <f t="shared" si="36"/>
        <v>12.852108955383301</v>
      </c>
      <c r="AI194">
        <f t="shared" si="37"/>
        <v>12.799925804138184</v>
      </c>
      <c r="AK194">
        <v>534.27828097343445</v>
      </c>
      <c r="AL194">
        <v>529.03266096115112</v>
      </c>
      <c r="AM194">
        <v>108.21087598800659</v>
      </c>
    </row>
    <row r="195" spans="1:39" x14ac:dyDescent="0.45">
      <c r="A195" s="1" t="s">
        <v>195</v>
      </c>
      <c r="B195">
        <v>25.196277856826782</v>
      </c>
      <c r="C195">
        <v>25.397213935852051</v>
      </c>
      <c r="D195">
        <v>2.8521089553833008</v>
      </c>
      <c r="E195">
        <f t="shared" si="28"/>
        <v>0.88680435373867972</v>
      </c>
      <c r="I195" s="1" t="str">
        <v>neos-941313</v>
      </c>
      <c r="J195" s="5">
        <v>54.128787994384766</v>
      </c>
      <c r="K195" s="5">
        <v>55.882821083068848</v>
      </c>
      <c r="L195" s="5">
        <v>55.885733842849731</v>
      </c>
      <c r="M195" s="5">
        <f>IFERROR(VLOOKUP(I195, instances_gpu_matrix[[Instance]:[cuPDLP]], 2, FALSE), "")</f>
        <v>54.063320159912109</v>
      </c>
      <c r="N195" s="7">
        <f t="shared" si="29"/>
        <v>-3.240480996666769E-2</v>
      </c>
      <c r="O195" s="7">
        <f t="shared" si="30"/>
        <v>-3.2458621623806333E-2</v>
      </c>
      <c r="P195" s="7">
        <f t="shared" si="31"/>
        <v>-5.2122633117501744E-5</v>
      </c>
      <c r="Q195" s="7">
        <f t="shared" si="32"/>
        <v>3.2559217446307541E-2</v>
      </c>
      <c r="R195" s="12">
        <f>IFERROR(VLOOKUP(I195, iterations_cuPDLP_new[[Instance]:[cuPDLP]], 2, FALSE), "")</f>
        <v>9114</v>
      </c>
      <c r="S195" s="12">
        <f>IFERROR(VLOOKUP(I195, iterations_gpu[[Instance]:[cuPDLP]], 2, FALSE), "")</f>
        <v>9114</v>
      </c>
      <c r="T195" s="12">
        <f>IFERROR(VLOOKUP(I195, iterations_gpu_matrix[[Instance]:[cuPDLP]], 2, FALSE), "")</f>
        <v>9114</v>
      </c>
      <c r="U195" s="7">
        <f t="shared" si="33"/>
        <v>0</v>
      </c>
      <c r="V195" s="7">
        <f t="shared" si="34"/>
        <v>0</v>
      </c>
      <c r="W195" s="5" t="b">
        <f t="shared" si="38"/>
        <v>1</v>
      </c>
      <c r="AF195">
        <f t="shared" ref="AF195:AF258" si="39">IF(AND(J195&lt;600, K195&lt;600),J195,-9)+$AE$2</f>
        <v>64.128787994384766</v>
      </c>
      <c r="AG195">
        <f t="shared" ref="AG195:AG258" si="40">IF(AND(J195&lt;600, K195&lt;600),K195,-9)+$AE$2</f>
        <v>65.882821083068848</v>
      </c>
      <c r="AH195">
        <f t="shared" si="36"/>
        <v>65.885733842849731</v>
      </c>
      <c r="AI195">
        <f t="shared" si="37"/>
        <v>64.063320159912109</v>
      </c>
      <c r="AK195">
        <v>181.47582292556763</v>
      </c>
      <c r="AL195">
        <v>179.62386202812195</v>
      </c>
      <c r="AM195">
        <v>191.34421014785767</v>
      </c>
    </row>
    <row r="196" spans="1:39" x14ac:dyDescent="0.45">
      <c r="A196" s="1" t="s">
        <v>196</v>
      </c>
      <c r="B196">
        <v>24.095355987548828</v>
      </c>
      <c r="C196">
        <v>24.187726020812988</v>
      </c>
      <c r="D196">
        <v>55.885733842849731</v>
      </c>
      <c r="E196">
        <f t="shared" ref="E196:E259" si="41">(B196-D196)/B196</f>
        <v>-1.3193570525261566</v>
      </c>
      <c r="I196" s="1" t="str">
        <v>neos-948346</v>
      </c>
      <c r="J196" s="5">
        <v>6.985105037689209</v>
      </c>
      <c r="K196" s="5">
        <v>7.184736967086792</v>
      </c>
      <c r="L196" s="5">
        <v>3.0285120010375977</v>
      </c>
      <c r="M196" s="5">
        <f>IFERROR(VLOOKUP(I196, instances_gpu_matrix[[Instance]:[cuPDLP]], 2, FALSE), "")</f>
        <v>3.3821899890899658</v>
      </c>
      <c r="N196" s="7">
        <f t="shared" ref="N196:N259" si="42">IF(AND($J196&lt;600, K196&lt;600),($J196-K196)/$J196, 0)</f>
        <v>-2.857966033730892E-2</v>
      </c>
      <c r="O196" s="7">
        <f t="shared" ref="O196:O259" si="43">IF(AND($J196&lt;600, L196&lt;600),($J196-L196)/$J196, 0)</f>
        <v>0.56643286182572838</v>
      </c>
      <c r="P196" s="7">
        <f t="shared" ref="P196:P259" si="44">IF(NOT(AND($K196&gt;=600, L196&gt;=600)),($K196-L196)/$K196, 0)</f>
        <v>0.57847976691266767</v>
      </c>
      <c r="Q196" s="7">
        <f t="shared" ref="Q196:Q259" si="45">IF(ISNUMBER(M196), IF(OR($K196&lt;600, M196&lt;600),($K196-M196)/$K196, 0), "")</f>
        <v>0.52925347099222364</v>
      </c>
      <c r="R196" s="12">
        <f>IFERROR(VLOOKUP(I196, iterations_cuPDLP_new[[Instance]:[cuPDLP]], 2, FALSE), "")</f>
        <v>1270</v>
      </c>
      <c r="S196" s="12">
        <f>IFERROR(VLOOKUP(I196, iterations_gpu[[Instance]:[cuPDLP]], 2, FALSE), "")</f>
        <v>404</v>
      </c>
      <c r="T196" s="12">
        <f>IFERROR(VLOOKUP(I196, iterations_gpu_matrix[[Instance]:[cuPDLP]], 2, FALSE), "")</f>
        <v>523</v>
      </c>
      <c r="U196" s="7">
        <f t="shared" ref="U196:U259" si="46">IF(AND(K196&gt;5,OR(K196&lt;=600,L196&lt;=600)),($R196-S196)/$R196,"")</f>
        <v>0.68188976377952759</v>
      </c>
      <c r="V196" s="7" t="str">
        <f t="shared" ref="V196:V259" si="47">IF(AND(L196&gt;5,OR(L196&lt;=600,M196&lt;=600)),($R196-T196)/$R196,"")</f>
        <v/>
      </c>
      <c r="W196" s="5" t="b">
        <f t="shared" si="38"/>
        <v>1</v>
      </c>
      <c r="AF196">
        <f t="shared" si="39"/>
        <v>16.985105037689209</v>
      </c>
      <c r="AG196">
        <f t="shared" si="40"/>
        <v>17.184736967086792</v>
      </c>
      <c r="AH196">
        <f t="shared" ref="AH196:AH259" si="48">IF(AND(J196&lt;600, K196&lt;600),L196,-9)+$AE$2</f>
        <v>13.028512001037598</v>
      </c>
      <c r="AI196">
        <f t="shared" ref="AI196:AI259" si="49">IF(AND(K196&lt;600, L196&lt;600),M196,-9)+$AE$2</f>
        <v>13.382189989089966</v>
      </c>
      <c r="AK196">
        <v>140.83627390861511</v>
      </c>
      <c r="AL196">
        <v>140.69572997093201</v>
      </c>
      <c r="AM196">
        <v>235.08423018455505</v>
      </c>
    </row>
    <row r="197" spans="1:39" x14ac:dyDescent="0.45">
      <c r="A197" s="1" t="s">
        <v>197</v>
      </c>
      <c r="B197">
        <v>2.2195069789886475</v>
      </c>
      <c r="C197">
        <v>2.2068710327148438</v>
      </c>
      <c r="D197">
        <v>3.0285120010375977</v>
      </c>
      <c r="E197">
        <f t="shared" si="41"/>
        <v>-0.36449762479124342</v>
      </c>
      <c r="I197" s="1" t="str">
        <v>neos-950242</v>
      </c>
      <c r="J197" s="5">
        <v>4.8357357978820801</v>
      </c>
      <c r="K197" s="5">
        <v>3.5043108463287354</v>
      </c>
      <c r="L197" s="5">
        <v>2.6100800037384033</v>
      </c>
      <c r="M197" s="5">
        <f>IFERROR(VLOOKUP(I197, instances_gpu_matrix[[Instance]:[cuPDLP]], 2, FALSE), "")</f>
        <v>3.1451308727264404</v>
      </c>
      <c r="N197" s="7">
        <f t="shared" si="42"/>
        <v>0.27533037519057024</v>
      </c>
      <c r="O197" s="7">
        <f t="shared" si="43"/>
        <v>0.46025173565488275</v>
      </c>
      <c r="P197" s="7">
        <f t="shared" si="44"/>
        <v>0.25518022852543637</v>
      </c>
      <c r="Q197" s="7">
        <f t="shared" si="45"/>
        <v>0.1024966075651043</v>
      </c>
      <c r="R197" s="12">
        <f>IFERROR(VLOOKUP(I197, iterations_cuPDLP_new[[Instance]:[cuPDLP]], 2, FALSE), "")</f>
        <v>1352</v>
      </c>
      <c r="S197" s="12">
        <f>IFERROR(VLOOKUP(I197, iterations_gpu[[Instance]:[cuPDLP]], 2, FALSE), "")</f>
        <v>640</v>
      </c>
      <c r="T197" s="12">
        <f>IFERROR(VLOOKUP(I197, iterations_gpu_matrix[[Instance]:[cuPDLP]], 2, FALSE), "")</f>
        <v>718</v>
      </c>
      <c r="U197" s="7" t="str">
        <f t="shared" si="46"/>
        <v/>
      </c>
      <c r="V197" s="7" t="str">
        <f t="shared" si="47"/>
        <v/>
      </c>
      <c r="W197" s="5" t="b">
        <f t="shared" si="38"/>
        <v>1</v>
      </c>
      <c r="AF197">
        <f t="shared" si="39"/>
        <v>14.83573579788208</v>
      </c>
      <c r="AG197">
        <f t="shared" si="40"/>
        <v>13.504310846328735</v>
      </c>
      <c r="AH197">
        <f t="shared" si="48"/>
        <v>12.610080003738403</v>
      </c>
      <c r="AI197">
        <f t="shared" si="49"/>
        <v>13.14513087272644</v>
      </c>
      <c r="AK197">
        <v>263.78352904319763</v>
      </c>
      <c r="AL197">
        <v>268.38125205039978</v>
      </c>
      <c r="AM197">
        <v>192.5286819934845</v>
      </c>
    </row>
    <row r="198" spans="1:39" x14ac:dyDescent="0.45">
      <c r="A198" s="1" t="s">
        <v>198</v>
      </c>
      <c r="B198">
        <v>25.848640918731689</v>
      </c>
      <c r="C198">
        <v>27.491873979568481</v>
      </c>
      <c r="D198">
        <v>2.6100800037384033</v>
      </c>
      <c r="E198">
        <f t="shared" si="41"/>
        <v>0.89902447823293641</v>
      </c>
      <c r="I198" s="1" t="str">
        <v>neos-953928</v>
      </c>
      <c r="J198" s="5">
        <v>10.66264009475708</v>
      </c>
      <c r="K198" s="5">
        <v>10.962887048721313</v>
      </c>
      <c r="L198" s="5">
        <v>10.102054119110107</v>
      </c>
      <c r="M198" s="5">
        <f>IFERROR(VLOOKUP(I198, instances_gpu_matrix[[Instance]:[cuPDLP]], 2, FALSE), "")</f>
        <v>6.7845709323883057</v>
      </c>
      <c r="N198" s="7">
        <f t="shared" si="42"/>
        <v>-2.8158781624062098E-2</v>
      </c>
      <c r="O198" s="7">
        <f t="shared" si="43"/>
        <v>5.257478172995992E-2</v>
      </c>
      <c r="P198" s="7">
        <f t="shared" si="44"/>
        <v>7.8522466370901059E-2</v>
      </c>
      <c r="Q198" s="7">
        <f t="shared" si="45"/>
        <v>0.38113282548326149</v>
      </c>
      <c r="R198" s="12">
        <f>IFERROR(VLOOKUP(I198, iterations_cuPDLP_new[[Instance]:[cuPDLP]], 2, FALSE), "")</f>
        <v>1816</v>
      </c>
      <c r="S198" s="12">
        <f>IFERROR(VLOOKUP(I198, iterations_gpu[[Instance]:[cuPDLP]], 2, FALSE), "")</f>
        <v>1354</v>
      </c>
      <c r="T198" s="12">
        <f>IFERROR(VLOOKUP(I198, iterations_gpu_matrix[[Instance]:[cuPDLP]], 2, FALSE), "")</f>
        <v>752</v>
      </c>
      <c r="U198" s="7">
        <f t="shared" si="46"/>
        <v>0.25440528634361231</v>
      </c>
      <c r="V198" s="7">
        <f t="shared" si="47"/>
        <v>0.58590308370044053</v>
      </c>
      <c r="W198" s="5" t="b">
        <f t="shared" si="38"/>
        <v>1</v>
      </c>
      <c r="AF198">
        <f t="shared" si="39"/>
        <v>20.66264009475708</v>
      </c>
      <c r="AG198">
        <f t="shared" si="40"/>
        <v>20.962887048721313</v>
      </c>
      <c r="AH198">
        <f t="shared" si="48"/>
        <v>20.102054119110107</v>
      </c>
      <c r="AI198">
        <f t="shared" si="49"/>
        <v>16.784570932388306</v>
      </c>
      <c r="AK198">
        <v>13.42746901512146</v>
      </c>
      <c r="AL198">
        <v>13.424847841262817</v>
      </c>
      <c r="AM198">
        <v>14.71909499168396</v>
      </c>
    </row>
    <row r="199" spans="1:39" x14ac:dyDescent="0.45">
      <c r="A199" s="1" t="s">
        <v>199</v>
      </c>
      <c r="B199">
        <v>26.811048030853271</v>
      </c>
      <c r="C199">
        <v>26.791998863220215</v>
      </c>
      <c r="D199">
        <v>10.102054119110107</v>
      </c>
      <c r="E199">
        <f t="shared" si="41"/>
        <v>0.62321300877589736</v>
      </c>
      <c r="I199" s="1" t="str">
        <v>neos-956971</v>
      </c>
      <c r="J199" s="5">
        <v>1.9686989784240723</v>
      </c>
      <c r="K199" s="5">
        <v>1.9944300651550293</v>
      </c>
      <c r="L199" s="5">
        <v>2.7322561740875244</v>
      </c>
      <c r="M199" s="5">
        <f>IFERROR(VLOOKUP(I199, instances_gpu_matrix[[Instance]:[cuPDLP]], 2, FALSE), "")</f>
        <v>2.3353140354156494</v>
      </c>
      <c r="N199" s="7">
        <f t="shared" si="42"/>
        <v>-1.3070097060523981E-2</v>
      </c>
      <c r="O199" s="7">
        <f t="shared" si="43"/>
        <v>-0.38784862695193428</v>
      </c>
      <c r="P199" s="7">
        <f t="shared" si="44"/>
        <v>-0.36994333460127771</v>
      </c>
      <c r="Q199" s="7">
        <f t="shared" si="45"/>
        <v>-0.17091798615366482</v>
      </c>
      <c r="R199" s="12">
        <f>IFERROR(VLOOKUP(I199, iterations_cuPDLP_new[[Instance]:[cuPDLP]], 2, FALSE), "")</f>
        <v>423</v>
      </c>
      <c r="S199" s="12">
        <f>IFERROR(VLOOKUP(I199, iterations_gpu[[Instance]:[cuPDLP]], 2, FALSE), "")</f>
        <v>271</v>
      </c>
      <c r="T199" s="12">
        <f>IFERROR(VLOOKUP(I199, iterations_gpu_matrix[[Instance]:[cuPDLP]], 2, FALSE), "")</f>
        <v>244</v>
      </c>
      <c r="U199" s="7" t="str">
        <f t="shared" si="46"/>
        <v/>
      </c>
      <c r="V199" s="7" t="str">
        <f t="shared" si="47"/>
        <v/>
      </c>
      <c r="W199" s="5" t="b">
        <f t="shared" si="38"/>
        <v>0</v>
      </c>
      <c r="AF199">
        <f t="shared" si="39"/>
        <v>11.968698978424072</v>
      </c>
      <c r="AG199">
        <f t="shared" si="40"/>
        <v>11.994430065155029</v>
      </c>
      <c r="AH199">
        <f t="shared" si="48"/>
        <v>12.732256174087524</v>
      </c>
      <c r="AI199">
        <f t="shared" si="49"/>
        <v>12.335314035415649</v>
      </c>
      <c r="AK199">
        <v>37.482693910598755</v>
      </c>
      <c r="AL199">
        <v>37.8664870262146</v>
      </c>
      <c r="AM199">
        <v>42.606716156005859</v>
      </c>
    </row>
    <row r="200" spans="1:39" x14ac:dyDescent="0.45">
      <c r="A200" s="1" t="s">
        <v>200</v>
      </c>
      <c r="B200">
        <v>5.8425178527832031</v>
      </c>
      <c r="C200">
        <v>5.4853520393371582</v>
      </c>
      <c r="D200">
        <v>2.7322561740875244</v>
      </c>
      <c r="E200">
        <f t="shared" si="41"/>
        <v>0.53234953783051631</v>
      </c>
      <c r="I200" s="1" t="str">
        <v>neos-957143</v>
      </c>
      <c r="J200" s="5">
        <v>4.3240761756896973</v>
      </c>
      <c r="K200" s="5">
        <v>4.423043966293335</v>
      </c>
      <c r="L200" s="5">
        <v>3.3837878704071045</v>
      </c>
      <c r="M200" s="5">
        <f>IFERROR(VLOOKUP(I200, instances_gpu_matrix[[Instance]:[cuPDLP]], 2, FALSE), "")</f>
        <v>3.8548908233642578</v>
      </c>
      <c r="N200" s="7">
        <f t="shared" si="42"/>
        <v>-2.2887614968497214E-2</v>
      </c>
      <c r="O200" s="7">
        <f t="shared" si="43"/>
        <v>0.21745414906632982</v>
      </c>
      <c r="P200" s="7">
        <f t="shared" si="44"/>
        <v>0.23496399850557292</v>
      </c>
      <c r="Q200" s="7">
        <f t="shared" si="45"/>
        <v>0.12845297203889414</v>
      </c>
      <c r="R200" s="12">
        <f>IFERROR(VLOOKUP(I200, iterations_cuPDLP_new[[Instance]:[cuPDLP]], 2, FALSE), "")</f>
        <v>834</v>
      </c>
      <c r="S200" s="12">
        <f>IFERROR(VLOOKUP(I200, iterations_gpu[[Instance]:[cuPDLP]], 2, FALSE), "")</f>
        <v>401</v>
      </c>
      <c r="T200" s="12">
        <f>IFERROR(VLOOKUP(I200, iterations_gpu_matrix[[Instance]:[cuPDLP]], 2, FALSE), "")</f>
        <v>548</v>
      </c>
      <c r="U200" s="7" t="str">
        <f t="shared" si="46"/>
        <v/>
      </c>
      <c r="V200" s="7" t="str">
        <f t="shared" si="47"/>
        <v/>
      </c>
      <c r="W200" s="5" t="b">
        <f t="shared" si="38"/>
        <v>0</v>
      </c>
      <c r="AF200">
        <f t="shared" si="39"/>
        <v>14.324076175689697</v>
      </c>
      <c r="AG200">
        <f t="shared" si="40"/>
        <v>14.423043966293335</v>
      </c>
      <c r="AH200">
        <f t="shared" si="48"/>
        <v>13.383787870407104</v>
      </c>
      <c r="AI200">
        <f t="shared" si="49"/>
        <v>13.854890823364258</v>
      </c>
      <c r="AK200">
        <v>180.22374391555786</v>
      </c>
      <c r="AL200">
        <v>179.79795098304749</v>
      </c>
      <c r="AM200">
        <v>120.83280205726624</v>
      </c>
    </row>
    <row r="201" spans="1:39" x14ac:dyDescent="0.45">
      <c r="A201" s="1" t="s">
        <v>201</v>
      </c>
      <c r="B201">
        <v>600.00083899497986</v>
      </c>
      <c r="C201">
        <v>600.0035719871521</v>
      </c>
      <c r="D201">
        <v>3.3837878704071045</v>
      </c>
      <c r="E201">
        <f t="shared" si="41"/>
        <v>0.99436036143536888</v>
      </c>
      <c r="I201" s="1" t="str">
        <v>neos-957323</v>
      </c>
      <c r="J201" s="5">
        <v>40.99903392791748</v>
      </c>
      <c r="K201" s="5">
        <v>40.848654985427856</v>
      </c>
      <c r="L201" s="5">
        <v>42.048250913619995</v>
      </c>
      <c r="M201" s="5">
        <f>IFERROR(VLOOKUP(I201, instances_gpu_matrix[[Instance]:[cuPDLP]], 2, FALSE), "")</f>
        <v>41.181218862533569</v>
      </c>
      <c r="N201" s="7">
        <f t="shared" si="42"/>
        <v>3.6678655100511152E-3</v>
      </c>
      <c r="O201" s="7">
        <f t="shared" si="43"/>
        <v>-2.5591261187939141E-2</v>
      </c>
      <c r="P201" s="7">
        <f t="shared" si="44"/>
        <v>-2.936684031873452E-2</v>
      </c>
      <c r="Q201" s="7">
        <f t="shared" si="45"/>
        <v>-8.1413666429004834E-3</v>
      </c>
      <c r="R201" s="12">
        <f>IFERROR(VLOOKUP(I201, iterations_cuPDLP_new[[Instance]:[cuPDLP]], 2, FALSE), "")</f>
        <v>5949</v>
      </c>
      <c r="S201" s="12">
        <f>IFERROR(VLOOKUP(I201, iterations_gpu[[Instance]:[cuPDLP]], 2, FALSE), "")</f>
        <v>5949</v>
      </c>
      <c r="T201" s="12">
        <f>IFERROR(VLOOKUP(I201, iterations_gpu_matrix[[Instance]:[cuPDLP]], 2, FALSE), "")</f>
        <v>5949</v>
      </c>
      <c r="U201" s="7">
        <f t="shared" si="46"/>
        <v>0</v>
      </c>
      <c r="V201" s="7">
        <f t="shared" si="47"/>
        <v>0</v>
      </c>
      <c r="W201" s="5" t="b">
        <f t="shared" si="38"/>
        <v>1</v>
      </c>
      <c r="AF201">
        <f t="shared" si="39"/>
        <v>50.99903392791748</v>
      </c>
      <c r="AG201">
        <f t="shared" si="40"/>
        <v>50.848654985427856</v>
      </c>
      <c r="AH201">
        <f t="shared" si="48"/>
        <v>52.048250913619995</v>
      </c>
      <c r="AI201">
        <f t="shared" si="49"/>
        <v>51.181218862533569</v>
      </c>
      <c r="AK201">
        <v>99.211020946502686</v>
      </c>
      <c r="AL201">
        <v>99.212729930877686</v>
      </c>
      <c r="AM201">
        <v>117.02815389633179</v>
      </c>
    </row>
    <row r="202" spans="1:39" x14ac:dyDescent="0.45">
      <c r="A202" s="1" t="s">
        <v>202</v>
      </c>
      <c r="B202">
        <v>65.406874179840088</v>
      </c>
      <c r="C202">
        <v>67.004534006118774</v>
      </c>
      <c r="D202">
        <v>42.048250913619995</v>
      </c>
      <c r="E202">
        <f t="shared" si="41"/>
        <v>0.35712795572517608</v>
      </c>
      <c r="I202" s="1" t="str">
        <v>neos-960392</v>
      </c>
      <c r="J202" s="5">
        <v>26.420030832290649</v>
      </c>
      <c r="K202" s="5">
        <v>25.447890043258667</v>
      </c>
      <c r="L202" s="5">
        <v>28.567094087600708</v>
      </c>
      <c r="M202" s="5">
        <f>IFERROR(VLOOKUP(I202, instances_gpu_matrix[[Instance]:[cuPDLP]], 2, FALSE), "")</f>
        <v>51.441663980484009</v>
      </c>
      <c r="N202" s="7">
        <f t="shared" si="42"/>
        <v>3.6795596311107584E-2</v>
      </c>
      <c r="O202" s="7">
        <f t="shared" si="43"/>
        <v>-8.1266493174788831E-2</v>
      </c>
      <c r="P202" s="7">
        <f t="shared" si="44"/>
        <v>-0.12257220693109451</v>
      </c>
      <c r="Q202" s="7">
        <f t="shared" si="45"/>
        <v>-1.0214510473378631</v>
      </c>
      <c r="R202" s="12">
        <f>IFERROR(VLOOKUP(I202, iterations_cuPDLP_new[[Instance]:[cuPDLP]], 2, FALSE), "")</f>
        <v>3925</v>
      </c>
      <c r="S202" s="12">
        <f>IFERROR(VLOOKUP(I202, iterations_gpu[[Instance]:[cuPDLP]], 2, FALSE), "")</f>
        <v>4182</v>
      </c>
      <c r="T202" s="12">
        <f>IFERROR(VLOOKUP(I202, iterations_gpu_matrix[[Instance]:[cuPDLP]], 2, FALSE), "")</f>
        <v>7210</v>
      </c>
      <c r="U202" s="7">
        <f t="shared" si="46"/>
        <v>-6.5477707006369429E-2</v>
      </c>
      <c r="V202" s="7">
        <f t="shared" si="47"/>
        <v>-0.8369426751592357</v>
      </c>
      <c r="W202" s="5" t="b">
        <f t="shared" si="38"/>
        <v>1</v>
      </c>
      <c r="AF202">
        <f t="shared" si="39"/>
        <v>36.420030832290649</v>
      </c>
      <c r="AG202">
        <f t="shared" si="40"/>
        <v>35.447890043258667</v>
      </c>
      <c r="AH202">
        <f t="shared" si="48"/>
        <v>38.567094087600708</v>
      </c>
      <c r="AI202">
        <f t="shared" si="49"/>
        <v>61.441663980484009</v>
      </c>
      <c r="AK202">
        <v>89.79479193687439</v>
      </c>
      <c r="AL202">
        <v>92.426683902740479</v>
      </c>
      <c r="AM202">
        <v>92.563839912414551</v>
      </c>
    </row>
    <row r="203" spans="1:39" x14ac:dyDescent="0.45">
      <c r="A203" s="1" t="s">
        <v>203</v>
      </c>
      <c r="B203">
        <v>8.956632137298584</v>
      </c>
      <c r="C203">
        <v>8.9609508514404297</v>
      </c>
      <c r="D203">
        <v>28.567094087600708</v>
      </c>
      <c r="E203">
        <f t="shared" si="41"/>
        <v>-2.1894906087118646</v>
      </c>
      <c r="I203" s="1" t="str">
        <v>neos6</v>
      </c>
      <c r="J203" s="5">
        <v>27.646334886550903</v>
      </c>
      <c r="K203" s="5">
        <v>24.757382869720459</v>
      </c>
      <c r="L203" s="5">
        <v>75.589739084243774</v>
      </c>
      <c r="M203" s="5">
        <f>IFERROR(VLOOKUP(I203, instances_gpu_matrix[[Instance]:[cuPDLP]], 2, FALSE), "")</f>
        <v>21.79119086265564</v>
      </c>
      <c r="N203" s="7">
        <f t="shared" si="42"/>
        <v>0.10449674536192612</v>
      </c>
      <c r="O203" s="7">
        <f t="shared" si="43"/>
        <v>-1.7341685396792279</v>
      </c>
      <c r="P203" s="7">
        <f t="shared" si="44"/>
        <v>-2.0532201033532456</v>
      </c>
      <c r="Q203" s="7">
        <f t="shared" si="45"/>
        <v>0.11981040252411426</v>
      </c>
      <c r="R203" s="12">
        <f>IFERROR(VLOOKUP(I203, iterations_cuPDLP_new[[Instance]:[cuPDLP]], 2, FALSE), "")</f>
        <v>3814</v>
      </c>
      <c r="S203" s="12">
        <f>IFERROR(VLOOKUP(I203, iterations_gpu[[Instance]:[cuPDLP]], 2, FALSE), "")</f>
        <v>9937</v>
      </c>
      <c r="T203" s="12">
        <f>IFERROR(VLOOKUP(I203, iterations_gpu_matrix[[Instance]:[cuPDLP]], 2, FALSE), "")</f>
        <v>3017</v>
      </c>
      <c r="U203" s="7">
        <f t="shared" si="46"/>
        <v>-1.6054011536444677</v>
      </c>
      <c r="V203" s="7">
        <f t="shared" si="47"/>
        <v>0.20896696381751442</v>
      </c>
      <c r="W203" s="5" t="b">
        <f t="shared" si="38"/>
        <v>1</v>
      </c>
      <c r="AF203">
        <f t="shared" si="39"/>
        <v>37.646334886550903</v>
      </c>
      <c r="AG203">
        <f t="shared" si="40"/>
        <v>34.757382869720459</v>
      </c>
      <c r="AH203">
        <f t="shared" si="48"/>
        <v>85.589739084243774</v>
      </c>
      <c r="AI203">
        <f t="shared" si="49"/>
        <v>31.79119086265564</v>
      </c>
      <c r="AK203">
        <v>206.37783694267273</v>
      </c>
      <c r="AL203">
        <v>207.95633697509766</v>
      </c>
      <c r="AM203">
        <v>141.40772294998169</v>
      </c>
    </row>
    <row r="204" spans="1:39" x14ac:dyDescent="0.45">
      <c r="A204" s="1" t="s">
        <v>204</v>
      </c>
      <c r="B204">
        <v>14.71777606010437</v>
      </c>
      <c r="C204">
        <v>14.66938304901123</v>
      </c>
      <c r="D204">
        <v>75.589739084243774</v>
      </c>
      <c r="E204">
        <f t="shared" si="41"/>
        <v>-4.1359484459846945</v>
      </c>
      <c r="I204" s="1" t="str">
        <v>neos8</v>
      </c>
      <c r="J204" s="5">
        <v>105.89235687255859</v>
      </c>
      <c r="K204" s="5">
        <v>107.08373808860779</v>
      </c>
      <c r="L204" s="5">
        <v>123.86155605316162</v>
      </c>
      <c r="M204" s="5">
        <f>IFERROR(VLOOKUP(I204, instances_gpu_matrix[[Instance]:[cuPDLP]], 2, FALSE), "")</f>
        <v>81.545387983322144</v>
      </c>
      <c r="N204" s="7">
        <f t="shared" si="42"/>
        <v>-1.1250870707156146E-2</v>
      </c>
      <c r="O204" s="7">
        <f t="shared" si="43"/>
        <v>-0.16969307050393589</v>
      </c>
      <c r="P204" s="7">
        <f t="shared" si="44"/>
        <v>-0.15667941990100137</v>
      </c>
      <c r="Q204" s="7">
        <f t="shared" si="45"/>
        <v>0.23848952755229383</v>
      </c>
      <c r="R204" s="12">
        <f>IFERROR(VLOOKUP(I204, iterations_cuPDLP_new[[Instance]:[cuPDLP]], 2, FALSE), "")</f>
        <v>14808</v>
      </c>
      <c r="S204" s="12">
        <f>IFERROR(VLOOKUP(I204, iterations_gpu[[Instance]:[cuPDLP]], 2, FALSE), "")</f>
        <v>16331</v>
      </c>
      <c r="T204" s="12">
        <f>IFERROR(VLOOKUP(I204, iterations_gpu_matrix[[Instance]:[cuPDLP]], 2, FALSE), "")</f>
        <v>11323</v>
      </c>
      <c r="U204" s="7">
        <f t="shared" si="46"/>
        <v>-0.10284981091301999</v>
      </c>
      <c r="V204" s="7">
        <f t="shared" si="47"/>
        <v>0.23534575904916261</v>
      </c>
      <c r="W204" s="5" t="b">
        <f t="shared" si="38"/>
        <v>1</v>
      </c>
      <c r="AF204">
        <f t="shared" si="39"/>
        <v>115.89235687255859</v>
      </c>
      <c r="AG204">
        <f t="shared" si="40"/>
        <v>117.08373808860779</v>
      </c>
      <c r="AH204">
        <f t="shared" si="48"/>
        <v>133.86155605316162</v>
      </c>
      <c r="AI204">
        <f t="shared" si="49"/>
        <v>91.545387983322144</v>
      </c>
      <c r="AK204">
        <v>34.104284048080444</v>
      </c>
      <c r="AL204">
        <v>35.525493144989014</v>
      </c>
      <c r="AM204">
        <v>81.353535890579224</v>
      </c>
    </row>
    <row r="205" spans="1:39" x14ac:dyDescent="0.45">
      <c r="A205" s="1" t="s">
        <v>205</v>
      </c>
      <c r="B205">
        <v>5.5319538116455078</v>
      </c>
      <c r="C205">
        <v>5.7563760280609131</v>
      </c>
      <c r="D205">
        <v>123.86155605316162</v>
      </c>
      <c r="E205">
        <f t="shared" si="41"/>
        <v>-21.390200690471488</v>
      </c>
      <c r="I205" s="1" t="str">
        <v>neos9</v>
      </c>
      <c r="J205" s="5">
        <v>3.7177789211273193</v>
      </c>
      <c r="K205" s="5">
        <v>3.7950160503387451</v>
      </c>
      <c r="L205" s="5">
        <v>6.3640449047088623</v>
      </c>
      <c r="M205" s="5">
        <f>IFERROR(VLOOKUP(I205, instances_gpu_matrix[[Instance]:[cuPDLP]], 2, FALSE), "")</f>
        <v>5.4172730445861816</v>
      </c>
      <c r="N205" s="7">
        <f t="shared" si="42"/>
        <v>-2.0775073195585723E-2</v>
      </c>
      <c r="O205" s="7">
        <f t="shared" si="43"/>
        <v>-0.71178680597261867</v>
      </c>
      <c r="P205" s="7">
        <f t="shared" si="44"/>
        <v>-0.67694808672569495</v>
      </c>
      <c r="Q205" s="7">
        <f t="shared" si="45"/>
        <v>-0.42747039083079319</v>
      </c>
      <c r="R205" s="12">
        <f>IFERROR(VLOOKUP(I205, iterations_cuPDLP_new[[Instance]:[cuPDLP]], 2, FALSE), "")</f>
        <v>712</v>
      </c>
      <c r="S205" s="12">
        <f>IFERROR(VLOOKUP(I205, iterations_gpu[[Instance]:[cuPDLP]], 2, FALSE), "")</f>
        <v>888</v>
      </c>
      <c r="T205" s="12">
        <f>IFERROR(VLOOKUP(I205, iterations_gpu_matrix[[Instance]:[cuPDLP]], 2, FALSE), "")</f>
        <v>785</v>
      </c>
      <c r="U205" s="7" t="str">
        <f t="shared" si="46"/>
        <v/>
      </c>
      <c r="V205" s="7">
        <f t="shared" si="47"/>
        <v>-0.10252808988764045</v>
      </c>
      <c r="W205" s="5" t="b">
        <f t="shared" si="38"/>
        <v>0</v>
      </c>
      <c r="AF205">
        <f t="shared" si="39"/>
        <v>13.717778921127319</v>
      </c>
      <c r="AG205">
        <f t="shared" si="40"/>
        <v>13.795016050338745</v>
      </c>
      <c r="AH205">
        <f t="shared" si="48"/>
        <v>16.364044904708862</v>
      </c>
      <c r="AI205">
        <f t="shared" si="49"/>
        <v>15.417273044586182</v>
      </c>
      <c r="AK205">
        <v>15.117237091064453</v>
      </c>
      <c r="AL205">
        <v>15.305052995681763</v>
      </c>
      <c r="AM205">
        <v>16.8977210521698</v>
      </c>
    </row>
    <row r="206" spans="1:39" x14ac:dyDescent="0.45">
      <c r="A206" s="1" t="s">
        <v>206</v>
      </c>
      <c r="B206">
        <v>600.00168681144714</v>
      </c>
      <c r="C206">
        <v>600.00020480155945</v>
      </c>
      <c r="D206">
        <v>6.3640449047088623</v>
      </c>
      <c r="E206">
        <f t="shared" si="41"/>
        <v>0.98939328831135642</v>
      </c>
      <c r="I206" s="1" t="str">
        <v>ns1111636</v>
      </c>
      <c r="J206" s="5">
        <v>3.8754949569702148</v>
      </c>
      <c r="K206" s="5">
        <v>3.9028470516204834</v>
      </c>
      <c r="L206" s="5">
        <v>6.455456018447876</v>
      </c>
      <c r="M206" s="5">
        <f>IFERROR(VLOOKUP(I206, instances_gpu_matrix[[Instance]:[cuPDLP]], 2, FALSE), "")</f>
        <v>6.6434190273284912</v>
      </c>
      <c r="N206" s="7">
        <f t="shared" si="42"/>
        <v>-7.0577035846930581E-3</v>
      </c>
      <c r="O206" s="7">
        <f t="shared" si="43"/>
        <v>-0.66571137109532552</v>
      </c>
      <c r="P206" s="7">
        <f t="shared" si="44"/>
        <v>-0.65403766354808479</v>
      </c>
      <c r="Q206" s="7">
        <f t="shared" si="45"/>
        <v>-0.70219814905893052</v>
      </c>
      <c r="R206" s="12">
        <f>IFERROR(VLOOKUP(I206, iterations_cuPDLP_new[[Instance]:[cuPDLP]], 2, FALSE), "")</f>
        <v>730</v>
      </c>
      <c r="S206" s="12">
        <f>IFERROR(VLOOKUP(I206, iterations_gpu[[Instance]:[cuPDLP]], 2, FALSE), "")</f>
        <v>899</v>
      </c>
      <c r="T206" s="12">
        <f>IFERROR(VLOOKUP(I206, iterations_gpu_matrix[[Instance]:[cuPDLP]], 2, FALSE), "")</f>
        <v>958</v>
      </c>
      <c r="U206" s="7" t="str">
        <f t="shared" si="46"/>
        <v/>
      </c>
      <c r="V206" s="7">
        <f t="shared" si="47"/>
        <v>-0.31232876712328766</v>
      </c>
      <c r="W206" s="5" t="b">
        <f t="shared" si="38"/>
        <v>0</v>
      </c>
      <c r="AF206">
        <f t="shared" si="39"/>
        <v>13.875494956970215</v>
      </c>
      <c r="AG206">
        <f t="shared" si="40"/>
        <v>13.902847051620483</v>
      </c>
      <c r="AH206">
        <f t="shared" si="48"/>
        <v>16.455456018447876</v>
      </c>
      <c r="AI206">
        <f t="shared" si="49"/>
        <v>16.643419027328491</v>
      </c>
      <c r="AK206">
        <v>131.53489398956299</v>
      </c>
      <c r="AL206">
        <v>131.99550890922546</v>
      </c>
      <c r="AM206">
        <v>232.54629492759705</v>
      </c>
    </row>
    <row r="207" spans="1:39" x14ac:dyDescent="0.45">
      <c r="A207" s="1" t="s">
        <v>207</v>
      </c>
      <c r="B207">
        <v>140.52041292190552</v>
      </c>
      <c r="C207">
        <v>144.39668083190918</v>
      </c>
      <c r="D207">
        <v>6.455456018447876</v>
      </c>
      <c r="E207">
        <f t="shared" si="41"/>
        <v>0.95406036828232554</v>
      </c>
      <c r="I207" s="1" t="str">
        <v>ns1116954</v>
      </c>
      <c r="J207" s="5">
        <v>4.2353959083557129</v>
      </c>
      <c r="K207" s="5">
        <v>4.2135038375854492</v>
      </c>
      <c r="L207" s="5">
        <v>3.3304929733276367</v>
      </c>
      <c r="M207" s="5">
        <f>IFERROR(VLOOKUP(I207, instances_gpu_matrix[[Instance]:[cuPDLP]], 2, FALSE), "")</f>
        <v>3.1962459087371826</v>
      </c>
      <c r="N207" s="7">
        <f t="shared" si="42"/>
        <v>5.1688369266906916E-3</v>
      </c>
      <c r="O207" s="7">
        <f t="shared" si="43"/>
        <v>0.21365250253060339</v>
      </c>
      <c r="P207" s="7">
        <f t="shared" si="44"/>
        <v>0.20956688264554243</v>
      </c>
      <c r="Q207" s="7">
        <f t="shared" si="45"/>
        <v>0.24142802951170605</v>
      </c>
      <c r="R207" s="12">
        <f>IFERROR(VLOOKUP(I207, iterations_cuPDLP_new[[Instance]:[cuPDLP]], 2, FALSE), "")</f>
        <v>797</v>
      </c>
      <c r="S207" s="12">
        <f>IFERROR(VLOOKUP(I207, iterations_gpu[[Instance]:[cuPDLP]], 2, FALSE), "")</f>
        <v>169</v>
      </c>
      <c r="T207" s="12">
        <f>IFERROR(VLOOKUP(I207, iterations_gpu_matrix[[Instance]:[cuPDLP]], 2, FALSE), "")</f>
        <v>179</v>
      </c>
      <c r="U207" s="7" t="str">
        <f t="shared" si="46"/>
        <v/>
      </c>
      <c r="V207" s="7" t="str">
        <f t="shared" si="47"/>
        <v/>
      </c>
      <c r="W207" s="5" t="b">
        <f t="shared" si="38"/>
        <v>0</v>
      </c>
      <c r="AF207">
        <f t="shared" si="39"/>
        <v>14.235395908355713</v>
      </c>
      <c r="AG207">
        <f t="shared" si="40"/>
        <v>14.213503837585449</v>
      </c>
      <c r="AH207">
        <f t="shared" si="48"/>
        <v>13.330492973327637</v>
      </c>
      <c r="AI207">
        <f t="shared" si="49"/>
        <v>13.196245908737183</v>
      </c>
      <c r="AK207">
        <v>48.569800853729248</v>
      </c>
      <c r="AL207">
        <v>48.226590156555176</v>
      </c>
      <c r="AM207">
        <v>157.54955196380615</v>
      </c>
    </row>
    <row r="208" spans="1:39" x14ac:dyDescent="0.45">
      <c r="A208" s="1" t="s">
        <v>208</v>
      </c>
      <c r="B208">
        <v>448.96023416519165</v>
      </c>
      <c r="C208">
        <v>457.88333106040955</v>
      </c>
      <c r="D208">
        <v>3.3304929733276367</v>
      </c>
      <c r="E208">
        <f t="shared" si="41"/>
        <v>0.99258176399626918</v>
      </c>
      <c r="I208" s="1" t="str">
        <v>ns1430538</v>
      </c>
      <c r="J208" s="5">
        <v>255.37641286849976</v>
      </c>
      <c r="K208" s="5">
        <v>253.63778185844421</v>
      </c>
      <c r="L208" s="5">
        <v>454.56538701057434</v>
      </c>
      <c r="M208" s="5">
        <f>IFERROR(VLOOKUP(I208, instances_gpu_matrix[[Instance]:[cuPDLP]], 2, FALSE), "")</f>
        <v>505.81510996818542</v>
      </c>
      <c r="N208" s="7">
        <f t="shared" si="42"/>
        <v>6.8081111741154039E-3</v>
      </c>
      <c r="O208" s="7">
        <f t="shared" si="43"/>
        <v>-0.77998187814096365</v>
      </c>
      <c r="P208" s="7">
        <f t="shared" si="44"/>
        <v>-0.79218326102642012</v>
      </c>
      <c r="Q208" s="7">
        <f t="shared" si="45"/>
        <v>-0.99424197082153132</v>
      </c>
      <c r="R208" s="12">
        <f>IFERROR(VLOOKUP(I208, iterations_cuPDLP_new[[Instance]:[cuPDLP]], 2, FALSE), "")</f>
        <v>34487</v>
      </c>
      <c r="S208" s="12">
        <f>IFERROR(VLOOKUP(I208, iterations_gpu[[Instance]:[cuPDLP]], 2, FALSE), "")</f>
        <v>61620</v>
      </c>
      <c r="T208" s="12">
        <f>IFERROR(VLOOKUP(I208, iterations_gpu_matrix[[Instance]:[cuPDLP]], 2, FALSE), "")</f>
        <v>67846</v>
      </c>
      <c r="U208" s="7">
        <f t="shared" si="46"/>
        <v>-0.78676022849189553</v>
      </c>
      <c r="V208" s="7">
        <f t="shared" si="47"/>
        <v>-0.96729202308116102</v>
      </c>
      <c r="W208" s="5" t="b">
        <f t="shared" si="38"/>
        <v>1</v>
      </c>
      <c r="AF208">
        <f t="shared" si="39"/>
        <v>265.37641286849976</v>
      </c>
      <c r="AG208">
        <f t="shared" si="40"/>
        <v>263.63778185844421</v>
      </c>
      <c r="AH208">
        <f t="shared" si="48"/>
        <v>464.56538701057434</v>
      </c>
      <c r="AI208">
        <f t="shared" si="49"/>
        <v>515.81510996818542</v>
      </c>
      <c r="AK208">
        <v>21.061316013336182</v>
      </c>
      <c r="AL208">
        <v>21.275972127914429</v>
      </c>
      <c r="AM208">
        <v>14.940425872802734</v>
      </c>
    </row>
    <row r="209" spans="1:39" x14ac:dyDescent="0.45">
      <c r="A209" s="1" t="s">
        <v>209</v>
      </c>
      <c r="B209">
        <v>15.54083514213562</v>
      </c>
      <c r="C209">
        <v>15.173067808151245</v>
      </c>
      <c r="D209">
        <v>454.56538701057434</v>
      </c>
      <c r="E209">
        <f t="shared" si="41"/>
        <v>-28.249739981998676</v>
      </c>
      <c r="I209" s="1" t="str">
        <v>ns1456591</v>
      </c>
      <c r="J209" s="5">
        <v>135.44973397254944</v>
      </c>
      <c r="K209" s="5">
        <v>133.8153829574585</v>
      </c>
      <c r="L209" s="5">
        <v>53.552325963973999</v>
      </c>
      <c r="M209" s="5">
        <f>IFERROR(VLOOKUP(I209, instances_gpu_matrix[[Instance]:[cuPDLP]], 2, FALSE), "")</f>
        <v>63.488273859024048</v>
      </c>
      <c r="N209" s="7">
        <f t="shared" si="42"/>
        <v>1.2066107235191498E-2</v>
      </c>
      <c r="O209" s="7">
        <f t="shared" si="43"/>
        <v>0.60463321415731208</v>
      </c>
      <c r="P209" s="7">
        <f t="shared" si="44"/>
        <v>0.59980441126862882</v>
      </c>
      <c r="Q209" s="7">
        <f t="shared" si="45"/>
        <v>0.52555324764711298</v>
      </c>
      <c r="R209" s="12">
        <f>IFERROR(VLOOKUP(I209, iterations_cuPDLP_new[[Instance]:[cuPDLP]], 2, FALSE), "")</f>
        <v>18497</v>
      </c>
      <c r="S209" s="12">
        <f>IFERROR(VLOOKUP(I209, iterations_gpu[[Instance]:[cuPDLP]], 2, FALSE), "")</f>
        <v>6798</v>
      </c>
      <c r="T209" s="12">
        <f>IFERROR(VLOOKUP(I209, iterations_gpu_matrix[[Instance]:[cuPDLP]], 2, FALSE), "")</f>
        <v>7751</v>
      </c>
      <c r="U209" s="7">
        <f t="shared" si="46"/>
        <v>0.63248094285559819</v>
      </c>
      <c r="V209" s="7">
        <f t="shared" si="47"/>
        <v>0.58095907444450456</v>
      </c>
      <c r="W209" s="5" t="b">
        <f t="shared" si="38"/>
        <v>1</v>
      </c>
      <c r="AF209">
        <f t="shared" si="39"/>
        <v>145.44973397254944</v>
      </c>
      <c r="AG209">
        <f t="shared" si="40"/>
        <v>143.8153829574585</v>
      </c>
      <c r="AH209">
        <f t="shared" si="48"/>
        <v>63.552325963973999</v>
      </c>
      <c r="AI209">
        <f t="shared" si="49"/>
        <v>73.488273859024048</v>
      </c>
      <c r="AK209">
        <v>10.186012029647827</v>
      </c>
      <c r="AL209">
        <v>10.188643932342529</v>
      </c>
      <c r="AM209">
        <v>11.427805185317993</v>
      </c>
    </row>
    <row r="210" spans="1:39" x14ac:dyDescent="0.45">
      <c r="A210" s="1" t="s">
        <v>210</v>
      </c>
      <c r="B210">
        <v>152.73099279403687</v>
      </c>
      <c r="C210">
        <v>153.36179399490356</v>
      </c>
      <c r="D210">
        <v>53.552325963973999</v>
      </c>
      <c r="E210">
        <f t="shared" si="41"/>
        <v>0.64936831101339598</v>
      </c>
      <c r="I210" s="1" t="str">
        <v>ns1631475</v>
      </c>
      <c r="J210" s="5">
        <v>600.0022349357605</v>
      </c>
      <c r="K210" s="5">
        <v>600.00236201286316</v>
      </c>
      <c r="L210" s="5">
        <v>600.00099587440491</v>
      </c>
      <c r="M210" s="5">
        <f>IFERROR(VLOOKUP(I210, instances_gpu_matrix[[Instance]:[cuPDLP]], 2, FALSE), "")</f>
        <v>600.00028491020203</v>
      </c>
      <c r="N210" s="7">
        <f t="shared" si="42"/>
        <v>0</v>
      </c>
      <c r="O210" s="7">
        <f t="shared" si="43"/>
        <v>0</v>
      </c>
      <c r="P210" s="7">
        <f t="shared" si="44"/>
        <v>0</v>
      </c>
      <c r="Q210" s="7">
        <f t="shared" si="45"/>
        <v>0</v>
      </c>
      <c r="R210" s="12">
        <f>IFERROR(VLOOKUP(I210, iterations_cuPDLP_new[[Instance]:[cuPDLP]], 2, FALSE), "")</f>
        <v>81581</v>
      </c>
      <c r="S210" s="12">
        <f>IFERROR(VLOOKUP(I210, iterations_gpu[[Instance]:[cuPDLP]], 2, FALSE), "")</f>
        <v>81110</v>
      </c>
      <c r="T210" s="12">
        <f>IFERROR(VLOOKUP(I210, iterations_gpu_matrix[[Instance]:[cuPDLP]], 2, FALSE), "")</f>
        <v>81620</v>
      </c>
      <c r="U210" s="7" t="str">
        <f t="shared" si="46"/>
        <v/>
      </c>
      <c r="V210" s="7" t="str">
        <f t="shared" si="47"/>
        <v/>
      </c>
      <c r="W210" s="5" t="b">
        <f t="shared" si="38"/>
        <v>0</v>
      </c>
      <c r="AF210">
        <f t="shared" si="39"/>
        <v>1</v>
      </c>
      <c r="AG210">
        <f t="shared" si="40"/>
        <v>1</v>
      </c>
      <c r="AH210">
        <f t="shared" si="48"/>
        <v>1</v>
      </c>
      <c r="AI210">
        <f t="shared" si="49"/>
        <v>1</v>
      </c>
      <c r="AK210">
        <v>10.124947071075439</v>
      </c>
      <c r="AL210">
        <v>10.123764038085938</v>
      </c>
      <c r="AM210">
        <v>11.299076795578003</v>
      </c>
    </row>
    <row r="211" spans="1:39" x14ac:dyDescent="0.45">
      <c r="A211" s="1" t="s">
        <v>211</v>
      </c>
      <c r="B211">
        <v>239.25792384147644</v>
      </c>
      <c r="C211">
        <v>241.91369915008545</v>
      </c>
      <c r="D211">
        <v>600.00099587440491</v>
      </c>
      <c r="E211">
        <f t="shared" si="41"/>
        <v>-1.5077580973742113</v>
      </c>
      <c r="I211" s="1" t="str">
        <v>ns1644855</v>
      </c>
      <c r="J211" s="5">
        <v>149.42341995239258</v>
      </c>
      <c r="K211" s="5">
        <v>152.02278614044189</v>
      </c>
      <c r="L211" s="5">
        <v>321.95395708084106</v>
      </c>
      <c r="M211" s="5">
        <f>IFERROR(VLOOKUP(I211, instances_gpu_matrix[[Instance]:[cuPDLP]], 2, FALSE), "")</f>
        <v>337.51854681968689</v>
      </c>
      <c r="N211" s="7">
        <f t="shared" si="42"/>
        <v>-1.7395975737120019E-2</v>
      </c>
      <c r="O211" s="7">
        <f t="shared" si="43"/>
        <v>-1.1546418706212052</v>
      </c>
      <c r="P211" s="7">
        <f t="shared" si="44"/>
        <v>-1.1178006616943141</v>
      </c>
      <c r="Q211" s="7">
        <f t="shared" si="45"/>
        <v>-1.2201839302424049</v>
      </c>
      <c r="R211" s="12">
        <f>IFERROR(VLOOKUP(I211, iterations_cuPDLP_new[[Instance]:[cuPDLP]], 2, FALSE), "")</f>
        <v>20507</v>
      </c>
      <c r="S211" s="12">
        <f>IFERROR(VLOOKUP(I211, iterations_gpu[[Instance]:[cuPDLP]], 2, FALSE), "")</f>
        <v>43148</v>
      </c>
      <c r="T211" s="12">
        <f>IFERROR(VLOOKUP(I211, iterations_gpu_matrix[[Instance]:[cuPDLP]], 2, FALSE), "")</f>
        <v>43868</v>
      </c>
      <c r="U211" s="7">
        <f t="shared" si="46"/>
        <v>-1.1040620276003317</v>
      </c>
      <c r="V211" s="7">
        <f t="shared" si="47"/>
        <v>-1.1391719900521773</v>
      </c>
      <c r="W211" s="5" t="b">
        <f t="shared" si="38"/>
        <v>1</v>
      </c>
      <c r="AF211">
        <f t="shared" si="39"/>
        <v>159.42341995239258</v>
      </c>
      <c r="AG211">
        <f t="shared" si="40"/>
        <v>162.02278614044189</v>
      </c>
      <c r="AH211">
        <f t="shared" si="48"/>
        <v>331.95395708084106</v>
      </c>
      <c r="AI211">
        <f t="shared" si="49"/>
        <v>347.51854681968689</v>
      </c>
      <c r="AK211">
        <v>10.195551156997681</v>
      </c>
      <c r="AL211">
        <v>10.194866895675659</v>
      </c>
      <c r="AM211">
        <v>10.814316034317017</v>
      </c>
    </row>
    <row r="212" spans="1:39" x14ac:dyDescent="0.45">
      <c r="A212" s="1" t="s">
        <v>212</v>
      </c>
      <c r="B212">
        <v>211.89518690109253</v>
      </c>
      <c r="C212">
        <v>211.47857904434204</v>
      </c>
      <c r="D212">
        <v>321.95395708084106</v>
      </c>
      <c r="E212">
        <f t="shared" si="41"/>
        <v>-0.51940193540649537</v>
      </c>
      <c r="I212" s="1" t="str">
        <v>ns1690781</v>
      </c>
      <c r="J212" s="5">
        <v>600.0080029964447</v>
      </c>
      <c r="K212" s="5">
        <v>600.00307512283325</v>
      </c>
      <c r="L212" s="5">
        <v>600.00007390975952</v>
      </c>
      <c r="M212" s="5">
        <f>IFERROR(VLOOKUP(I212, instances_gpu_matrix[[Instance]:[cuPDLP]], 2, FALSE), "")</f>
        <v>600.00593996047974</v>
      </c>
      <c r="N212" s="7">
        <f t="shared" si="42"/>
        <v>0</v>
      </c>
      <c r="O212" s="7">
        <f t="shared" si="43"/>
        <v>0</v>
      </c>
      <c r="P212" s="7">
        <f t="shared" si="44"/>
        <v>0</v>
      </c>
      <c r="Q212" s="7">
        <f t="shared" si="45"/>
        <v>0</v>
      </c>
      <c r="R212" s="12">
        <f>IFERROR(VLOOKUP(I212, iterations_cuPDLP_new[[Instance]:[cuPDLP]], 2, FALSE), "")</f>
        <v>80274</v>
      </c>
      <c r="S212" s="12">
        <f>IFERROR(VLOOKUP(I212, iterations_gpu[[Instance]:[cuPDLP]], 2, FALSE), "")</f>
        <v>79709</v>
      </c>
      <c r="T212" s="12">
        <f>IFERROR(VLOOKUP(I212, iterations_gpu_matrix[[Instance]:[cuPDLP]], 2, FALSE), "")</f>
        <v>81119</v>
      </c>
      <c r="U212" s="7" t="str">
        <f t="shared" si="46"/>
        <v/>
      </c>
      <c r="V212" s="7" t="str">
        <f t="shared" si="47"/>
        <v/>
      </c>
      <c r="W212" s="5" t="b">
        <f t="shared" si="38"/>
        <v>0</v>
      </c>
      <c r="AF212">
        <f t="shared" si="39"/>
        <v>1</v>
      </c>
      <c r="AG212">
        <f t="shared" si="40"/>
        <v>1</v>
      </c>
      <c r="AH212">
        <f t="shared" si="48"/>
        <v>1</v>
      </c>
      <c r="AI212">
        <f t="shared" si="49"/>
        <v>1</v>
      </c>
      <c r="AK212">
        <v>448.62057995796204</v>
      </c>
      <c r="AL212">
        <v>450.59616708755493</v>
      </c>
      <c r="AM212">
        <v>523.96723699569702</v>
      </c>
    </row>
    <row r="213" spans="1:39" x14ac:dyDescent="0.45">
      <c r="A213" s="1" t="s">
        <v>213</v>
      </c>
      <c r="B213">
        <v>220.10034394264221</v>
      </c>
      <c r="C213">
        <v>224.4879469871521</v>
      </c>
      <c r="D213">
        <v>600.00007390975952</v>
      </c>
      <c r="E213">
        <f t="shared" si="41"/>
        <v>-1.7260296970100082</v>
      </c>
      <c r="I213" s="1" t="str">
        <v>ns1760995</v>
      </c>
      <c r="J213" s="5">
        <v>600.00042319297791</v>
      </c>
      <c r="K213" s="5">
        <v>600.00309991836548</v>
      </c>
      <c r="L213" s="5">
        <v>600.00436592102051</v>
      </c>
      <c r="M213" s="5">
        <f>IFERROR(VLOOKUP(I213, instances_gpu_matrix[[Instance]:[cuPDLP]], 2, FALSE), "")</f>
        <v>600.00427579879761</v>
      </c>
      <c r="N213" s="7">
        <f t="shared" si="42"/>
        <v>0</v>
      </c>
      <c r="O213" s="7">
        <f t="shared" si="43"/>
        <v>0</v>
      </c>
      <c r="P213" s="7">
        <f t="shared" si="44"/>
        <v>0</v>
      </c>
      <c r="Q213" s="7">
        <f t="shared" si="45"/>
        <v>0</v>
      </c>
      <c r="R213" s="12">
        <f>IFERROR(VLOOKUP(I213, iterations_cuPDLP_new[[Instance]:[cuPDLP]], 2, FALSE), "")</f>
        <v>115185</v>
      </c>
      <c r="S213" s="12">
        <f>IFERROR(VLOOKUP(I213, iterations_gpu[[Instance]:[cuPDLP]], 2, FALSE), "")</f>
        <v>103461</v>
      </c>
      <c r="T213" s="12">
        <f>IFERROR(VLOOKUP(I213, iterations_gpu_matrix[[Instance]:[cuPDLP]], 2, FALSE), "")</f>
        <v>113775</v>
      </c>
      <c r="U213" s="7" t="str">
        <f t="shared" si="46"/>
        <v/>
      </c>
      <c r="V213" s="7" t="str">
        <f t="shared" si="47"/>
        <v/>
      </c>
      <c r="W213" s="5" t="b">
        <f t="shared" si="38"/>
        <v>0</v>
      </c>
      <c r="AF213">
        <f t="shared" si="39"/>
        <v>1</v>
      </c>
      <c r="AG213">
        <f t="shared" si="40"/>
        <v>1</v>
      </c>
      <c r="AH213">
        <f t="shared" si="48"/>
        <v>1</v>
      </c>
      <c r="AI213">
        <f t="shared" si="49"/>
        <v>1</v>
      </c>
      <c r="AK213">
        <v>246.67823696136475</v>
      </c>
      <c r="AL213">
        <v>247.73955011367798</v>
      </c>
      <c r="AM213">
        <v>286.42589807510376</v>
      </c>
    </row>
    <row r="214" spans="1:39" x14ac:dyDescent="0.45">
      <c r="A214" s="1" t="s">
        <v>214</v>
      </c>
      <c r="B214">
        <v>1.9725058078765869</v>
      </c>
      <c r="C214">
        <v>1.9590661525726318</v>
      </c>
      <c r="D214">
        <v>600.00436592102051</v>
      </c>
      <c r="E214">
        <f t="shared" si="41"/>
        <v>-303.18382725419116</v>
      </c>
      <c r="I214" s="1" t="str">
        <v>ns1828997</v>
      </c>
      <c r="J214" s="5">
        <v>1.1344230175018311</v>
      </c>
      <c r="K214" s="5">
        <v>0.92760205268859863</v>
      </c>
      <c r="L214" s="5">
        <v>2.1405160427093506</v>
      </c>
      <c r="M214" s="5">
        <f>IFERROR(VLOOKUP(I214, instances_gpu_matrix[[Instance]:[cuPDLP]], 2, FALSE), "")</f>
        <v>2.466439962387085</v>
      </c>
      <c r="N214" s="7">
        <f t="shared" si="42"/>
        <v>0.18231379443329973</v>
      </c>
      <c r="O214" s="7">
        <f t="shared" si="43"/>
        <v>-0.88687642059933403</v>
      </c>
      <c r="P214" s="7">
        <f t="shared" si="44"/>
        <v>-1.3075801056123084</v>
      </c>
      <c r="Q214" s="7">
        <f t="shared" si="45"/>
        <v>-1.658941897808718</v>
      </c>
      <c r="R214" s="12">
        <f>IFERROR(VLOOKUP(I214, iterations_cuPDLP_new[[Instance]:[cuPDLP]], 2, FALSE), "")</f>
        <v>192</v>
      </c>
      <c r="S214" s="12">
        <f>IFERROR(VLOOKUP(I214, iterations_gpu[[Instance]:[cuPDLP]], 2, FALSE), "")</f>
        <v>153</v>
      </c>
      <c r="T214" s="12">
        <f>IFERROR(VLOOKUP(I214, iterations_gpu_matrix[[Instance]:[cuPDLP]], 2, FALSE), "")</f>
        <v>127</v>
      </c>
      <c r="U214" s="7" t="str">
        <f t="shared" si="46"/>
        <v/>
      </c>
      <c r="V214" s="7" t="str">
        <f t="shared" si="47"/>
        <v/>
      </c>
      <c r="W214" s="5" t="b">
        <f t="shared" si="38"/>
        <v>0</v>
      </c>
      <c r="AF214">
        <f t="shared" si="39"/>
        <v>11.134423017501831</v>
      </c>
      <c r="AG214">
        <f t="shared" si="40"/>
        <v>10.927602052688599</v>
      </c>
      <c r="AH214">
        <f t="shared" si="48"/>
        <v>12.140516042709351</v>
      </c>
      <c r="AI214">
        <f t="shared" si="49"/>
        <v>12.466439962387085</v>
      </c>
      <c r="AK214">
        <v>604.14524793624878</v>
      </c>
      <c r="AL214">
        <v>609.64166593551636</v>
      </c>
      <c r="AM214">
        <v>385.53869295120239</v>
      </c>
    </row>
    <row r="215" spans="1:39" x14ac:dyDescent="0.45">
      <c r="A215" s="1" t="s">
        <v>215</v>
      </c>
      <c r="B215">
        <v>0.29253005981445313</v>
      </c>
      <c r="C215">
        <v>0.30128002166748047</v>
      </c>
      <c r="D215">
        <v>2.1405160427093506</v>
      </c>
      <c r="E215">
        <f t="shared" si="41"/>
        <v>-6.3172515811436396</v>
      </c>
      <c r="I215" s="1" t="str">
        <v>ns1830653</v>
      </c>
      <c r="J215" s="5">
        <v>18.108811140060425</v>
      </c>
      <c r="K215" s="5">
        <v>18.105472803115845</v>
      </c>
      <c r="L215" s="5">
        <v>26.062375068664551</v>
      </c>
      <c r="M215" s="5">
        <f>IFERROR(VLOOKUP(I215, instances_gpu_matrix[[Instance]:[cuPDLP]], 2, FALSE), "")</f>
        <v>24.251986980438232</v>
      </c>
      <c r="N215" s="7">
        <f t="shared" si="42"/>
        <v>1.8434876363556459E-4</v>
      </c>
      <c r="O215" s="7">
        <f t="shared" si="43"/>
        <v>-0.43920961277293363</v>
      </c>
      <c r="P215" s="7">
        <f t="shared" si="44"/>
        <v>-0.43947497820545012</v>
      </c>
      <c r="Q215" s="7">
        <f t="shared" si="45"/>
        <v>-0.33948377068974467</v>
      </c>
      <c r="R215" s="12">
        <f>IFERROR(VLOOKUP(I215, iterations_cuPDLP_new[[Instance]:[cuPDLP]], 2, FALSE), "")</f>
        <v>5893</v>
      </c>
      <c r="S215" s="12">
        <f>IFERROR(VLOOKUP(I215, iterations_gpu[[Instance]:[cuPDLP]], 2, FALSE), "")</f>
        <v>7025</v>
      </c>
      <c r="T215" s="12">
        <f>IFERROR(VLOOKUP(I215, iterations_gpu_matrix[[Instance]:[cuPDLP]], 2, FALSE), "")</f>
        <v>5584</v>
      </c>
      <c r="U215" s="7">
        <f t="shared" si="46"/>
        <v>-0.19209231291362633</v>
      </c>
      <c r="V215" s="7">
        <f t="shared" si="47"/>
        <v>5.2435092482606485E-2</v>
      </c>
      <c r="W215" s="5" t="b">
        <f t="shared" si="38"/>
        <v>1</v>
      </c>
      <c r="AF215">
        <f t="shared" si="39"/>
        <v>28.108811140060425</v>
      </c>
      <c r="AG215">
        <f t="shared" si="40"/>
        <v>28.105472803115845</v>
      </c>
      <c r="AH215">
        <f t="shared" si="48"/>
        <v>36.062375068664551</v>
      </c>
      <c r="AI215">
        <f t="shared" si="49"/>
        <v>34.251986980438232</v>
      </c>
      <c r="AK215">
        <v>60.451405048370361</v>
      </c>
      <c r="AL215">
        <v>61.070115804672241</v>
      </c>
      <c r="AM215">
        <v>56.342580080032349</v>
      </c>
    </row>
    <row r="216" spans="1:39" x14ac:dyDescent="0.45">
      <c r="A216" s="1" t="s">
        <v>216</v>
      </c>
      <c r="B216">
        <v>0.39894294738769531</v>
      </c>
      <c r="C216">
        <v>0.40085911750793457</v>
      </c>
      <c r="D216">
        <v>26.062375068664551</v>
      </c>
      <c r="E216">
        <f t="shared" si="41"/>
        <v>-64.328577029178476</v>
      </c>
      <c r="I216" s="1" t="str">
        <v>ns1856153</v>
      </c>
      <c r="J216" s="5">
        <v>0.50242710113525391</v>
      </c>
      <c r="K216" s="5">
        <v>0.4831390380859375</v>
      </c>
      <c r="L216" s="5">
        <v>0.82529282569885254</v>
      </c>
      <c r="M216" s="5">
        <f>IFERROR(VLOOKUP(I216, instances_gpu_matrix[[Instance]:[cuPDLP]], 2, FALSE), "")</f>
        <v>1.2343070507049561</v>
      </c>
      <c r="N216" s="7">
        <f t="shared" si="42"/>
        <v>3.8389774368727848E-2</v>
      </c>
      <c r="O216" s="7">
        <f t="shared" si="43"/>
        <v>-0.64261208010887705</v>
      </c>
      <c r="P216" s="7">
        <f t="shared" si="44"/>
        <v>-0.70818907320847679</v>
      </c>
      <c r="Q216" s="7">
        <f t="shared" si="45"/>
        <v>-1.5547657162934656</v>
      </c>
      <c r="R216" s="12">
        <f>IFERROR(VLOOKUP(I216, iterations_cuPDLP_new[[Instance]:[cuPDLP]], 2, FALSE), "")</f>
        <v>124</v>
      </c>
      <c r="S216" s="12">
        <f>IFERROR(VLOOKUP(I216, iterations_gpu[[Instance]:[cuPDLP]], 2, FALSE), "")</f>
        <v>73</v>
      </c>
      <c r="T216" s="12">
        <f>IFERROR(VLOOKUP(I216, iterations_gpu_matrix[[Instance]:[cuPDLP]], 2, FALSE), "")</f>
        <v>55</v>
      </c>
      <c r="U216" s="7" t="str">
        <f t="shared" si="46"/>
        <v/>
      </c>
      <c r="V216" s="7" t="str">
        <f t="shared" si="47"/>
        <v/>
      </c>
      <c r="W216" s="5" t="b">
        <f t="shared" si="38"/>
        <v>0</v>
      </c>
      <c r="AF216">
        <f t="shared" si="39"/>
        <v>10.502427101135254</v>
      </c>
      <c r="AG216">
        <f t="shared" si="40"/>
        <v>10.483139038085938</v>
      </c>
      <c r="AH216">
        <f t="shared" si="48"/>
        <v>10.825292825698853</v>
      </c>
      <c r="AI216">
        <f t="shared" si="49"/>
        <v>11.234307050704956</v>
      </c>
      <c r="AK216">
        <v>508.81735610961914</v>
      </c>
      <c r="AL216">
        <v>508.71152901649475</v>
      </c>
      <c r="AM216">
        <v>504.35216498374939</v>
      </c>
    </row>
    <row r="217" spans="1:39" x14ac:dyDescent="0.45">
      <c r="A217" s="1" t="s">
        <v>217</v>
      </c>
      <c r="B217">
        <v>2.4550361633300781</v>
      </c>
      <c r="C217">
        <v>2.4846079349517822</v>
      </c>
      <c r="D217">
        <v>0.82529282569885254</v>
      </c>
      <c r="E217">
        <f t="shared" si="41"/>
        <v>0.66383679473812607</v>
      </c>
      <c r="I217" s="1" t="str">
        <v>ns1904248</v>
      </c>
      <c r="J217" s="5">
        <v>0.25759387016296387</v>
      </c>
      <c r="K217" s="5">
        <v>0.26288700103759766</v>
      </c>
      <c r="L217" s="5">
        <v>1.1164190769195557</v>
      </c>
      <c r="M217" s="5">
        <f>IFERROR(VLOOKUP(I217, instances_gpu_matrix[[Instance]:[cuPDLP]], 2, FALSE), "")</f>
        <v>1.4221630096435547</v>
      </c>
      <c r="N217" s="7">
        <f t="shared" si="42"/>
        <v>-2.0548357269857195E-2</v>
      </c>
      <c r="O217" s="7">
        <f t="shared" si="43"/>
        <v>-3.3340281203635231</v>
      </c>
      <c r="P217" s="7">
        <f t="shared" si="44"/>
        <v>-3.2467640945087552</v>
      </c>
      <c r="Q217" s="7">
        <f t="shared" si="45"/>
        <v>-4.4097882513413404</v>
      </c>
      <c r="R217" s="12">
        <f>IFERROR(VLOOKUP(I217, iterations_cuPDLP_new[[Instance]:[cuPDLP]], 2, FALSE), "")</f>
        <v>57</v>
      </c>
      <c r="S217" s="12">
        <f>IFERROR(VLOOKUP(I217, iterations_gpu[[Instance]:[cuPDLP]], 2, FALSE), "")</f>
        <v>25</v>
      </c>
      <c r="T217" s="12">
        <f>IFERROR(VLOOKUP(I217, iterations_gpu_matrix[[Instance]:[cuPDLP]], 2, FALSE), "")</f>
        <v>30</v>
      </c>
      <c r="U217" s="7" t="str">
        <f t="shared" si="46"/>
        <v/>
      </c>
      <c r="V217" s="7" t="str">
        <f t="shared" si="47"/>
        <v/>
      </c>
      <c r="W217" s="5" t="b">
        <f t="shared" si="38"/>
        <v>0</v>
      </c>
      <c r="AF217">
        <f t="shared" si="39"/>
        <v>10.257593870162964</v>
      </c>
      <c r="AG217">
        <f t="shared" si="40"/>
        <v>10.262887001037598</v>
      </c>
      <c r="AH217">
        <f t="shared" si="48"/>
        <v>11.116419076919556</v>
      </c>
      <c r="AI217">
        <f t="shared" si="49"/>
        <v>11.422163009643555</v>
      </c>
      <c r="AK217">
        <v>560.39113903045654</v>
      </c>
      <c r="AL217">
        <v>564.3916220664978</v>
      </c>
      <c r="AM217">
        <v>365.12613916397095</v>
      </c>
    </row>
    <row r="218" spans="1:39" x14ac:dyDescent="0.45">
      <c r="A218" s="1" t="s">
        <v>218</v>
      </c>
      <c r="B218">
        <v>3.2120249271392822</v>
      </c>
      <c r="C218">
        <v>3.3702480792999268</v>
      </c>
      <c r="D218">
        <v>1.1164190769195557</v>
      </c>
      <c r="E218">
        <f t="shared" si="41"/>
        <v>0.65242515165849935</v>
      </c>
      <c r="I218" s="1" t="str">
        <v>ns1905797</v>
      </c>
      <c r="J218" s="5">
        <v>34.930195093154907</v>
      </c>
      <c r="K218" s="5">
        <v>36.293833017349243</v>
      </c>
      <c r="L218" s="5">
        <v>37.116581916809082</v>
      </c>
      <c r="M218" s="5">
        <f>IFERROR(VLOOKUP(I218, instances_gpu_matrix[[Instance]:[cuPDLP]], 2, FALSE), "")</f>
        <v>36.078285932540894</v>
      </c>
      <c r="N218" s="7">
        <f t="shared" si="42"/>
        <v>-3.9038943829476667E-2</v>
      </c>
      <c r="O218" s="7">
        <f t="shared" si="43"/>
        <v>-6.2593032126597822E-2</v>
      </c>
      <c r="P218" s="7">
        <f t="shared" si="44"/>
        <v>-2.2669110178209807E-2</v>
      </c>
      <c r="Q218" s="7">
        <f t="shared" si="45"/>
        <v>5.938945184029292E-3</v>
      </c>
      <c r="R218" s="12">
        <f>IFERROR(VLOOKUP(I218, iterations_cuPDLP_new[[Instance]:[cuPDLP]], 2, FALSE), "")</f>
        <v>5132</v>
      </c>
      <c r="S218" s="12">
        <f>IFERROR(VLOOKUP(I218, iterations_gpu[[Instance]:[cuPDLP]], 2, FALSE), "")</f>
        <v>5132</v>
      </c>
      <c r="T218" s="12">
        <f>IFERROR(VLOOKUP(I218, iterations_gpu_matrix[[Instance]:[cuPDLP]], 2, FALSE), "")</f>
        <v>5132</v>
      </c>
      <c r="U218" s="7">
        <f t="shared" si="46"/>
        <v>0</v>
      </c>
      <c r="V218" s="7">
        <f t="shared" si="47"/>
        <v>0</v>
      </c>
      <c r="W218" s="5" t="b">
        <f t="shared" si="38"/>
        <v>1</v>
      </c>
      <c r="AF218">
        <f t="shared" si="39"/>
        <v>44.930195093154907</v>
      </c>
      <c r="AG218">
        <f t="shared" si="40"/>
        <v>46.293833017349243</v>
      </c>
      <c r="AH218">
        <f t="shared" si="48"/>
        <v>47.116581916809082</v>
      </c>
      <c r="AI218">
        <f t="shared" si="49"/>
        <v>46.078285932540894</v>
      </c>
      <c r="AK218">
        <v>213.73162198066711</v>
      </c>
      <c r="AL218">
        <v>217.08564901351929</v>
      </c>
      <c r="AM218">
        <v>239.12447595596313</v>
      </c>
    </row>
    <row r="219" spans="1:39" x14ac:dyDescent="0.45">
      <c r="A219" s="1" t="s">
        <v>219</v>
      </c>
      <c r="B219">
        <v>2.1087591648101807</v>
      </c>
      <c r="C219">
        <v>2.1203629970550537</v>
      </c>
      <c r="D219">
        <v>37.116581916809082</v>
      </c>
      <c r="E219">
        <f t="shared" si="41"/>
        <v>-16.601147886487134</v>
      </c>
      <c r="I219" s="1" t="str">
        <v>ns1952667</v>
      </c>
      <c r="J219" s="5">
        <v>10.281260967254639</v>
      </c>
      <c r="K219" s="5">
        <v>10.413793087005615</v>
      </c>
      <c r="L219" s="5">
        <v>14.145891904830933</v>
      </c>
      <c r="M219" s="5">
        <f>IFERROR(VLOOKUP(I219, instances_gpu_matrix[[Instance]:[cuPDLP]], 2, FALSE), "")</f>
        <v>19.016007900238037</v>
      </c>
      <c r="N219" s="7">
        <f t="shared" si="42"/>
        <v>-1.2890648352676341E-2</v>
      </c>
      <c r="O219" s="7">
        <f t="shared" si="43"/>
        <v>-0.37589075405098388</v>
      </c>
      <c r="P219" s="7">
        <f t="shared" si="44"/>
        <v>-0.35838035062193135</v>
      </c>
      <c r="Q219" s="7">
        <f t="shared" si="45"/>
        <v>-0.82604049661465906</v>
      </c>
      <c r="R219" s="12">
        <f>IFERROR(VLOOKUP(I219, iterations_cuPDLP_new[[Instance]:[cuPDLP]], 2, FALSE), "")</f>
        <v>1826</v>
      </c>
      <c r="S219" s="12">
        <f>IFERROR(VLOOKUP(I219, iterations_gpu[[Instance]:[cuPDLP]], 2, FALSE), "")</f>
        <v>2422</v>
      </c>
      <c r="T219" s="12">
        <f>IFERROR(VLOOKUP(I219, iterations_gpu_matrix[[Instance]:[cuPDLP]], 2, FALSE), "")</f>
        <v>2946</v>
      </c>
      <c r="U219" s="7">
        <f t="shared" si="46"/>
        <v>-0.32639649507119389</v>
      </c>
      <c r="V219" s="7">
        <f t="shared" si="47"/>
        <v>-0.61336254107338439</v>
      </c>
      <c r="W219" s="5" t="b">
        <f t="shared" si="38"/>
        <v>1</v>
      </c>
      <c r="AF219">
        <f t="shared" si="39"/>
        <v>20.281260967254639</v>
      </c>
      <c r="AG219">
        <f t="shared" si="40"/>
        <v>20.413793087005615</v>
      </c>
      <c r="AH219">
        <f t="shared" si="48"/>
        <v>24.145891904830933</v>
      </c>
      <c r="AI219">
        <f t="shared" si="49"/>
        <v>29.016007900238037</v>
      </c>
      <c r="AK219">
        <v>116.41718721389771</v>
      </c>
      <c r="AL219">
        <v>118.315269947052</v>
      </c>
      <c r="AM219">
        <v>85.214217901229858</v>
      </c>
    </row>
    <row r="220" spans="1:39" x14ac:dyDescent="0.45">
      <c r="A220" s="1" t="s">
        <v>220</v>
      </c>
      <c r="B220">
        <v>54.128787994384766</v>
      </c>
      <c r="C220">
        <v>55.882821083068848</v>
      </c>
      <c r="D220">
        <v>14.145891904830933</v>
      </c>
      <c r="E220">
        <f t="shared" si="41"/>
        <v>0.73866231946116356</v>
      </c>
      <c r="I220" s="1" t="str">
        <v>ns2122698</v>
      </c>
      <c r="J220" s="5">
        <v>77.241553068161011</v>
      </c>
      <c r="K220" s="5">
        <v>78.198858022689819</v>
      </c>
      <c r="L220" s="5">
        <v>59.545700073242188</v>
      </c>
      <c r="M220" s="5">
        <f>IFERROR(VLOOKUP(I220, instances_gpu_matrix[[Instance]:[cuPDLP]], 2, FALSE), "")</f>
        <v>58.254963874816895</v>
      </c>
      <c r="N220" s="7">
        <f t="shared" si="42"/>
        <v>-1.2393652334826109E-2</v>
      </c>
      <c r="O220" s="7">
        <f t="shared" si="43"/>
        <v>0.22909758144432052</v>
      </c>
      <c r="P220" s="7">
        <f t="shared" si="44"/>
        <v>0.23853491497325086</v>
      </c>
      <c r="Q220" s="7">
        <f t="shared" si="45"/>
        <v>0.25504073399749772</v>
      </c>
      <c r="R220" s="12">
        <f>IFERROR(VLOOKUP(I220, iterations_cuPDLP_new[[Instance]:[cuPDLP]], 2, FALSE), "")</f>
        <v>13423</v>
      </c>
      <c r="S220" s="12">
        <f>IFERROR(VLOOKUP(I220, iterations_gpu[[Instance]:[cuPDLP]], 2, FALSE), "")</f>
        <v>9577</v>
      </c>
      <c r="T220" s="12">
        <f>IFERROR(VLOOKUP(I220, iterations_gpu_matrix[[Instance]:[cuPDLP]], 2, FALSE), "")</f>
        <v>9503</v>
      </c>
      <c r="U220" s="7">
        <f t="shared" si="46"/>
        <v>0.28652313193771883</v>
      </c>
      <c r="V220" s="7">
        <f t="shared" si="47"/>
        <v>0.29203605751322359</v>
      </c>
      <c r="W220" s="5" t="b">
        <f t="shared" si="38"/>
        <v>1</v>
      </c>
      <c r="AF220">
        <f t="shared" si="39"/>
        <v>87.241553068161011</v>
      </c>
      <c r="AG220">
        <f t="shared" si="40"/>
        <v>88.198858022689819</v>
      </c>
      <c r="AH220">
        <f t="shared" si="48"/>
        <v>69.545700073242188</v>
      </c>
      <c r="AI220">
        <f t="shared" si="49"/>
        <v>68.254963874816895</v>
      </c>
      <c r="AK220">
        <v>12.581470012664795</v>
      </c>
      <c r="AL220">
        <v>12.670230865478516</v>
      </c>
      <c r="AM220">
        <v>14.158106088638306</v>
      </c>
    </row>
    <row r="221" spans="1:39" x14ac:dyDescent="0.45">
      <c r="A221" s="1" t="s">
        <v>221</v>
      </c>
      <c r="B221">
        <v>6.985105037689209</v>
      </c>
      <c r="C221">
        <v>7.184736967086792</v>
      </c>
      <c r="D221">
        <v>59.545700073242188</v>
      </c>
      <c r="E221">
        <f t="shared" si="41"/>
        <v>-7.5246678112861867</v>
      </c>
      <c r="I221" s="1" t="str">
        <v>ns2124243</v>
      </c>
      <c r="J221" s="5">
        <v>24.537501811981201</v>
      </c>
      <c r="K221" s="5">
        <v>24.861380815505981</v>
      </c>
      <c r="L221" s="5">
        <v>21.651098012924194</v>
      </c>
      <c r="M221" s="5">
        <f>IFERROR(VLOOKUP(I221, instances_gpu_matrix[[Instance]:[cuPDLP]], 2, FALSE), "")</f>
        <v>600.75525283813477</v>
      </c>
      <c r="N221" s="7">
        <f t="shared" si="42"/>
        <v>-1.3199347105769189E-2</v>
      </c>
      <c r="O221" s="7">
        <f t="shared" si="43"/>
        <v>0.11763234175891656</v>
      </c>
      <c r="P221" s="7">
        <f t="shared" si="44"/>
        <v>0.12912729290480687</v>
      </c>
      <c r="Q221" s="7">
        <f t="shared" si="45"/>
        <v>-23.164194953461521</v>
      </c>
      <c r="R221" s="12">
        <f>IFERROR(VLOOKUP(I221, iterations_cuPDLP_new[[Instance]:[cuPDLP]], 2, FALSE), "")</f>
        <v>4183</v>
      </c>
      <c r="S221" s="12">
        <f>IFERROR(VLOOKUP(I221, iterations_gpu[[Instance]:[cuPDLP]], 2, FALSE), "")</f>
        <v>3257</v>
      </c>
      <c r="T221" s="12">
        <f>IFERROR(VLOOKUP(I221, iterations_gpu_matrix[[Instance]:[cuPDLP]], 2, FALSE), "")</f>
        <v>2</v>
      </c>
      <c r="U221" s="7">
        <f t="shared" si="46"/>
        <v>0.22137222089409514</v>
      </c>
      <c r="V221" s="7">
        <f t="shared" si="47"/>
        <v>0.99952187425292849</v>
      </c>
      <c r="W221" s="5" t="b">
        <f t="shared" si="38"/>
        <v>1</v>
      </c>
      <c r="AF221">
        <f t="shared" si="39"/>
        <v>34.537501811981201</v>
      </c>
      <c r="AG221">
        <f t="shared" si="40"/>
        <v>34.861380815505981</v>
      </c>
      <c r="AH221">
        <f t="shared" si="48"/>
        <v>31.651098012924194</v>
      </c>
      <c r="AI221">
        <f t="shared" si="49"/>
        <v>610.75525283813477</v>
      </c>
      <c r="AK221">
        <v>24.007646083831787</v>
      </c>
      <c r="AL221">
        <v>24.884612083435059</v>
      </c>
      <c r="AM221">
        <v>24.620568990707397</v>
      </c>
    </row>
    <row r="222" spans="1:39" x14ac:dyDescent="0.45">
      <c r="A222" s="1" t="s">
        <v>222</v>
      </c>
      <c r="B222">
        <v>4.8357357978820801</v>
      </c>
      <c r="C222">
        <v>3.5043108463287354</v>
      </c>
      <c r="D222">
        <v>21.651098012924194</v>
      </c>
      <c r="E222">
        <f t="shared" si="41"/>
        <v>-3.4773120199012491</v>
      </c>
      <c r="I222" s="1" t="str">
        <v>ns930473</v>
      </c>
      <c r="J222" s="5">
        <v>12.427251100540161</v>
      </c>
      <c r="K222" s="5">
        <v>12.631576061248779</v>
      </c>
      <c r="L222" s="5">
        <v>8.2813718318939209</v>
      </c>
      <c r="M222" s="5">
        <f>IFERROR(VLOOKUP(I222, instances_gpu_matrix[[Instance]:[cuPDLP]], 2, FALSE), "")</f>
        <v>7.9542050361633301</v>
      </c>
      <c r="N222" s="7">
        <f t="shared" si="42"/>
        <v>-1.6441686021757218E-2</v>
      </c>
      <c r="O222" s="7">
        <f t="shared" si="43"/>
        <v>0.33361193357282659</v>
      </c>
      <c r="P222" s="7">
        <f t="shared" si="44"/>
        <v>0.34439124684531169</v>
      </c>
      <c r="Q222" s="7">
        <f t="shared" si="45"/>
        <v>0.37029195742522697</v>
      </c>
      <c r="R222" s="12">
        <f>IFERROR(VLOOKUP(I222, iterations_cuPDLP_new[[Instance]:[cuPDLP]], 2, FALSE), "")</f>
        <v>2085</v>
      </c>
      <c r="S222" s="12">
        <f>IFERROR(VLOOKUP(I222, iterations_gpu[[Instance]:[cuPDLP]], 2, FALSE), "")</f>
        <v>1260</v>
      </c>
      <c r="T222" s="12">
        <f>IFERROR(VLOOKUP(I222, iterations_gpu_matrix[[Instance]:[cuPDLP]], 2, FALSE), "")</f>
        <v>1238</v>
      </c>
      <c r="U222" s="7">
        <f t="shared" si="46"/>
        <v>0.39568345323741005</v>
      </c>
      <c r="V222" s="7">
        <f t="shared" si="47"/>
        <v>0.40623501199040768</v>
      </c>
      <c r="W222" s="5" t="b">
        <f t="shared" si="38"/>
        <v>1</v>
      </c>
      <c r="AF222">
        <f t="shared" si="39"/>
        <v>22.427251100540161</v>
      </c>
      <c r="AG222">
        <f t="shared" si="40"/>
        <v>22.631576061248779</v>
      </c>
      <c r="AH222">
        <f t="shared" si="48"/>
        <v>18.281371831893921</v>
      </c>
      <c r="AI222">
        <f t="shared" si="49"/>
        <v>17.95420503616333</v>
      </c>
      <c r="AK222">
        <v>66.138792037963867</v>
      </c>
      <c r="AL222">
        <v>66.200402975082397</v>
      </c>
      <c r="AM222">
        <v>112.89832592010498</v>
      </c>
    </row>
    <row r="223" spans="1:39" x14ac:dyDescent="0.45">
      <c r="A223" s="1" t="s">
        <v>223</v>
      </c>
      <c r="B223">
        <v>10.66264009475708</v>
      </c>
      <c r="C223">
        <v>10.962887048721313</v>
      </c>
      <c r="D223">
        <v>8.2813718318939209</v>
      </c>
      <c r="E223">
        <f t="shared" si="41"/>
        <v>0.22332820405652171</v>
      </c>
      <c r="I223" s="1" t="str">
        <v>nsrand-ipx</v>
      </c>
      <c r="J223" s="5">
        <v>22.605476140975952</v>
      </c>
      <c r="K223" s="5">
        <v>18.767342805862427</v>
      </c>
      <c r="L223" s="5">
        <v>37.176963090896606</v>
      </c>
      <c r="M223" s="5">
        <f>IFERROR(VLOOKUP(I223, instances_gpu_matrix[[Instance]:[cuPDLP]], 2, FALSE), "")</f>
        <v>25.247148990631104</v>
      </c>
      <c r="N223" s="7">
        <f t="shared" si="42"/>
        <v>0.16978776784782293</v>
      </c>
      <c r="O223" s="7">
        <f t="shared" si="43"/>
        <v>-0.64459986859146756</v>
      </c>
      <c r="P223" s="7">
        <f t="shared" si="44"/>
        <v>-0.98093909593229656</v>
      </c>
      <c r="Q223" s="7">
        <f t="shared" si="45"/>
        <v>-0.34527030554077986</v>
      </c>
      <c r="R223" s="12">
        <f>IFERROR(VLOOKUP(I223, iterations_cuPDLP_new[[Instance]:[cuPDLP]], 2, FALSE), "")</f>
        <v>3484</v>
      </c>
      <c r="S223" s="12">
        <f>IFERROR(VLOOKUP(I223, iterations_gpu[[Instance]:[cuPDLP]], 2, FALSE), "")</f>
        <v>5849</v>
      </c>
      <c r="T223" s="12">
        <f>IFERROR(VLOOKUP(I223, iterations_gpu_matrix[[Instance]:[cuPDLP]], 2, FALSE), "")</f>
        <v>3343</v>
      </c>
      <c r="U223" s="7">
        <f t="shared" si="46"/>
        <v>-0.67881745120551096</v>
      </c>
      <c r="V223" s="7">
        <f t="shared" si="47"/>
        <v>4.04707233065442E-2</v>
      </c>
      <c r="W223" s="5" t="b">
        <f t="shared" si="38"/>
        <v>1</v>
      </c>
      <c r="AF223">
        <f t="shared" si="39"/>
        <v>32.605476140975952</v>
      </c>
      <c r="AG223">
        <f t="shared" si="40"/>
        <v>28.767342805862427</v>
      </c>
      <c r="AH223">
        <f t="shared" si="48"/>
        <v>47.176963090896606</v>
      </c>
      <c r="AI223">
        <f t="shared" si="49"/>
        <v>35.247148990631104</v>
      </c>
      <c r="AK223">
        <v>23.376540899276733</v>
      </c>
      <c r="AL223">
        <v>19.90726113319397</v>
      </c>
      <c r="AM223">
        <v>19.970847129821777</v>
      </c>
    </row>
    <row r="224" spans="1:39" x14ac:dyDescent="0.45">
      <c r="A224" s="1" t="s">
        <v>224</v>
      </c>
      <c r="B224">
        <v>2.0057470798492432</v>
      </c>
      <c r="C224">
        <v>2.2795069217681885</v>
      </c>
      <c r="D224">
        <v>37.176963090896606</v>
      </c>
      <c r="E224">
        <f t="shared" si="41"/>
        <v>-17.53521985119426</v>
      </c>
      <c r="I224" s="1" t="str">
        <v>nucorsav</v>
      </c>
      <c r="J224" s="5">
        <v>47.146312952041626</v>
      </c>
      <c r="K224" s="5">
        <v>46.326600790023804</v>
      </c>
      <c r="L224" s="5">
        <v>31.973140954971313</v>
      </c>
      <c r="M224" s="5" t="str">
        <f>IFERROR(VLOOKUP(I224, instances_gpu_matrix[[Instance]:[cuPDLP]], 2, FALSE), "")</f>
        <v/>
      </c>
      <c r="N224" s="7">
        <f t="shared" si="42"/>
        <v>1.7386559217295601E-2</v>
      </c>
      <c r="O224" s="7">
        <f t="shared" si="43"/>
        <v>0.3218315716969179</v>
      </c>
      <c r="P224" s="7">
        <f t="shared" si="44"/>
        <v>0.30983192356611311</v>
      </c>
      <c r="Q224" s="7" t="str">
        <f t="shared" si="45"/>
        <v/>
      </c>
      <c r="R224" s="12">
        <f>IFERROR(VLOOKUP(I224, iterations_cuPDLP_new[[Instance]:[cuPDLP]], 2, FALSE), "")</f>
        <v>7705</v>
      </c>
      <c r="S224" s="12">
        <f>IFERROR(VLOOKUP(I224, iterations_gpu[[Instance]:[cuPDLP]], 2, FALSE), "")</f>
        <v>3885</v>
      </c>
      <c r="T224" s="12" t="str">
        <f>IFERROR(VLOOKUP(I224, iterations_gpu_matrix[[Instance]:[cuPDLP]], 2, FALSE), "")</f>
        <v/>
      </c>
      <c r="U224" s="7">
        <f t="shared" si="46"/>
        <v>0.49578195976638545</v>
      </c>
      <c r="V224" s="7" t="e">
        <f t="shared" si="47"/>
        <v>#VALUE!</v>
      </c>
      <c r="W224" s="5" t="b">
        <f t="shared" si="38"/>
        <v>1</v>
      </c>
      <c r="AF224">
        <f t="shared" si="39"/>
        <v>57.146312952041626</v>
      </c>
      <c r="AG224">
        <f t="shared" si="40"/>
        <v>56.326600790023804</v>
      </c>
      <c r="AH224">
        <f t="shared" si="48"/>
        <v>41.973140954971313</v>
      </c>
      <c r="AI224" t="e">
        <f t="shared" si="49"/>
        <v>#VALUE!</v>
      </c>
      <c r="AK224">
        <v>34.17583703994751</v>
      </c>
      <c r="AL224">
        <v>31.902240991592407</v>
      </c>
      <c r="AM224">
        <v>41.81354808807373</v>
      </c>
    </row>
    <row r="225" spans="1:39" x14ac:dyDescent="0.45">
      <c r="A225" s="1" t="s">
        <v>225</v>
      </c>
      <c r="B225">
        <v>1.9686989784240723</v>
      </c>
      <c r="C225">
        <v>1.9944300651550293</v>
      </c>
      <c r="D225">
        <v>31.973140954971313</v>
      </c>
      <c r="E225">
        <f t="shared" si="41"/>
        <v>-15.24074645508556</v>
      </c>
      <c r="I225" s="1" t="str">
        <v>nursesched-sprint-hidden09</v>
      </c>
      <c r="J225" s="5">
        <v>28.986314058303833</v>
      </c>
      <c r="K225" s="5">
        <v>31.754511117935181</v>
      </c>
      <c r="L225" s="5">
        <v>24.265021085739136</v>
      </c>
      <c r="M225" s="5">
        <f>IFERROR(VLOOKUP(I225, instances_gpu_matrix[[Instance]:[cuPDLP]], 2, FALSE), "")</f>
        <v>24.334803104400635</v>
      </c>
      <c r="N225" s="7">
        <f t="shared" si="42"/>
        <v>-9.5500140309779422E-2</v>
      </c>
      <c r="O225" s="7">
        <f t="shared" si="43"/>
        <v>0.16288007378475802</v>
      </c>
      <c r="P225" s="7">
        <f t="shared" si="44"/>
        <v>0.23585593884221148</v>
      </c>
      <c r="Q225" s="7">
        <f t="shared" si="45"/>
        <v>0.23365839221954957</v>
      </c>
      <c r="R225" s="12">
        <f>IFERROR(VLOOKUP(I225, iterations_cuPDLP_new[[Instance]:[cuPDLP]], 2, FALSE), "")</f>
        <v>9682</v>
      </c>
      <c r="S225" s="12">
        <f>IFERROR(VLOOKUP(I225, iterations_gpu[[Instance]:[cuPDLP]], 2, FALSE), "")</f>
        <v>7542</v>
      </c>
      <c r="T225" s="12">
        <f>IFERROR(VLOOKUP(I225, iterations_gpu_matrix[[Instance]:[cuPDLP]], 2, FALSE), "")</f>
        <v>7861</v>
      </c>
      <c r="U225" s="7">
        <f t="shared" si="46"/>
        <v>0.22102871307581079</v>
      </c>
      <c r="V225" s="7">
        <f t="shared" si="47"/>
        <v>0.18808097500516421</v>
      </c>
      <c r="W225" s="5" t="b">
        <f t="shared" si="38"/>
        <v>1</v>
      </c>
      <c r="AF225">
        <f t="shared" si="39"/>
        <v>38.986314058303833</v>
      </c>
      <c r="AG225">
        <f t="shared" si="40"/>
        <v>41.754511117935181</v>
      </c>
      <c r="AH225">
        <f t="shared" si="48"/>
        <v>34.265021085739136</v>
      </c>
      <c r="AI225">
        <f t="shared" si="49"/>
        <v>34.334803104400635</v>
      </c>
      <c r="AK225">
        <v>11.295026063919067</v>
      </c>
      <c r="AL225">
        <v>11.270187854766846</v>
      </c>
      <c r="AM225">
        <v>11.84431004524231</v>
      </c>
    </row>
    <row r="226" spans="1:39" x14ac:dyDescent="0.45">
      <c r="A226" s="1" t="s">
        <v>226</v>
      </c>
      <c r="B226">
        <v>4.3240761756896973</v>
      </c>
      <c r="C226">
        <v>4.423043966293335</v>
      </c>
      <c r="D226">
        <v>24.265021085739136</v>
      </c>
      <c r="E226">
        <f t="shared" si="41"/>
        <v>-4.6116081446851069</v>
      </c>
      <c r="I226" s="1" t="str">
        <v>nursesched-sprint-late03</v>
      </c>
      <c r="J226" s="5">
        <v>35.134221792221069</v>
      </c>
      <c r="K226" s="5">
        <v>36.727617025375366</v>
      </c>
      <c r="L226" s="5">
        <v>48.441052913665771</v>
      </c>
      <c r="M226" s="5">
        <f>IFERROR(VLOOKUP(I226, instances_gpu_matrix[[Instance]:[cuPDLP]], 2, FALSE), "")</f>
        <v>31.252929925918579</v>
      </c>
      <c r="N226" s="7">
        <f t="shared" si="42"/>
        <v>-4.5351658635771584E-2</v>
      </c>
      <c r="O226" s="7">
        <f t="shared" si="43"/>
        <v>-0.37874273123621355</v>
      </c>
      <c r="P226" s="7">
        <f t="shared" si="44"/>
        <v>-0.31892719530911878</v>
      </c>
      <c r="Q226" s="7">
        <f t="shared" si="45"/>
        <v>0.14906186523547901</v>
      </c>
      <c r="R226" s="12">
        <f>IFERROR(VLOOKUP(I226, iterations_cuPDLP_new[[Instance]:[cuPDLP]], 2, FALSE), "")</f>
        <v>13004</v>
      </c>
      <c r="S226" s="12">
        <f>IFERROR(VLOOKUP(I226, iterations_gpu[[Instance]:[cuPDLP]], 2, FALSE), "")</f>
        <v>16804</v>
      </c>
      <c r="T226" s="12">
        <f>IFERROR(VLOOKUP(I226, iterations_gpu_matrix[[Instance]:[cuPDLP]], 2, FALSE), "")</f>
        <v>10910</v>
      </c>
      <c r="U226" s="7">
        <f t="shared" si="46"/>
        <v>-0.29221777914487851</v>
      </c>
      <c r="V226" s="7">
        <f t="shared" si="47"/>
        <v>0.16102737619194094</v>
      </c>
      <c r="W226" s="5" t="b">
        <f t="shared" si="38"/>
        <v>1</v>
      </c>
      <c r="AF226">
        <f t="shared" si="39"/>
        <v>45.134221792221069</v>
      </c>
      <c r="AG226">
        <f t="shared" si="40"/>
        <v>46.727617025375366</v>
      </c>
      <c r="AH226">
        <f t="shared" si="48"/>
        <v>58.441052913665771</v>
      </c>
      <c r="AI226">
        <f t="shared" si="49"/>
        <v>41.252929925918579</v>
      </c>
      <c r="AK226">
        <v>388.50892090797424</v>
      </c>
      <c r="AL226">
        <v>384.56237101554871</v>
      </c>
      <c r="AM226">
        <v>548.77902603149414</v>
      </c>
    </row>
    <row r="227" spans="1:39" x14ac:dyDescent="0.45">
      <c r="A227" s="1" t="s">
        <v>227</v>
      </c>
      <c r="B227">
        <v>40.99903392791748</v>
      </c>
      <c r="C227">
        <v>40.848654985427856</v>
      </c>
      <c r="D227">
        <v>48.441052913665771</v>
      </c>
      <c r="E227">
        <f t="shared" si="41"/>
        <v>-0.18151693522419307</v>
      </c>
      <c r="I227" s="1" t="str">
        <v>nursesched-sprint02</v>
      </c>
      <c r="J227" s="5">
        <v>6.1861670017242432</v>
      </c>
      <c r="K227" s="5">
        <v>6.4717979431152344</v>
      </c>
      <c r="L227" s="5">
        <v>7.9841301441192627</v>
      </c>
      <c r="M227" s="5">
        <f>IFERROR(VLOOKUP(I227, instances_gpu_matrix[[Instance]:[cuPDLP]], 2, FALSE), "")</f>
        <v>7.7997219562530518</v>
      </c>
      <c r="N227" s="7">
        <f t="shared" si="42"/>
        <v>-4.6172523520845547E-2</v>
      </c>
      <c r="O227" s="7">
        <f t="shared" si="43"/>
        <v>-0.29064251609985331</v>
      </c>
      <c r="P227" s="7">
        <f t="shared" si="44"/>
        <v>-0.23368037974870073</v>
      </c>
      <c r="Q227" s="7">
        <f t="shared" si="45"/>
        <v>-0.20518625964682299</v>
      </c>
      <c r="R227" s="12">
        <f>IFERROR(VLOOKUP(I227, iterations_cuPDLP_new[[Instance]:[cuPDLP]], 2, FALSE), "")</f>
        <v>1660</v>
      </c>
      <c r="S227" s="12">
        <f>IFERROR(VLOOKUP(I227, iterations_gpu[[Instance]:[cuPDLP]], 2, FALSE), "")</f>
        <v>1651</v>
      </c>
      <c r="T227" s="12">
        <f>IFERROR(VLOOKUP(I227, iterations_gpu_matrix[[Instance]:[cuPDLP]], 2, FALSE), "")</f>
        <v>1782</v>
      </c>
      <c r="U227" s="7">
        <f t="shared" si="46"/>
        <v>5.4216867469879517E-3</v>
      </c>
      <c r="V227" s="7">
        <f t="shared" si="47"/>
        <v>-7.3493975903614464E-2</v>
      </c>
      <c r="W227" s="5" t="b">
        <f t="shared" si="38"/>
        <v>1</v>
      </c>
      <c r="AF227">
        <f t="shared" si="39"/>
        <v>16.186167001724243</v>
      </c>
      <c r="AG227">
        <f t="shared" si="40"/>
        <v>16.471797943115234</v>
      </c>
      <c r="AH227">
        <f t="shared" si="48"/>
        <v>17.984130144119263</v>
      </c>
      <c r="AI227">
        <f t="shared" si="49"/>
        <v>17.799721956253052</v>
      </c>
      <c r="AK227">
        <v>134.66525077819824</v>
      </c>
      <c r="AL227">
        <v>135.43103504180908</v>
      </c>
      <c r="AM227">
        <v>145.64176297187805</v>
      </c>
    </row>
    <row r="228" spans="1:39" x14ac:dyDescent="0.45">
      <c r="A228" s="1" t="s">
        <v>228</v>
      </c>
      <c r="B228">
        <v>26.420030832290649</v>
      </c>
      <c r="C228">
        <v>25.447890043258667</v>
      </c>
      <c r="D228">
        <v>7.9841301441192627</v>
      </c>
      <c r="E228">
        <f t="shared" si="41"/>
        <v>0.69780012011337123</v>
      </c>
      <c r="I228" s="1" t="str">
        <v>opm2-z10-s4</v>
      </c>
      <c r="J228" s="5">
        <v>317.76824998855591</v>
      </c>
      <c r="K228" s="5">
        <v>316.6482310295105</v>
      </c>
      <c r="L228" s="5">
        <v>191.36319088935852</v>
      </c>
      <c r="M228" s="5">
        <f>IFERROR(VLOOKUP(I228, instances_gpu_matrix[[Instance]:[cuPDLP]], 2, FALSE), "")</f>
        <v>184.57701110839844</v>
      </c>
      <c r="N228" s="7">
        <f t="shared" si="42"/>
        <v>3.5246408635404777E-3</v>
      </c>
      <c r="O228" s="7">
        <f t="shared" si="43"/>
        <v>0.39779008476696376</v>
      </c>
      <c r="P228" s="7">
        <f t="shared" si="44"/>
        <v>0.39566000331919066</v>
      </c>
      <c r="Q228" s="7">
        <f t="shared" si="45"/>
        <v>0.41709129241528431</v>
      </c>
      <c r="R228" s="12">
        <f>IFERROR(VLOOKUP(I228, iterations_cuPDLP_new[[Instance]:[cuPDLP]], 2, FALSE), "")</f>
        <v>47792</v>
      </c>
      <c r="S228" s="12">
        <f>IFERROR(VLOOKUP(I228, iterations_gpu[[Instance]:[cuPDLP]], 2, FALSE), "")</f>
        <v>28505</v>
      </c>
      <c r="T228" s="12">
        <f>IFERROR(VLOOKUP(I228, iterations_gpu_matrix[[Instance]:[cuPDLP]], 2, FALSE), "")</f>
        <v>28363</v>
      </c>
      <c r="U228" s="7">
        <f t="shared" si="46"/>
        <v>0.40356126548376298</v>
      </c>
      <c r="V228" s="7">
        <f t="shared" si="47"/>
        <v>0.40653247405423504</v>
      </c>
      <c r="W228" s="5" t="b">
        <f t="shared" si="38"/>
        <v>1</v>
      </c>
      <c r="AF228">
        <f t="shared" si="39"/>
        <v>327.76824998855591</v>
      </c>
      <c r="AG228">
        <f t="shared" si="40"/>
        <v>326.6482310295105</v>
      </c>
      <c r="AH228">
        <f t="shared" si="48"/>
        <v>201.36319088935852</v>
      </c>
      <c r="AI228">
        <f t="shared" si="49"/>
        <v>194.57701110839844</v>
      </c>
      <c r="AK228">
        <v>12.830770969390869</v>
      </c>
      <c r="AL228">
        <v>12.659655094146729</v>
      </c>
      <c r="AM228">
        <v>13.419778823852539</v>
      </c>
    </row>
    <row r="229" spans="1:39" x14ac:dyDescent="0.45">
      <c r="A229" s="1" t="s">
        <v>229</v>
      </c>
      <c r="B229">
        <v>27.646334886550903</v>
      </c>
      <c r="C229">
        <v>24.757382869720459</v>
      </c>
      <c r="D229">
        <v>191.36319088935852</v>
      </c>
      <c r="E229">
        <f t="shared" si="41"/>
        <v>-5.9218285778072834</v>
      </c>
      <c r="I229" s="1" t="str">
        <v>opm2-z8-s0</v>
      </c>
      <c r="J229" s="5">
        <v>289.46271800994873</v>
      </c>
      <c r="K229" s="5">
        <v>291.89016318321228</v>
      </c>
      <c r="L229" s="5">
        <v>184.25884199142456</v>
      </c>
      <c r="M229" s="5">
        <f>IFERROR(VLOOKUP(I229, instances_gpu_matrix[[Instance]:[cuPDLP]], 2, FALSE), "")</f>
        <v>181.90228199958801</v>
      </c>
      <c r="N229" s="7">
        <f t="shared" si="42"/>
        <v>-8.3860373797088415E-3</v>
      </c>
      <c r="O229" s="7">
        <f t="shared" si="43"/>
        <v>0.36344534018680896</v>
      </c>
      <c r="P229" s="7">
        <f t="shared" si="44"/>
        <v>0.36873911754343769</v>
      </c>
      <c r="Q229" s="7">
        <f t="shared" si="45"/>
        <v>0.37681256532988261</v>
      </c>
      <c r="R229" s="12">
        <f>IFERROR(VLOOKUP(I229, iterations_cuPDLP_new[[Instance]:[cuPDLP]], 2, FALSE), "")</f>
        <v>39823</v>
      </c>
      <c r="S229" s="12">
        <f>IFERROR(VLOOKUP(I229, iterations_gpu[[Instance]:[cuPDLP]], 2, FALSE), "")</f>
        <v>24005</v>
      </c>
      <c r="T229" s="12">
        <f>IFERROR(VLOOKUP(I229, iterations_gpu_matrix[[Instance]:[cuPDLP]], 2, FALSE), "")</f>
        <v>24664</v>
      </c>
      <c r="U229" s="7">
        <f t="shared" si="46"/>
        <v>0.39720764382392088</v>
      </c>
      <c r="V229" s="7">
        <f t="shared" si="47"/>
        <v>0.38065941792431507</v>
      </c>
      <c r="W229" s="5" t="b">
        <f t="shared" si="38"/>
        <v>1</v>
      </c>
      <c r="AF229">
        <f t="shared" si="39"/>
        <v>299.46271800994873</v>
      </c>
      <c r="AG229">
        <f t="shared" si="40"/>
        <v>301.89016318321228</v>
      </c>
      <c r="AH229">
        <f t="shared" si="48"/>
        <v>194.25884199142456</v>
      </c>
      <c r="AI229">
        <f t="shared" si="49"/>
        <v>191.90228199958801</v>
      </c>
      <c r="AK229">
        <v>57.160577058792114</v>
      </c>
      <c r="AL229">
        <v>53.759760856628418</v>
      </c>
      <c r="AM229">
        <v>64.337419033050537</v>
      </c>
    </row>
    <row r="230" spans="1:39" x14ac:dyDescent="0.45">
      <c r="A230" s="1" t="s">
        <v>230</v>
      </c>
      <c r="B230">
        <v>105.89235687255859</v>
      </c>
      <c r="C230">
        <v>107.08373808860779</v>
      </c>
      <c r="D230">
        <v>184.25884199142456</v>
      </c>
      <c r="E230">
        <f t="shared" si="41"/>
        <v>-0.74005799316734444</v>
      </c>
      <c r="I230" s="1" t="str">
        <v>pb-fit2d</v>
      </c>
      <c r="J230" s="5">
        <v>600.00355100631714</v>
      </c>
      <c r="K230" s="5">
        <v>600.0037841796875</v>
      </c>
      <c r="L230" s="5">
        <v>600.00291800498962</v>
      </c>
      <c r="M230" s="5">
        <f>IFERROR(VLOOKUP(I230, instances_gpu_matrix[[Instance]:[cuPDLP]], 2, FALSE), "")</f>
        <v>600.0006959438324</v>
      </c>
      <c r="N230" s="7">
        <f t="shared" si="42"/>
        <v>0</v>
      </c>
      <c r="O230" s="7">
        <f t="shared" si="43"/>
        <v>0</v>
      </c>
      <c r="P230" s="7">
        <f t="shared" si="44"/>
        <v>0</v>
      </c>
      <c r="Q230" s="7">
        <f t="shared" si="45"/>
        <v>0</v>
      </c>
      <c r="R230" s="12">
        <f>IFERROR(VLOOKUP(I230, iterations_cuPDLP_new[[Instance]:[cuPDLP]], 2, FALSE), "")</f>
        <v>92505</v>
      </c>
      <c r="S230" s="12">
        <f>IFERROR(VLOOKUP(I230, iterations_gpu[[Instance]:[cuPDLP]], 2, FALSE), "")</f>
        <v>92089</v>
      </c>
      <c r="T230" s="12">
        <f>IFERROR(VLOOKUP(I230, iterations_gpu_matrix[[Instance]:[cuPDLP]], 2, FALSE), "")</f>
        <v>90161</v>
      </c>
      <c r="U230" s="7" t="str">
        <f t="shared" si="46"/>
        <v/>
      </c>
      <c r="V230" s="7" t="str">
        <f t="shared" si="47"/>
        <v/>
      </c>
      <c r="W230" s="5" t="b">
        <f t="shared" si="38"/>
        <v>0</v>
      </c>
      <c r="AF230">
        <f t="shared" si="39"/>
        <v>1</v>
      </c>
      <c r="AG230">
        <f t="shared" si="40"/>
        <v>1</v>
      </c>
      <c r="AH230">
        <f t="shared" si="48"/>
        <v>1</v>
      </c>
      <c r="AI230">
        <f t="shared" si="49"/>
        <v>1</v>
      </c>
      <c r="AK230">
        <v>49.938589811325073</v>
      </c>
      <c r="AL230">
        <v>51.436996936798096</v>
      </c>
      <c r="AM230">
        <v>40.506999969482422</v>
      </c>
    </row>
    <row r="231" spans="1:39" x14ac:dyDescent="0.45">
      <c r="A231" s="1" t="s">
        <v>231</v>
      </c>
      <c r="B231">
        <v>3.7177789211273193</v>
      </c>
      <c r="C231">
        <v>3.7950160503387451</v>
      </c>
      <c r="D231">
        <v>600.00291800498962</v>
      </c>
      <c r="E231">
        <f t="shared" si="41"/>
        <v>-160.3874656707813</v>
      </c>
      <c r="I231" s="1" t="str">
        <v>pb-grow22</v>
      </c>
      <c r="J231" s="5">
        <v>321.04930996894836</v>
      </c>
      <c r="K231" s="5">
        <v>323.20604586601257</v>
      </c>
      <c r="L231" s="5">
        <v>600.00275897979736</v>
      </c>
      <c r="M231" s="5">
        <f>IFERROR(VLOOKUP(I231, instances_gpu_matrix[[Instance]:[cuPDLP]], 2, FALSE), "")</f>
        <v>600.00218915939331</v>
      </c>
      <c r="N231" s="7">
        <f t="shared" si="42"/>
        <v>-6.7177714765149525E-3</v>
      </c>
      <c r="O231" s="7">
        <f t="shared" si="43"/>
        <v>0</v>
      </c>
      <c r="P231" s="7">
        <f t="shared" si="44"/>
        <v>-0.85640945351787412</v>
      </c>
      <c r="Q231" s="7">
        <f t="shared" si="45"/>
        <v>-0.85640769049267285</v>
      </c>
      <c r="R231" s="12">
        <f>IFERROR(VLOOKUP(I231, iterations_cuPDLP_new[[Instance]:[cuPDLP]], 2, FALSE), "")</f>
        <v>44163</v>
      </c>
      <c r="S231" s="12">
        <f>IFERROR(VLOOKUP(I231, iterations_gpu[[Instance]:[cuPDLP]], 2, FALSE), "")</f>
        <v>64161</v>
      </c>
      <c r="T231" s="12">
        <f>IFERROR(VLOOKUP(I231, iterations_gpu_matrix[[Instance]:[cuPDLP]], 2, FALSE), "")</f>
        <v>81359</v>
      </c>
      <c r="U231" s="7">
        <f t="shared" si="46"/>
        <v>-0.45282249847157124</v>
      </c>
      <c r="V231" s="7" t="str">
        <f t="shared" si="47"/>
        <v/>
      </c>
      <c r="W231" s="5" t="b">
        <f t="shared" si="38"/>
        <v>1</v>
      </c>
      <c r="AF231">
        <f t="shared" si="39"/>
        <v>331.04930996894836</v>
      </c>
      <c r="AG231">
        <f t="shared" si="40"/>
        <v>333.20604586601257</v>
      </c>
      <c r="AH231">
        <f t="shared" si="48"/>
        <v>610.00275897979736</v>
      </c>
      <c r="AI231">
        <f t="shared" si="49"/>
        <v>1</v>
      </c>
      <c r="AK231">
        <v>228.55784106254578</v>
      </c>
      <c r="AL231">
        <v>228.42968606948853</v>
      </c>
      <c r="AM231">
        <v>236.57564187049866</v>
      </c>
    </row>
    <row r="232" spans="1:39" x14ac:dyDescent="0.45">
      <c r="A232" s="1" t="s">
        <v>232</v>
      </c>
      <c r="B232">
        <v>94.798359870910645</v>
      </c>
      <c r="C232">
        <v>95.842234134674072</v>
      </c>
      <c r="D232">
        <v>600.00275897979736</v>
      </c>
      <c r="E232">
        <f t="shared" si="41"/>
        <v>-5.3292525292297936</v>
      </c>
      <c r="I232" s="1" t="str">
        <v>physiciansched3-3</v>
      </c>
      <c r="J232" s="5">
        <v>600.00154519081116</v>
      </c>
      <c r="K232" s="5">
        <v>600.00436210632324</v>
      </c>
      <c r="L232" s="5">
        <v>600.50056982040405</v>
      </c>
      <c r="M232" s="5">
        <f>IFERROR(VLOOKUP(I232, instances_gpu_matrix[[Instance]:[cuPDLP]], 2, FALSE), "")</f>
        <v>600.54814600944519</v>
      </c>
      <c r="N232" s="7">
        <f t="shared" si="42"/>
        <v>0</v>
      </c>
      <c r="O232" s="7">
        <f t="shared" si="43"/>
        <v>0</v>
      </c>
      <c r="P232" s="7">
        <f t="shared" si="44"/>
        <v>0</v>
      </c>
      <c r="Q232" s="7">
        <f t="shared" si="45"/>
        <v>0</v>
      </c>
      <c r="R232" s="12">
        <f>IFERROR(VLOOKUP(I232, iterations_cuPDLP_new[[Instance]:[cuPDLP]], 2, FALSE), "")</f>
        <v>114751</v>
      </c>
      <c r="S232" s="12">
        <f>IFERROR(VLOOKUP(I232, iterations_gpu[[Instance]:[cuPDLP]], 2, FALSE), "")</f>
        <v>2</v>
      </c>
      <c r="T232" s="12">
        <f>IFERROR(VLOOKUP(I232, iterations_gpu_matrix[[Instance]:[cuPDLP]], 2, FALSE), "")</f>
        <v>2</v>
      </c>
      <c r="U232" s="7" t="str">
        <f t="shared" si="46"/>
        <v/>
      </c>
      <c r="V232" s="7" t="str">
        <f t="shared" si="47"/>
        <v/>
      </c>
      <c r="W232" s="5" t="b">
        <f t="shared" si="38"/>
        <v>0</v>
      </c>
      <c r="AF232">
        <f t="shared" si="39"/>
        <v>1</v>
      </c>
      <c r="AG232">
        <f t="shared" si="40"/>
        <v>1</v>
      </c>
      <c r="AH232">
        <f t="shared" si="48"/>
        <v>1</v>
      </c>
      <c r="AI232">
        <f t="shared" si="49"/>
        <v>1</v>
      </c>
      <c r="AK232">
        <v>462.19536685943604</v>
      </c>
      <c r="AL232">
        <v>468.18262481689453</v>
      </c>
      <c r="AM232">
        <v>562.15382981300354</v>
      </c>
    </row>
    <row r="233" spans="1:39" x14ac:dyDescent="0.45">
      <c r="A233" s="1" t="s">
        <v>233</v>
      </c>
      <c r="B233">
        <v>3.8754949569702148</v>
      </c>
      <c r="C233">
        <v>3.9028470516204834</v>
      </c>
      <c r="D233">
        <v>600.50056982040405</v>
      </c>
      <c r="E233">
        <f t="shared" si="41"/>
        <v>-153.94809733667245</v>
      </c>
      <c r="I233" s="1" t="str">
        <v>physiciansched5-3</v>
      </c>
      <c r="J233" s="5">
        <v>600.00508785247803</v>
      </c>
      <c r="K233" s="5">
        <v>600.00436091423035</v>
      </c>
      <c r="L233" s="5">
        <v>600.0008909702301</v>
      </c>
      <c r="M233" s="5">
        <f>IFERROR(VLOOKUP(I233, instances_gpu_matrix[[Instance]:[cuPDLP]], 2, FALSE), "")</f>
        <v>600.0034441947937</v>
      </c>
      <c r="N233" s="7">
        <f t="shared" si="42"/>
        <v>0</v>
      </c>
      <c r="O233" s="7">
        <f t="shared" si="43"/>
        <v>0</v>
      </c>
      <c r="P233" s="7">
        <f t="shared" si="44"/>
        <v>0</v>
      </c>
      <c r="Q233" s="7">
        <f t="shared" si="45"/>
        <v>0</v>
      </c>
      <c r="R233" s="12">
        <f>IFERROR(VLOOKUP(I233, iterations_cuPDLP_new[[Instance]:[cuPDLP]], 2, FALSE), "")</f>
        <v>80901</v>
      </c>
      <c r="S233" s="12">
        <f>IFERROR(VLOOKUP(I233, iterations_gpu[[Instance]:[cuPDLP]], 2, FALSE), "")</f>
        <v>81630</v>
      </c>
      <c r="T233" s="12">
        <f>IFERROR(VLOOKUP(I233, iterations_gpu_matrix[[Instance]:[cuPDLP]], 2, FALSE), "")</f>
        <v>81180</v>
      </c>
      <c r="U233" s="7" t="str">
        <f t="shared" si="46"/>
        <v/>
      </c>
      <c r="V233" s="7" t="str">
        <f t="shared" si="47"/>
        <v/>
      </c>
      <c r="W233" s="5" t="b">
        <f t="shared" si="38"/>
        <v>0</v>
      </c>
      <c r="AF233">
        <f t="shared" si="39"/>
        <v>1</v>
      </c>
      <c r="AG233">
        <f t="shared" si="40"/>
        <v>1</v>
      </c>
      <c r="AH233">
        <f t="shared" si="48"/>
        <v>1</v>
      </c>
      <c r="AI233">
        <f t="shared" si="49"/>
        <v>1</v>
      </c>
      <c r="AK233">
        <v>177.48391580581665</v>
      </c>
      <c r="AL233">
        <v>179.02877187728882</v>
      </c>
      <c r="AM233">
        <v>199.06957101821899</v>
      </c>
    </row>
    <row r="234" spans="1:39" x14ac:dyDescent="0.45">
      <c r="A234" s="1" t="s">
        <v>234</v>
      </c>
      <c r="B234">
        <v>4.2353959083557129</v>
      </c>
      <c r="C234">
        <v>4.2135038375854492</v>
      </c>
      <c r="D234">
        <v>600.0008909702301</v>
      </c>
      <c r="E234">
        <f t="shared" si="41"/>
        <v>-140.66347230645684</v>
      </c>
      <c r="I234" s="1" t="str">
        <v>physiciansched6-1</v>
      </c>
      <c r="J234" s="5">
        <v>600.0042028427124</v>
      </c>
      <c r="K234" s="5">
        <v>600.00167512893677</v>
      </c>
      <c r="L234" s="5">
        <v>600.00014495849609</v>
      </c>
      <c r="M234" s="5">
        <f>IFERROR(VLOOKUP(I234, instances_gpu_matrix[[Instance]:[cuPDLP]], 2, FALSE), "")</f>
        <v>600.00394606590271</v>
      </c>
      <c r="N234" s="7">
        <f t="shared" si="42"/>
        <v>0</v>
      </c>
      <c r="O234" s="7">
        <f t="shared" si="43"/>
        <v>0</v>
      </c>
      <c r="P234" s="7">
        <f t="shared" si="44"/>
        <v>0</v>
      </c>
      <c r="Q234" s="7">
        <f t="shared" si="45"/>
        <v>0</v>
      </c>
      <c r="R234" s="12">
        <f>IFERROR(VLOOKUP(I234, iterations_cuPDLP_new[[Instance]:[cuPDLP]], 2, FALSE), "")</f>
        <v>106582</v>
      </c>
      <c r="S234" s="12">
        <f>IFERROR(VLOOKUP(I234, iterations_gpu[[Instance]:[cuPDLP]], 2, FALSE), "")</f>
        <v>106365</v>
      </c>
      <c r="T234" s="12">
        <f>IFERROR(VLOOKUP(I234, iterations_gpu_matrix[[Instance]:[cuPDLP]], 2, FALSE), "")</f>
        <v>106708</v>
      </c>
      <c r="U234" s="7" t="str">
        <f t="shared" si="46"/>
        <v/>
      </c>
      <c r="V234" s="7" t="str">
        <f t="shared" si="47"/>
        <v/>
      </c>
      <c r="W234" s="5" t="b">
        <f t="shared" si="38"/>
        <v>0</v>
      </c>
      <c r="AF234">
        <f t="shared" si="39"/>
        <v>1</v>
      </c>
      <c r="AG234">
        <f t="shared" si="40"/>
        <v>1</v>
      </c>
      <c r="AH234">
        <f t="shared" si="48"/>
        <v>1</v>
      </c>
      <c r="AI234">
        <f t="shared" si="49"/>
        <v>1</v>
      </c>
      <c r="AK234">
        <v>91.134474039077759</v>
      </c>
      <c r="AL234">
        <v>95.612778902053833</v>
      </c>
      <c r="AM234">
        <v>81.655341863632202</v>
      </c>
    </row>
    <row r="235" spans="1:39" x14ac:dyDescent="0.45">
      <c r="A235" s="1" t="s">
        <v>235</v>
      </c>
      <c r="B235">
        <v>255.37641286849976</v>
      </c>
      <c r="C235">
        <v>253.63778185844421</v>
      </c>
      <c r="D235">
        <v>600.00014495849609</v>
      </c>
      <c r="E235">
        <f t="shared" si="41"/>
        <v>-1.3494736190356487</v>
      </c>
      <c r="I235" s="1" t="str">
        <v>physiciansched6-2</v>
      </c>
      <c r="J235" s="5">
        <v>600.00138902664185</v>
      </c>
      <c r="K235" s="5">
        <v>600.00049591064453</v>
      </c>
      <c r="L235" s="5">
        <v>600.58955597877502</v>
      </c>
      <c r="M235" s="5">
        <f>IFERROR(VLOOKUP(I235, instances_gpu_matrix[[Instance]:[cuPDLP]], 2, FALSE), "")</f>
        <v>600.55709195137024</v>
      </c>
      <c r="N235" s="7">
        <f t="shared" si="42"/>
        <v>0</v>
      </c>
      <c r="O235" s="7">
        <f t="shared" si="43"/>
        <v>0</v>
      </c>
      <c r="P235" s="7">
        <f t="shared" si="44"/>
        <v>0</v>
      </c>
      <c r="Q235" s="7">
        <f t="shared" si="45"/>
        <v>0</v>
      </c>
      <c r="R235" s="12">
        <f>IFERROR(VLOOKUP(I235, iterations_cuPDLP_new[[Instance]:[cuPDLP]], 2, FALSE), "")</f>
        <v>109561</v>
      </c>
      <c r="S235" s="12">
        <f>IFERROR(VLOOKUP(I235, iterations_gpu[[Instance]:[cuPDLP]], 2, FALSE), "")</f>
        <v>2</v>
      </c>
      <c r="T235" s="12">
        <f>IFERROR(VLOOKUP(I235, iterations_gpu_matrix[[Instance]:[cuPDLP]], 2, FALSE), "")</f>
        <v>2</v>
      </c>
      <c r="U235" s="7" t="str">
        <f t="shared" si="46"/>
        <v/>
      </c>
      <c r="V235" s="7" t="str">
        <f t="shared" si="47"/>
        <v/>
      </c>
      <c r="W235" s="5" t="b">
        <f t="shared" si="38"/>
        <v>0</v>
      </c>
      <c r="AF235">
        <f t="shared" si="39"/>
        <v>1</v>
      </c>
      <c r="AG235">
        <f t="shared" si="40"/>
        <v>1</v>
      </c>
      <c r="AH235">
        <f t="shared" si="48"/>
        <v>1</v>
      </c>
      <c r="AI235">
        <f t="shared" si="49"/>
        <v>1</v>
      </c>
      <c r="AK235">
        <v>227.80054998397827</v>
      </c>
      <c r="AL235">
        <v>229.26387310028076</v>
      </c>
      <c r="AM235">
        <v>143.26070594787598</v>
      </c>
    </row>
    <row r="236" spans="1:39" x14ac:dyDescent="0.45">
      <c r="A236" s="1" t="s">
        <v>236</v>
      </c>
      <c r="B236">
        <v>135.44973397254944</v>
      </c>
      <c r="C236">
        <v>133.8153829574585</v>
      </c>
      <c r="D236">
        <v>600.58955597877502</v>
      </c>
      <c r="E236">
        <f t="shared" si="41"/>
        <v>-3.4340401296062488</v>
      </c>
      <c r="I236" s="1" t="str">
        <v>piperout-d20</v>
      </c>
      <c r="J236" s="5">
        <v>600.00188088417053</v>
      </c>
      <c r="K236" s="5">
        <v>600.0050961971283</v>
      </c>
      <c r="L236" s="5">
        <v>600.0011100769043</v>
      </c>
      <c r="M236" s="5">
        <f>IFERROR(VLOOKUP(I236, instances_gpu_matrix[[Instance]:[cuPDLP]], 2, FALSE), "")</f>
        <v>600.00153589248657</v>
      </c>
      <c r="N236" s="7">
        <f t="shared" si="42"/>
        <v>0</v>
      </c>
      <c r="O236" s="7">
        <f t="shared" si="43"/>
        <v>0</v>
      </c>
      <c r="P236" s="7">
        <f t="shared" si="44"/>
        <v>0</v>
      </c>
      <c r="Q236" s="7">
        <f t="shared" si="45"/>
        <v>0</v>
      </c>
      <c r="R236" s="12">
        <f>IFERROR(VLOOKUP(I236, iterations_cuPDLP_new[[Instance]:[cuPDLP]], 2, FALSE), "")</f>
        <v>81160</v>
      </c>
      <c r="S236" s="12">
        <f>IFERROR(VLOOKUP(I236, iterations_gpu[[Instance]:[cuPDLP]], 2, FALSE), "")</f>
        <v>81752</v>
      </c>
      <c r="T236" s="12">
        <f>IFERROR(VLOOKUP(I236, iterations_gpu_matrix[[Instance]:[cuPDLP]], 2, FALSE), "")</f>
        <v>81616</v>
      </c>
      <c r="U236" s="7" t="str">
        <f t="shared" si="46"/>
        <v/>
      </c>
      <c r="V236" s="7" t="str">
        <f t="shared" si="47"/>
        <v/>
      </c>
      <c r="W236" s="5" t="b">
        <f t="shared" si="38"/>
        <v>0</v>
      </c>
      <c r="AF236">
        <f t="shared" si="39"/>
        <v>1</v>
      </c>
      <c r="AG236">
        <f t="shared" si="40"/>
        <v>1</v>
      </c>
      <c r="AH236">
        <f t="shared" si="48"/>
        <v>1</v>
      </c>
      <c r="AI236">
        <f t="shared" si="49"/>
        <v>1</v>
      </c>
      <c r="AK236">
        <v>62.823665857315063</v>
      </c>
      <c r="AL236">
        <v>62.172922849655151</v>
      </c>
      <c r="AM236">
        <v>89.148194074630737</v>
      </c>
    </row>
    <row r="237" spans="1:39" x14ac:dyDescent="0.45">
      <c r="A237" s="1" t="s">
        <v>237</v>
      </c>
      <c r="B237">
        <v>600.0022349357605</v>
      </c>
      <c r="C237">
        <v>600.00236201286316</v>
      </c>
      <c r="D237">
        <v>600.0011100769043</v>
      </c>
      <c r="E237">
        <f t="shared" si="41"/>
        <v>1.8747577770632893E-6</v>
      </c>
      <c r="I237" s="1" t="str">
        <v>piperout-d27</v>
      </c>
      <c r="J237" s="5">
        <v>352.54413986206055</v>
      </c>
      <c r="K237" s="5">
        <v>357.00530219078064</v>
      </c>
      <c r="L237" s="5">
        <v>393.69795298576355</v>
      </c>
      <c r="M237" s="5">
        <f>IFERROR(VLOOKUP(I237, instances_gpu_matrix[[Instance]:[cuPDLP]], 2, FALSE), "")</f>
        <v>600.00001382827759</v>
      </c>
      <c r="N237" s="7">
        <f t="shared" si="42"/>
        <v>-1.2654195104379286E-2</v>
      </c>
      <c r="O237" s="7">
        <f t="shared" si="43"/>
        <v>-0.11673378868190859</v>
      </c>
      <c r="P237" s="7">
        <f t="shared" si="44"/>
        <v>-0.1027790079581918</v>
      </c>
      <c r="Q237" s="7">
        <f t="shared" si="45"/>
        <v>-0.68064734654176817</v>
      </c>
      <c r="R237" s="12">
        <f>IFERROR(VLOOKUP(I237, iterations_cuPDLP_new[[Instance]:[cuPDLP]], 2, FALSE), "")</f>
        <v>47674</v>
      </c>
      <c r="S237" s="12">
        <f>IFERROR(VLOOKUP(I237, iterations_gpu[[Instance]:[cuPDLP]], 2, FALSE), "")</f>
        <v>52287</v>
      </c>
      <c r="T237" s="12">
        <f>IFERROR(VLOOKUP(I237, iterations_gpu_matrix[[Instance]:[cuPDLP]], 2, FALSE), "")</f>
        <v>80581</v>
      </c>
      <c r="U237" s="7">
        <f t="shared" si="46"/>
        <v>-9.6761337416621213E-2</v>
      </c>
      <c r="V237" s="7">
        <f t="shared" si="47"/>
        <v>-0.69025045097956961</v>
      </c>
      <c r="W237" s="5" t="b">
        <f t="shared" si="38"/>
        <v>1</v>
      </c>
      <c r="AF237">
        <f t="shared" si="39"/>
        <v>362.54413986206055</v>
      </c>
      <c r="AG237">
        <f t="shared" si="40"/>
        <v>367.00530219078064</v>
      </c>
      <c r="AH237">
        <f t="shared" si="48"/>
        <v>403.69795298576355</v>
      </c>
      <c r="AI237">
        <f t="shared" si="49"/>
        <v>610.00001382827759</v>
      </c>
      <c r="AK237">
        <v>23.267369985580444</v>
      </c>
      <c r="AL237">
        <v>20.674376010894775</v>
      </c>
      <c r="AM237">
        <v>21.722734928131104</v>
      </c>
    </row>
    <row r="238" spans="1:39" x14ac:dyDescent="0.45">
      <c r="A238" s="1" t="s">
        <v>238</v>
      </c>
      <c r="B238">
        <v>149.42341995239258</v>
      </c>
      <c r="C238">
        <v>152.02278614044189</v>
      </c>
      <c r="D238">
        <v>393.69795298576355</v>
      </c>
      <c r="E238">
        <f t="shared" si="41"/>
        <v>-1.6347807667044341</v>
      </c>
      <c r="I238" s="1" t="str">
        <v>proteindesign121pgb11p9</v>
      </c>
      <c r="J238" s="5">
        <v>600.00149583816528</v>
      </c>
      <c r="K238" s="5">
        <v>600.00514388084412</v>
      </c>
      <c r="L238" s="5">
        <v>600.49190187454224</v>
      </c>
      <c r="M238" s="5">
        <f>IFERROR(VLOOKUP(I238, instances_gpu_matrix[[Instance]:[cuPDLP]], 2, FALSE), "")</f>
        <v>600.70898294448853</v>
      </c>
      <c r="N238" s="7">
        <f t="shared" si="42"/>
        <v>0</v>
      </c>
      <c r="O238" s="7">
        <f t="shared" si="43"/>
        <v>0</v>
      </c>
      <c r="P238" s="7">
        <f t="shared" si="44"/>
        <v>0</v>
      </c>
      <c r="Q238" s="7">
        <f t="shared" si="45"/>
        <v>0</v>
      </c>
      <c r="R238" s="12">
        <f>IFERROR(VLOOKUP(I238, iterations_cuPDLP_new[[Instance]:[cuPDLP]], 2, FALSE), "")</f>
        <v>101579</v>
      </c>
      <c r="S238" s="12">
        <f>IFERROR(VLOOKUP(I238, iterations_gpu[[Instance]:[cuPDLP]], 2, FALSE), "")</f>
        <v>2</v>
      </c>
      <c r="T238" s="12">
        <f>IFERROR(VLOOKUP(I238, iterations_gpu_matrix[[Instance]:[cuPDLP]], 2, FALSE), "")</f>
        <v>2</v>
      </c>
      <c r="U238" s="7" t="str">
        <f t="shared" si="46"/>
        <v/>
      </c>
      <c r="V238" s="7" t="str">
        <f t="shared" si="47"/>
        <v/>
      </c>
      <c r="W238" s="5" t="b">
        <f t="shared" si="38"/>
        <v>0</v>
      </c>
      <c r="AF238">
        <f t="shared" si="39"/>
        <v>1</v>
      </c>
      <c r="AG238">
        <f t="shared" si="40"/>
        <v>1</v>
      </c>
      <c r="AH238">
        <f t="shared" si="48"/>
        <v>1</v>
      </c>
      <c r="AI238">
        <f t="shared" si="49"/>
        <v>1</v>
      </c>
      <c r="AK238">
        <v>262.81106495857239</v>
      </c>
      <c r="AL238">
        <v>264.21056890487671</v>
      </c>
      <c r="AM238">
        <v>400.27892303466797</v>
      </c>
    </row>
    <row r="239" spans="1:39" x14ac:dyDescent="0.45">
      <c r="A239" s="1" t="s">
        <v>239</v>
      </c>
      <c r="B239">
        <v>600.0080029964447</v>
      </c>
      <c r="C239">
        <v>600.00307512283325</v>
      </c>
      <c r="D239">
        <v>600.49190187454224</v>
      </c>
      <c r="E239">
        <f t="shared" si="41"/>
        <v>-8.0648737296992604E-4</v>
      </c>
      <c r="I239" s="1" t="str">
        <v>proteindesign122trx11p8</v>
      </c>
      <c r="J239" s="5">
        <v>600.00090289115906</v>
      </c>
      <c r="K239" s="5">
        <v>600.00350904464722</v>
      </c>
      <c r="L239" s="5">
        <v>600.49451899528503</v>
      </c>
      <c r="M239" s="5">
        <f>IFERROR(VLOOKUP(I239, instances_gpu_matrix[[Instance]:[cuPDLP]], 2, FALSE), "")</f>
        <v>600.00034999847412</v>
      </c>
      <c r="N239" s="7">
        <f t="shared" si="42"/>
        <v>0</v>
      </c>
      <c r="O239" s="7">
        <f t="shared" si="43"/>
        <v>0</v>
      </c>
      <c r="P239" s="7">
        <f t="shared" si="44"/>
        <v>0</v>
      </c>
      <c r="Q239" s="7">
        <f t="shared" si="45"/>
        <v>0</v>
      </c>
      <c r="R239" s="12">
        <f>IFERROR(VLOOKUP(I239, iterations_cuPDLP_new[[Instance]:[cuPDLP]], 2, FALSE), "")</f>
        <v>100382</v>
      </c>
      <c r="S239" s="12">
        <f>IFERROR(VLOOKUP(I239, iterations_gpu[[Instance]:[cuPDLP]], 2, FALSE), "")</f>
        <v>2</v>
      </c>
      <c r="T239" s="12">
        <f>IFERROR(VLOOKUP(I239, iterations_gpu_matrix[[Instance]:[cuPDLP]], 2, FALSE), "")</f>
        <v>21938</v>
      </c>
      <c r="U239" s="7" t="str">
        <f t="shared" si="46"/>
        <v/>
      </c>
      <c r="V239" s="7" t="str">
        <f t="shared" si="47"/>
        <v/>
      </c>
      <c r="W239" s="5" t="b">
        <f t="shared" si="38"/>
        <v>0</v>
      </c>
      <c r="AF239">
        <f t="shared" si="39"/>
        <v>1</v>
      </c>
      <c r="AG239">
        <f t="shared" si="40"/>
        <v>1</v>
      </c>
      <c r="AH239">
        <f t="shared" si="48"/>
        <v>1</v>
      </c>
      <c r="AI239">
        <f t="shared" si="49"/>
        <v>1</v>
      </c>
      <c r="AK239">
        <v>18.882228136062622</v>
      </c>
      <c r="AL239">
        <v>18.608405828475952</v>
      </c>
      <c r="AM239">
        <v>21.706534862518311</v>
      </c>
    </row>
    <row r="240" spans="1:39" x14ac:dyDescent="0.45">
      <c r="A240" s="1" t="s">
        <v>240</v>
      </c>
      <c r="B240">
        <v>600.00042319297791</v>
      </c>
      <c r="C240">
        <v>600.00309991836548</v>
      </c>
      <c r="D240">
        <v>600.49451899528503</v>
      </c>
      <c r="E240">
        <f t="shared" si="41"/>
        <v>-8.2349242301819686E-4</v>
      </c>
      <c r="I240" s="1" t="str">
        <v>radiationm40-10-02</v>
      </c>
      <c r="J240" s="5">
        <v>600.00182414054871</v>
      </c>
      <c r="K240" s="5">
        <v>600.00373792648315</v>
      </c>
      <c r="L240" s="5">
        <v>600.00316786766052</v>
      </c>
      <c r="M240" s="5">
        <f>IFERROR(VLOOKUP(I240, instances_gpu_matrix[[Instance]:[cuPDLP]], 2, FALSE), "")</f>
        <v>600.56670808792114</v>
      </c>
      <c r="N240" s="7">
        <f t="shared" si="42"/>
        <v>0</v>
      </c>
      <c r="O240" s="7">
        <f t="shared" si="43"/>
        <v>0</v>
      </c>
      <c r="P240" s="7">
        <f t="shared" si="44"/>
        <v>0</v>
      </c>
      <c r="Q240" s="7">
        <f t="shared" si="45"/>
        <v>0</v>
      </c>
      <c r="R240" s="12">
        <f>IFERROR(VLOOKUP(I240, iterations_cuPDLP_new[[Instance]:[cuPDLP]], 2, FALSE), "")</f>
        <v>106378</v>
      </c>
      <c r="S240" s="12">
        <f>IFERROR(VLOOKUP(I240, iterations_gpu[[Instance]:[cuPDLP]], 2, FALSE), "")</f>
        <v>61835</v>
      </c>
      <c r="T240" s="12">
        <f>IFERROR(VLOOKUP(I240, iterations_gpu_matrix[[Instance]:[cuPDLP]], 2, FALSE), "")</f>
        <v>2</v>
      </c>
      <c r="U240" s="7" t="str">
        <f t="shared" si="46"/>
        <v/>
      </c>
      <c r="V240" s="7" t="str">
        <f t="shared" si="47"/>
        <v/>
      </c>
      <c r="W240" s="5" t="b">
        <f t="shared" si="38"/>
        <v>0</v>
      </c>
      <c r="AF240">
        <f t="shared" si="39"/>
        <v>1</v>
      </c>
      <c r="AG240">
        <f t="shared" si="40"/>
        <v>1</v>
      </c>
      <c r="AH240">
        <f t="shared" si="48"/>
        <v>1</v>
      </c>
      <c r="AI240">
        <f t="shared" si="49"/>
        <v>1</v>
      </c>
      <c r="AK240">
        <v>72.412333965301514</v>
      </c>
      <c r="AL240">
        <v>72.63916802406311</v>
      </c>
      <c r="AM240">
        <v>95.997255086898804</v>
      </c>
    </row>
    <row r="241" spans="1:39" x14ac:dyDescent="0.45">
      <c r="A241" s="1" t="s">
        <v>241</v>
      </c>
      <c r="B241">
        <v>1.1344230175018311</v>
      </c>
      <c r="C241">
        <v>0.92760205268859863</v>
      </c>
      <c r="D241">
        <v>600.00316786766052</v>
      </c>
      <c r="E241">
        <f t="shared" si="41"/>
        <v>-527.90602412930332</v>
      </c>
      <c r="I241" s="1" t="str">
        <v>rail01</v>
      </c>
      <c r="J241" s="5">
        <v>600.00228214263916</v>
      </c>
      <c r="K241" s="5">
        <v>600.00360202789307</v>
      </c>
      <c r="L241" s="5">
        <v>600.00671291351318</v>
      </c>
      <c r="M241" s="5">
        <f>IFERROR(VLOOKUP(I241, instances_gpu_matrix[[Instance]:[cuPDLP]], 2, FALSE), "")</f>
        <v>600.00216007232666</v>
      </c>
      <c r="N241" s="7">
        <f t="shared" si="42"/>
        <v>0</v>
      </c>
      <c r="O241" s="7">
        <f t="shared" si="43"/>
        <v>0</v>
      </c>
      <c r="P241" s="7">
        <f t="shared" si="44"/>
        <v>0</v>
      </c>
      <c r="Q241" s="7">
        <f t="shared" si="45"/>
        <v>0</v>
      </c>
      <c r="R241" s="12">
        <f>IFERROR(VLOOKUP(I241, iterations_cuPDLP_new[[Instance]:[cuPDLP]], 2, FALSE), "")</f>
        <v>95442</v>
      </c>
      <c r="S241" s="12">
        <f>IFERROR(VLOOKUP(I241, iterations_gpu[[Instance]:[cuPDLP]], 2, FALSE), "")</f>
        <v>90200</v>
      </c>
      <c r="T241" s="12">
        <f>IFERROR(VLOOKUP(I241, iterations_gpu_matrix[[Instance]:[cuPDLP]], 2, FALSE), "")</f>
        <v>95619</v>
      </c>
      <c r="U241" s="7" t="str">
        <f t="shared" si="46"/>
        <v/>
      </c>
      <c r="V241" s="7" t="str">
        <f t="shared" si="47"/>
        <v/>
      </c>
      <c r="W241" s="5" t="b">
        <f t="shared" si="38"/>
        <v>0</v>
      </c>
      <c r="AF241">
        <f t="shared" si="39"/>
        <v>1</v>
      </c>
      <c r="AG241">
        <f t="shared" si="40"/>
        <v>1</v>
      </c>
      <c r="AH241">
        <f t="shared" si="48"/>
        <v>1</v>
      </c>
      <c r="AI241">
        <f t="shared" si="49"/>
        <v>1</v>
      </c>
      <c r="AK241">
        <v>24.142173051834106</v>
      </c>
      <c r="AL241">
        <v>24.143576145172119</v>
      </c>
      <c r="AM241">
        <v>29.956974983215332</v>
      </c>
    </row>
    <row r="242" spans="1:39" x14ac:dyDescent="0.45">
      <c r="A242" s="1" t="s">
        <v>242</v>
      </c>
      <c r="B242">
        <v>18.108811140060425</v>
      </c>
      <c r="C242">
        <v>18.105472803115845</v>
      </c>
      <c r="D242">
        <v>600.00671291351318</v>
      </c>
      <c r="E242">
        <f t="shared" si="41"/>
        <v>-32.133412694672963</v>
      </c>
      <c r="I242" s="1" t="str">
        <v>rail507</v>
      </c>
      <c r="J242" s="5">
        <v>176.17602515220642</v>
      </c>
      <c r="K242" s="5">
        <v>178.83507990837097</v>
      </c>
      <c r="L242" s="5">
        <v>126.51278400421143</v>
      </c>
      <c r="M242" s="5">
        <f>IFERROR(VLOOKUP(I242, instances_gpu_matrix[[Instance]:[cuPDLP]], 2, FALSE), "")</f>
        <v>136.22784399986267</v>
      </c>
      <c r="N242" s="7">
        <f t="shared" si="42"/>
        <v>-1.5093170332724179E-2</v>
      </c>
      <c r="O242" s="7">
        <f t="shared" si="43"/>
        <v>0.2818955706662622</v>
      </c>
      <c r="P242" s="7">
        <f t="shared" si="44"/>
        <v>0.29257288855725461</v>
      </c>
      <c r="Q242" s="7">
        <f t="shared" si="45"/>
        <v>0.2382487593057179</v>
      </c>
      <c r="R242" s="12">
        <f>IFERROR(VLOOKUP(I242, iterations_cuPDLP_new[[Instance]:[cuPDLP]], 2, FALSE), "")</f>
        <v>25594</v>
      </c>
      <c r="S242" s="12">
        <f>IFERROR(VLOOKUP(I242, iterations_gpu[[Instance]:[cuPDLP]], 2, FALSE), "")</f>
        <v>17958</v>
      </c>
      <c r="T242" s="12">
        <f>IFERROR(VLOOKUP(I242, iterations_gpu_matrix[[Instance]:[cuPDLP]], 2, FALSE), "")</f>
        <v>19908</v>
      </c>
      <c r="U242" s="7">
        <f t="shared" si="46"/>
        <v>0.29835117605688832</v>
      </c>
      <c r="V242" s="7">
        <f t="shared" si="47"/>
        <v>0.22216144408845823</v>
      </c>
      <c r="W242" s="5" t="b">
        <f t="shared" si="38"/>
        <v>1</v>
      </c>
      <c r="AF242">
        <f t="shared" si="39"/>
        <v>186.17602515220642</v>
      </c>
      <c r="AG242">
        <f t="shared" si="40"/>
        <v>188.83507990837097</v>
      </c>
      <c r="AH242">
        <f t="shared" si="48"/>
        <v>136.51278400421143</v>
      </c>
      <c r="AI242">
        <f t="shared" si="49"/>
        <v>146.22784399986267</v>
      </c>
      <c r="AK242">
        <v>17.786756038665771</v>
      </c>
      <c r="AL242">
        <v>17.599366188049316</v>
      </c>
      <c r="AM242">
        <v>24.085724115371704</v>
      </c>
    </row>
    <row r="243" spans="1:39" x14ac:dyDescent="0.45">
      <c r="A243" s="1" t="s">
        <v>243</v>
      </c>
      <c r="B243">
        <v>63.458307027816772</v>
      </c>
      <c r="C243">
        <v>65.29350209236145</v>
      </c>
      <c r="D243">
        <v>126.51278400421143</v>
      </c>
      <c r="E243">
        <f t="shared" si="41"/>
        <v>-0.9936362933343762</v>
      </c>
      <c r="I243" s="1" t="str">
        <v>reblock420</v>
      </c>
      <c r="J243" s="5">
        <v>27.883903026580811</v>
      </c>
      <c r="K243" s="5">
        <v>27.814985036849976</v>
      </c>
      <c r="L243" s="5">
        <v>23.985761165618896</v>
      </c>
      <c r="M243" s="5">
        <f>IFERROR(VLOOKUP(I243, instances_gpu_matrix[[Instance]:[cuPDLP]], 2, FALSE), "")</f>
        <v>12.619472026824951</v>
      </c>
      <c r="N243" s="7">
        <f t="shared" si="42"/>
        <v>2.4716048418737401E-3</v>
      </c>
      <c r="O243" s="7">
        <f t="shared" si="43"/>
        <v>0.13979900364902084</v>
      </c>
      <c r="P243" s="7">
        <f t="shared" si="44"/>
        <v>0.13766765885935331</v>
      </c>
      <c r="Q243" s="7">
        <f t="shared" si="45"/>
        <v>0.54630671164818656</v>
      </c>
      <c r="R243" s="12">
        <f>IFERROR(VLOOKUP(I243, iterations_cuPDLP_new[[Instance]:[cuPDLP]], 2, FALSE), "")</f>
        <v>3807</v>
      </c>
      <c r="S243" s="12">
        <f>IFERROR(VLOOKUP(I243, iterations_gpu[[Instance]:[cuPDLP]], 2, FALSE), "")</f>
        <v>3200</v>
      </c>
      <c r="T243" s="12">
        <f>IFERROR(VLOOKUP(I243, iterations_gpu_matrix[[Instance]:[cuPDLP]], 2, FALSE), "")</f>
        <v>1805</v>
      </c>
      <c r="U243" s="7">
        <f t="shared" si="46"/>
        <v>0.15944313107433675</v>
      </c>
      <c r="V243" s="7">
        <f t="shared" si="47"/>
        <v>0.52587339112161802</v>
      </c>
      <c r="W243" s="5" t="b">
        <f t="shared" si="38"/>
        <v>1</v>
      </c>
      <c r="AF243">
        <f t="shared" si="39"/>
        <v>37.883903026580811</v>
      </c>
      <c r="AG243">
        <f t="shared" si="40"/>
        <v>37.814985036849976</v>
      </c>
      <c r="AH243">
        <f t="shared" si="48"/>
        <v>33.985761165618896</v>
      </c>
      <c r="AI243">
        <f t="shared" si="49"/>
        <v>22.619472026824951</v>
      </c>
    </row>
    <row r="244" spans="1:39" x14ac:dyDescent="0.45">
      <c r="A244" s="1" t="s">
        <v>244</v>
      </c>
      <c r="B244">
        <v>0.50242710113525391</v>
      </c>
      <c r="C244">
        <v>0.4831390380859375</v>
      </c>
      <c r="D244">
        <v>23.985761165618896</v>
      </c>
      <c r="E244">
        <f t="shared" si="41"/>
        <v>-46.739783764494632</v>
      </c>
      <c r="I244" s="1" t="str">
        <v>rmatr200-p10</v>
      </c>
      <c r="J244" s="5">
        <v>39.901592016220093</v>
      </c>
      <c r="K244" s="5">
        <v>37.918842077255249</v>
      </c>
      <c r="L244" s="5">
        <v>26.147140026092529</v>
      </c>
      <c r="M244" s="5">
        <f>IFERROR(VLOOKUP(I244, instances_gpu_matrix[[Instance]:[cuPDLP]], 2, FALSE), "")</f>
        <v>49.22993803024292</v>
      </c>
      <c r="N244" s="7">
        <f t="shared" si="42"/>
        <v>4.9690998247860663E-2</v>
      </c>
      <c r="O244" s="7">
        <f t="shared" si="43"/>
        <v>0.34470935356504939</v>
      </c>
      <c r="P244" s="7">
        <f t="shared" si="44"/>
        <v>0.31044466039282637</v>
      </c>
      <c r="Q244" s="7">
        <f t="shared" si="45"/>
        <v>-0.29829750417859868</v>
      </c>
      <c r="R244" s="12">
        <f>IFERROR(VLOOKUP(I244, iterations_cuPDLP_new[[Instance]:[cuPDLP]], 2, FALSE), "")</f>
        <v>13203</v>
      </c>
      <c r="S244" s="12">
        <f>IFERROR(VLOOKUP(I244, iterations_gpu[[Instance]:[cuPDLP]], 2, FALSE), "")</f>
        <v>8900</v>
      </c>
      <c r="T244" s="12">
        <f>IFERROR(VLOOKUP(I244, iterations_gpu_matrix[[Instance]:[cuPDLP]], 2, FALSE), "")</f>
        <v>16598</v>
      </c>
      <c r="U244" s="7">
        <f t="shared" si="46"/>
        <v>0.32591077785351813</v>
      </c>
      <c r="V244" s="7">
        <f t="shared" si="47"/>
        <v>-0.25713852912216922</v>
      </c>
      <c r="W244" s="5" t="b">
        <f t="shared" si="38"/>
        <v>1</v>
      </c>
      <c r="AF244">
        <f t="shared" si="39"/>
        <v>49.901592016220093</v>
      </c>
      <c r="AG244">
        <f t="shared" si="40"/>
        <v>47.918842077255249</v>
      </c>
      <c r="AH244">
        <f t="shared" si="48"/>
        <v>36.147140026092529</v>
      </c>
      <c r="AI244">
        <f t="shared" si="49"/>
        <v>59.22993803024292</v>
      </c>
    </row>
    <row r="245" spans="1:39" x14ac:dyDescent="0.45">
      <c r="A245" s="1" t="s">
        <v>245</v>
      </c>
      <c r="B245">
        <v>0.25759387016296387</v>
      </c>
      <c r="C245">
        <v>0.26288700103759766</v>
      </c>
      <c r="D245">
        <v>26.147140026092529</v>
      </c>
      <c r="E245">
        <f t="shared" si="41"/>
        <v>-100.50528818698533</v>
      </c>
      <c r="I245" s="1" t="str">
        <v>rmatr200-p5</v>
      </c>
      <c r="J245" s="5">
        <v>113.87677717208862</v>
      </c>
      <c r="K245" s="5">
        <v>115.37392807006836</v>
      </c>
      <c r="L245" s="5">
        <v>123.76896405220032</v>
      </c>
      <c r="M245" s="5">
        <f>IFERROR(VLOOKUP(I245, instances_gpu_matrix[[Instance]:[cuPDLP]], 2, FALSE), "")</f>
        <v>60.743611812591553</v>
      </c>
      <c r="N245" s="7">
        <f t="shared" si="42"/>
        <v>-1.3147113354966726E-2</v>
      </c>
      <c r="O245" s="7">
        <f t="shared" si="43"/>
        <v>-8.6867464339658931E-2</v>
      </c>
      <c r="P245" s="7">
        <f t="shared" si="44"/>
        <v>-7.2763718134252336E-2</v>
      </c>
      <c r="Q245" s="7">
        <f t="shared" si="45"/>
        <v>0.47350659868578782</v>
      </c>
      <c r="R245" s="12">
        <f>IFERROR(VLOOKUP(I245, iterations_cuPDLP_new[[Instance]:[cuPDLP]], 2, FALSE), "")</f>
        <v>16028</v>
      </c>
      <c r="S245" s="12">
        <f>IFERROR(VLOOKUP(I245, iterations_gpu[[Instance]:[cuPDLP]], 2, FALSE), "")</f>
        <v>16663</v>
      </c>
      <c r="T245" s="12">
        <f>IFERROR(VLOOKUP(I245, iterations_gpu_matrix[[Instance]:[cuPDLP]], 2, FALSE), "")</f>
        <v>8433</v>
      </c>
      <c r="U245" s="7">
        <f t="shared" si="46"/>
        <v>-3.9618168205640132E-2</v>
      </c>
      <c r="V245" s="7">
        <f t="shared" si="47"/>
        <v>0.47385824806588472</v>
      </c>
      <c r="W245" s="5" t="b">
        <f t="shared" si="38"/>
        <v>1</v>
      </c>
      <c r="AF245">
        <f t="shared" si="39"/>
        <v>123.87677717208862</v>
      </c>
      <c r="AG245">
        <f t="shared" si="40"/>
        <v>125.37392807006836</v>
      </c>
      <c r="AH245">
        <f t="shared" si="48"/>
        <v>133.76896405220032</v>
      </c>
      <c r="AI245">
        <f t="shared" si="49"/>
        <v>70.743611812591553</v>
      </c>
    </row>
    <row r="246" spans="1:39" x14ac:dyDescent="0.45">
      <c r="A246" s="1" t="s">
        <v>246</v>
      </c>
      <c r="B246">
        <v>34.930195093154907</v>
      </c>
      <c r="C246">
        <v>36.293833017349243</v>
      </c>
      <c r="D246">
        <v>123.76896405220032</v>
      </c>
      <c r="E246">
        <f t="shared" si="41"/>
        <v>-2.5433230109972875</v>
      </c>
      <c r="I246" s="1" t="str">
        <v>rmine11</v>
      </c>
      <c r="J246" s="5">
        <v>600.00120687484741</v>
      </c>
      <c r="K246" s="5">
        <v>600.00471591949463</v>
      </c>
      <c r="L246" s="5">
        <v>394.9459400177002</v>
      </c>
      <c r="M246" s="5">
        <f>IFERROR(VLOOKUP(I246, instances_gpu_matrix[[Instance]:[cuPDLP]], 2, FALSE), "")</f>
        <v>429.31905102729797</v>
      </c>
      <c r="N246" s="7">
        <f t="shared" si="42"/>
        <v>0</v>
      </c>
      <c r="O246" s="7">
        <f t="shared" si="43"/>
        <v>0</v>
      </c>
      <c r="P246" s="7">
        <f t="shared" si="44"/>
        <v>0.34176194029999607</v>
      </c>
      <c r="Q246" s="7">
        <f t="shared" si="45"/>
        <v>0.28447387222719484</v>
      </c>
      <c r="R246" s="12">
        <f>IFERROR(VLOOKUP(I246, iterations_cuPDLP_new[[Instance]:[cuPDLP]], 2, FALSE), "")</f>
        <v>80659</v>
      </c>
      <c r="S246" s="12">
        <f>IFERROR(VLOOKUP(I246, iterations_gpu[[Instance]:[cuPDLP]], 2, FALSE), "")</f>
        <v>52545</v>
      </c>
      <c r="T246" s="12">
        <f>IFERROR(VLOOKUP(I246, iterations_gpu_matrix[[Instance]:[cuPDLP]], 2, FALSE), "")</f>
        <v>59332</v>
      </c>
      <c r="U246" s="7">
        <f t="shared" si="46"/>
        <v>0.34855378816995003</v>
      </c>
      <c r="V246" s="7">
        <f t="shared" si="47"/>
        <v>0.26440942734226808</v>
      </c>
      <c r="W246" s="5" t="b">
        <f t="shared" si="38"/>
        <v>0</v>
      </c>
      <c r="AF246">
        <f t="shared" si="39"/>
        <v>1</v>
      </c>
      <c r="AG246">
        <f t="shared" si="40"/>
        <v>1</v>
      </c>
      <c r="AH246">
        <f t="shared" si="48"/>
        <v>1</v>
      </c>
      <c r="AI246">
        <f t="shared" si="49"/>
        <v>1</v>
      </c>
    </row>
    <row r="247" spans="1:39" x14ac:dyDescent="0.45">
      <c r="A247" s="1" t="s">
        <v>247</v>
      </c>
      <c r="B247">
        <v>10.281260967254639</v>
      </c>
      <c r="C247">
        <v>10.413793087005615</v>
      </c>
      <c r="D247">
        <v>394.9459400177002</v>
      </c>
      <c r="E247">
        <f t="shared" si="41"/>
        <v>-37.414153796463836</v>
      </c>
      <c r="I247" s="1" t="str">
        <v>rmine13</v>
      </c>
      <c r="J247" s="5">
        <v>274.00153589248657</v>
      </c>
      <c r="K247" s="5">
        <v>276.70916390419006</v>
      </c>
      <c r="L247" s="5">
        <v>249.8003568649292</v>
      </c>
      <c r="M247" s="5">
        <f>IFERROR(VLOOKUP(I247, instances_gpu_matrix[[Instance]:[cuPDLP]], 2, FALSE), "")</f>
        <v>516.19006705284119</v>
      </c>
      <c r="N247" s="7">
        <f t="shared" si="42"/>
        <v>-9.8817986654130188E-3</v>
      </c>
      <c r="O247" s="7">
        <f t="shared" si="43"/>
        <v>8.8324975802520661E-2</v>
      </c>
      <c r="P247" s="7">
        <f t="shared" si="44"/>
        <v>9.7245810943138764E-2</v>
      </c>
      <c r="Q247" s="7">
        <f t="shared" si="45"/>
        <v>-0.86546068720575819</v>
      </c>
      <c r="R247" s="12">
        <f>IFERROR(VLOOKUP(I247, iterations_cuPDLP_new[[Instance]:[cuPDLP]], 2, FALSE), "")</f>
        <v>44836</v>
      </c>
      <c r="S247" s="12">
        <f>IFERROR(VLOOKUP(I247, iterations_gpu[[Instance]:[cuPDLP]], 2, FALSE), "")</f>
        <v>39582</v>
      </c>
      <c r="T247" s="12">
        <f>IFERROR(VLOOKUP(I247, iterations_gpu_matrix[[Instance]:[cuPDLP]], 2, FALSE), "")</f>
        <v>85534</v>
      </c>
      <c r="U247" s="7">
        <f t="shared" si="46"/>
        <v>0.11718262110803819</v>
      </c>
      <c r="V247" s="7">
        <f t="shared" si="47"/>
        <v>-0.90770809171201716</v>
      </c>
      <c r="W247" s="5" t="b">
        <f t="shared" ref="W247:W310" si="50">AND(R247&gt;=1000,K247&lt;=600)</f>
        <v>1</v>
      </c>
      <c r="AF247">
        <f t="shared" si="39"/>
        <v>284.00153589248657</v>
      </c>
      <c r="AG247">
        <f t="shared" si="40"/>
        <v>286.70916390419006</v>
      </c>
      <c r="AH247">
        <f t="shared" si="48"/>
        <v>259.8003568649292</v>
      </c>
      <c r="AI247">
        <f t="shared" si="49"/>
        <v>526.19006705284119</v>
      </c>
    </row>
    <row r="248" spans="1:39" x14ac:dyDescent="0.45">
      <c r="A248" s="1" t="s">
        <v>248</v>
      </c>
      <c r="B248">
        <v>77.241553068161011</v>
      </c>
      <c r="C248">
        <v>78.198858022689819</v>
      </c>
      <c r="D248">
        <v>249.8003568649292</v>
      </c>
      <c r="E248">
        <f t="shared" si="41"/>
        <v>-2.2340152022124085</v>
      </c>
      <c r="I248" s="1" t="str">
        <v>rmine21</v>
      </c>
      <c r="J248" s="5">
        <v>600.00117897987366</v>
      </c>
      <c r="K248" s="5">
        <v>600.00322103500366</v>
      </c>
      <c r="L248" s="5">
        <v>595.42559003829956</v>
      </c>
      <c r="M248" s="5">
        <f>IFERROR(VLOOKUP(I248, instances_gpu_matrix[[Instance]:[cuPDLP]], 2, FALSE), "")</f>
        <v>600.00331616401672</v>
      </c>
      <c r="N248" s="7">
        <f t="shared" si="42"/>
        <v>0</v>
      </c>
      <c r="O248" s="7">
        <f t="shared" si="43"/>
        <v>0</v>
      </c>
      <c r="P248" s="7">
        <f t="shared" si="44"/>
        <v>7.6293440371998375E-3</v>
      </c>
      <c r="Q248" s="7">
        <f t="shared" si="45"/>
        <v>0</v>
      </c>
      <c r="R248" s="12">
        <f>IFERROR(VLOOKUP(I248, iterations_cuPDLP_new[[Instance]:[cuPDLP]], 2, FALSE), "")</f>
        <v>119757</v>
      </c>
      <c r="S248" s="12">
        <f>IFERROR(VLOOKUP(I248, iterations_gpu[[Instance]:[cuPDLP]], 2, FALSE), "")</f>
        <v>116217</v>
      </c>
      <c r="T248" s="12">
        <f>IFERROR(VLOOKUP(I248, iterations_gpu_matrix[[Instance]:[cuPDLP]], 2, FALSE), "")</f>
        <v>113499</v>
      </c>
      <c r="U248" s="7">
        <f t="shared" si="46"/>
        <v>2.9559858713895638E-2</v>
      </c>
      <c r="V248" s="7">
        <f t="shared" si="47"/>
        <v>5.2255818031513815E-2</v>
      </c>
      <c r="W248" s="5" t="b">
        <f t="shared" si="50"/>
        <v>0</v>
      </c>
      <c r="AF248">
        <f t="shared" si="39"/>
        <v>1</v>
      </c>
      <c r="AG248">
        <f t="shared" si="40"/>
        <v>1</v>
      </c>
      <c r="AH248">
        <f t="shared" si="48"/>
        <v>1</v>
      </c>
      <c r="AI248">
        <f t="shared" si="49"/>
        <v>1</v>
      </c>
    </row>
    <row r="249" spans="1:39" x14ac:dyDescent="0.45">
      <c r="A249" s="1" t="s">
        <v>249</v>
      </c>
      <c r="B249">
        <v>24.537501811981201</v>
      </c>
      <c r="C249">
        <v>24.861380815505981</v>
      </c>
      <c r="D249">
        <v>595.42559003829956</v>
      </c>
      <c r="E249">
        <f t="shared" si="41"/>
        <v>-23.265941765414947</v>
      </c>
      <c r="I249" s="1" t="str">
        <v>rmine25</v>
      </c>
      <c r="J249" s="5">
        <v>600.21095609664917</v>
      </c>
      <c r="K249" s="5">
        <v>600.07341599464417</v>
      </c>
      <c r="L249" s="5">
        <v>600.06802701950073</v>
      </c>
      <c r="M249" s="5">
        <f>IFERROR(VLOOKUP(I249, instances_gpu_matrix[[Instance]:[cuPDLP]], 2, FALSE), "")</f>
        <v>600.23211693763733</v>
      </c>
      <c r="N249" s="7">
        <f t="shared" si="42"/>
        <v>0</v>
      </c>
      <c r="O249" s="7">
        <f t="shared" si="43"/>
        <v>0</v>
      </c>
      <c r="P249" s="7">
        <f t="shared" si="44"/>
        <v>0</v>
      </c>
      <c r="Q249" s="7">
        <f t="shared" si="45"/>
        <v>0</v>
      </c>
      <c r="R249" s="12">
        <f>IFERROR(VLOOKUP(I249, iterations_cuPDLP_new[[Instance]:[cuPDLP]], 2, FALSE), "")</f>
        <v>92272</v>
      </c>
      <c r="S249" s="12">
        <f>IFERROR(VLOOKUP(I249, iterations_gpu[[Instance]:[cuPDLP]], 2, FALSE), "")</f>
        <v>87909</v>
      </c>
      <c r="T249" s="12">
        <f>IFERROR(VLOOKUP(I249, iterations_gpu_matrix[[Instance]:[cuPDLP]], 2, FALSE), "")</f>
        <v>89673</v>
      </c>
      <c r="U249" s="7" t="str">
        <f t="shared" si="46"/>
        <v/>
      </c>
      <c r="V249" s="7" t="str">
        <f t="shared" si="47"/>
        <v/>
      </c>
      <c r="W249" s="5" t="b">
        <f t="shared" si="50"/>
        <v>0</v>
      </c>
      <c r="AF249">
        <f t="shared" si="39"/>
        <v>1</v>
      </c>
      <c r="AG249">
        <f t="shared" si="40"/>
        <v>1</v>
      </c>
      <c r="AH249">
        <f t="shared" si="48"/>
        <v>1</v>
      </c>
      <c r="AI249">
        <f t="shared" si="49"/>
        <v>1</v>
      </c>
    </row>
    <row r="250" spans="1:39" x14ac:dyDescent="0.45">
      <c r="A250" s="1" t="s">
        <v>250</v>
      </c>
      <c r="B250">
        <v>12.427251100540161</v>
      </c>
      <c r="C250">
        <v>12.631576061248779</v>
      </c>
      <c r="D250">
        <v>600.06802701950073</v>
      </c>
      <c r="E250">
        <f t="shared" si="41"/>
        <v>-47.28646513736399</v>
      </c>
      <c r="I250" s="1" t="str">
        <v>rocII-5-11</v>
      </c>
      <c r="J250" s="5">
        <v>81.590102195739746</v>
      </c>
      <c r="K250" s="5">
        <v>79.435075998306274</v>
      </c>
      <c r="L250" s="5">
        <v>44.132539987564087</v>
      </c>
      <c r="M250" s="5">
        <f>IFERROR(VLOOKUP(I250, instances_gpu_matrix[[Instance]:[cuPDLP]], 2, FALSE), "")</f>
        <v>34.087258100509644</v>
      </c>
      <c r="N250" s="7">
        <f t="shared" si="42"/>
        <v>2.6412838560533107E-2</v>
      </c>
      <c r="O250" s="7">
        <f t="shared" si="43"/>
        <v>0.45909443915528664</v>
      </c>
      <c r="P250" s="7">
        <f t="shared" si="44"/>
        <v>0.44441999415340033</v>
      </c>
      <c r="Q250" s="7">
        <f t="shared" si="45"/>
        <v>0.57087901443895572</v>
      </c>
      <c r="R250" s="12">
        <f>IFERROR(VLOOKUP(I250, iterations_cuPDLP_new[[Instance]:[cuPDLP]], 2, FALSE), "")</f>
        <v>11096</v>
      </c>
      <c r="S250" s="12">
        <f>IFERROR(VLOOKUP(I250, iterations_gpu[[Instance]:[cuPDLP]], 2, FALSE), "")</f>
        <v>5805</v>
      </c>
      <c r="T250" s="12">
        <f>IFERROR(VLOOKUP(I250, iterations_gpu_matrix[[Instance]:[cuPDLP]], 2, FALSE), "")</f>
        <v>4448</v>
      </c>
      <c r="U250" s="7">
        <f t="shared" si="46"/>
        <v>0.47683850036049025</v>
      </c>
      <c r="V250" s="7">
        <f t="shared" si="47"/>
        <v>0.59913482335976931</v>
      </c>
      <c r="W250" s="5" t="b">
        <f t="shared" si="50"/>
        <v>1</v>
      </c>
      <c r="AF250">
        <f t="shared" si="39"/>
        <v>91.590102195739746</v>
      </c>
      <c r="AG250">
        <f t="shared" si="40"/>
        <v>89.435075998306274</v>
      </c>
      <c r="AH250">
        <f t="shared" si="48"/>
        <v>54.132539987564087</v>
      </c>
      <c r="AI250">
        <f t="shared" si="49"/>
        <v>44.087258100509644</v>
      </c>
    </row>
    <row r="251" spans="1:39" x14ac:dyDescent="0.45">
      <c r="A251" s="1" t="s">
        <v>251</v>
      </c>
      <c r="B251">
        <v>22.605476140975952</v>
      </c>
      <c r="C251">
        <v>18.767342805862427</v>
      </c>
      <c r="D251">
        <v>44.132539987564087</v>
      </c>
      <c r="E251">
        <f t="shared" si="41"/>
        <v>-0.95229420129607323</v>
      </c>
      <c r="I251" s="1" t="str">
        <v>rocII-8-11</v>
      </c>
      <c r="J251" s="5">
        <v>48.766441106796265</v>
      </c>
      <c r="K251" s="5">
        <v>49.236809968948364</v>
      </c>
      <c r="L251" s="5">
        <v>44.826038837432861</v>
      </c>
      <c r="M251" s="5">
        <f>IFERROR(VLOOKUP(I251, instances_gpu_matrix[[Instance]:[cuPDLP]], 2, FALSE), "")</f>
        <v>33.490422010421753</v>
      </c>
      <c r="N251" s="7">
        <f t="shared" si="42"/>
        <v>-9.6453391200316107E-3</v>
      </c>
      <c r="O251" s="7">
        <f t="shared" si="43"/>
        <v>8.0801513908593484E-2</v>
      </c>
      <c r="P251" s="7">
        <f t="shared" si="44"/>
        <v>8.9582796576325618E-2</v>
      </c>
      <c r="Q251" s="7">
        <f t="shared" si="45"/>
        <v>0.31980926401318877</v>
      </c>
      <c r="R251" s="12">
        <f>IFERROR(VLOOKUP(I251, iterations_cuPDLP_new[[Instance]:[cuPDLP]], 2, FALSE), "")</f>
        <v>6861</v>
      </c>
      <c r="S251" s="12">
        <f>IFERROR(VLOOKUP(I251, iterations_gpu[[Instance]:[cuPDLP]], 2, FALSE), "")</f>
        <v>5810</v>
      </c>
      <c r="T251" s="12">
        <f>IFERROR(VLOOKUP(I251, iterations_gpu_matrix[[Instance]:[cuPDLP]], 2, FALSE), "")</f>
        <v>4228</v>
      </c>
      <c r="U251" s="7">
        <f t="shared" si="46"/>
        <v>0.15318466695816937</v>
      </c>
      <c r="V251" s="7">
        <f t="shared" si="47"/>
        <v>0.38376329981052326</v>
      </c>
      <c r="W251" s="5" t="b">
        <f t="shared" si="50"/>
        <v>1</v>
      </c>
      <c r="AF251">
        <f t="shared" si="39"/>
        <v>58.766441106796265</v>
      </c>
      <c r="AG251">
        <f t="shared" si="40"/>
        <v>59.236809968948364</v>
      </c>
      <c r="AH251">
        <f t="shared" si="48"/>
        <v>54.826038837432861</v>
      </c>
      <c r="AI251">
        <f t="shared" si="49"/>
        <v>43.490422010421753</v>
      </c>
    </row>
    <row r="252" spans="1:39" x14ac:dyDescent="0.45">
      <c r="A252" s="1" t="s">
        <v>252</v>
      </c>
      <c r="B252">
        <v>47.146312952041626</v>
      </c>
      <c r="C252">
        <v>46.326600790023804</v>
      </c>
      <c r="D252">
        <v>44.826038837432861</v>
      </c>
      <c r="E252">
        <f t="shared" si="41"/>
        <v>4.9214328105975196E-2</v>
      </c>
      <c r="I252" s="1" t="str">
        <v>roi5alpha10n8</v>
      </c>
      <c r="J252" s="5">
        <v>23.839616060256958</v>
      </c>
      <c r="K252" s="5">
        <v>24.327174186706543</v>
      </c>
      <c r="L252" s="5">
        <v>31.149882078170776</v>
      </c>
      <c r="M252" s="5">
        <f>IFERROR(VLOOKUP(I252, instances_gpu_matrix[[Instance]:[cuPDLP]], 2, FALSE), "")</f>
        <v>33.145915985107422</v>
      </c>
      <c r="N252" s="7">
        <f t="shared" si="42"/>
        <v>-2.0451593063295741E-2</v>
      </c>
      <c r="O252" s="7">
        <f t="shared" si="43"/>
        <v>-0.30664361369899612</v>
      </c>
      <c r="P252" s="7">
        <f t="shared" si="44"/>
        <v>-0.28045624366813909</v>
      </c>
      <c r="Q252" s="7">
        <f t="shared" si="45"/>
        <v>-0.3625058023886652</v>
      </c>
      <c r="R252" s="12">
        <f>IFERROR(VLOOKUP(I252, iterations_cuPDLP_new[[Instance]:[cuPDLP]], 2, FALSE), "")</f>
        <v>3949</v>
      </c>
      <c r="S252" s="12">
        <f>IFERROR(VLOOKUP(I252, iterations_gpu[[Instance]:[cuPDLP]], 2, FALSE), "")</f>
        <v>4436</v>
      </c>
      <c r="T252" s="12">
        <f>IFERROR(VLOOKUP(I252, iterations_gpu_matrix[[Instance]:[cuPDLP]], 2, FALSE), "")</f>
        <v>4020</v>
      </c>
      <c r="U252" s="7">
        <f t="shared" si="46"/>
        <v>-0.12332236009116232</v>
      </c>
      <c r="V252" s="7">
        <f t="shared" si="47"/>
        <v>-1.7979235249430237E-2</v>
      </c>
      <c r="W252" s="5" t="b">
        <f t="shared" si="50"/>
        <v>1</v>
      </c>
      <c r="AF252">
        <f t="shared" si="39"/>
        <v>33.839616060256958</v>
      </c>
      <c r="AG252">
        <f t="shared" si="40"/>
        <v>34.327174186706543</v>
      </c>
      <c r="AH252">
        <f t="shared" si="48"/>
        <v>41.149882078170776</v>
      </c>
      <c r="AI252">
        <f t="shared" si="49"/>
        <v>43.145915985107422</v>
      </c>
    </row>
    <row r="253" spans="1:39" x14ac:dyDescent="0.45">
      <c r="A253" s="1" t="s">
        <v>253</v>
      </c>
      <c r="B253">
        <v>28.56400990486145</v>
      </c>
      <c r="C253">
        <v>29.684367895126343</v>
      </c>
      <c r="D253">
        <v>31.149882078170776</v>
      </c>
      <c r="E253">
        <f t="shared" si="41"/>
        <v>-9.0529032230493092E-2</v>
      </c>
      <c r="I253" s="1" t="str">
        <v>rwth-timetable</v>
      </c>
      <c r="J253" s="5">
        <v>600.18401002883911</v>
      </c>
      <c r="K253" s="5">
        <v>600.00340104103088</v>
      </c>
      <c r="L253" s="5">
        <v>600.17565393447876</v>
      </c>
      <c r="M253" s="5">
        <f>IFERROR(VLOOKUP(I253, instances_gpu_matrix[[Instance]:[cuPDLP]], 2, FALSE), "")</f>
        <v>600.00132083892822</v>
      </c>
      <c r="N253" s="7">
        <f t="shared" si="42"/>
        <v>0</v>
      </c>
      <c r="O253" s="7">
        <f t="shared" si="43"/>
        <v>0</v>
      </c>
      <c r="P253" s="7">
        <f t="shared" si="44"/>
        <v>0</v>
      </c>
      <c r="Q253" s="7">
        <f t="shared" si="45"/>
        <v>0</v>
      </c>
      <c r="R253" s="12">
        <f>IFERROR(VLOOKUP(I253, iterations_cuPDLP_new[[Instance]:[cuPDLP]], 2, FALSE), "")</f>
        <v>118702</v>
      </c>
      <c r="S253" s="12">
        <f>IFERROR(VLOOKUP(I253, iterations_gpu[[Instance]:[cuPDLP]], 2, FALSE), "")</f>
        <v>118202</v>
      </c>
      <c r="T253" s="12">
        <f>IFERROR(VLOOKUP(I253, iterations_gpu_matrix[[Instance]:[cuPDLP]], 2, FALSE), "")</f>
        <v>108015</v>
      </c>
      <c r="U253" s="7" t="str">
        <f t="shared" si="46"/>
        <v/>
      </c>
      <c r="V253" s="7" t="str">
        <f t="shared" si="47"/>
        <v/>
      </c>
      <c r="W253" s="5" t="b">
        <f t="shared" si="50"/>
        <v>0</v>
      </c>
      <c r="AF253">
        <f t="shared" si="39"/>
        <v>1</v>
      </c>
      <c r="AG253">
        <f t="shared" si="40"/>
        <v>1</v>
      </c>
      <c r="AH253">
        <f t="shared" si="48"/>
        <v>1</v>
      </c>
      <c r="AI253">
        <f t="shared" si="49"/>
        <v>1</v>
      </c>
    </row>
    <row r="254" spans="1:39" x14ac:dyDescent="0.45">
      <c r="A254" s="1" t="s">
        <v>254</v>
      </c>
      <c r="B254">
        <v>6.2335641384124756</v>
      </c>
      <c r="C254">
        <v>6.6703579425811768</v>
      </c>
      <c r="D254">
        <v>600.17565393447876</v>
      </c>
      <c r="E254">
        <f t="shared" si="41"/>
        <v>-95.281299206673069</v>
      </c>
      <c r="I254" s="1" t="str">
        <v>s100</v>
      </c>
      <c r="J254" s="5">
        <v>548.46208000183105</v>
      </c>
      <c r="K254" s="5">
        <v>554.48125505447388</v>
      </c>
      <c r="L254" s="5">
        <v>600.13513398170471</v>
      </c>
      <c r="M254" s="5">
        <f>IFERROR(VLOOKUP(I254, instances_gpu_matrix[[Instance]:[cuPDLP]], 2, FALSE), "")</f>
        <v>600.00407290458679</v>
      </c>
      <c r="N254" s="7">
        <f t="shared" si="42"/>
        <v>-1.0974642135009092E-2</v>
      </c>
      <c r="O254" s="7">
        <f t="shared" si="43"/>
        <v>0</v>
      </c>
      <c r="P254" s="7">
        <f t="shared" si="44"/>
        <v>-8.2336198944625572E-2</v>
      </c>
      <c r="Q254" s="7">
        <f t="shared" si="45"/>
        <v>-8.2099831933255554E-2</v>
      </c>
      <c r="R254" s="12">
        <f>IFERROR(VLOOKUP(I254, iterations_cuPDLP_new[[Instance]:[cuPDLP]], 2, FALSE), "")</f>
        <v>106239</v>
      </c>
      <c r="S254" s="12">
        <f>IFERROR(VLOOKUP(I254, iterations_gpu[[Instance]:[cuPDLP]], 2, FALSE), "")</f>
        <v>112090</v>
      </c>
      <c r="T254" s="12">
        <f>IFERROR(VLOOKUP(I254, iterations_gpu_matrix[[Instance]:[cuPDLP]], 2, FALSE), "")</f>
        <v>112710</v>
      </c>
      <c r="U254" s="7">
        <f t="shared" si="46"/>
        <v>-5.5073937066425702E-2</v>
      </c>
      <c r="V254" s="7" t="str">
        <f t="shared" si="47"/>
        <v/>
      </c>
      <c r="W254" s="5" t="b">
        <f t="shared" si="50"/>
        <v>1</v>
      </c>
      <c r="AF254">
        <f t="shared" si="39"/>
        <v>558.46208000183105</v>
      </c>
      <c r="AG254">
        <f t="shared" si="40"/>
        <v>564.48125505447388</v>
      </c>
      <c r="AH254">
        <f t="shared" si="48"/>
        <v>610.13513398170471</v>
      </c>
      <c r="AI254">
        <f t="shared" si="49"/>
        <v>1</v>
      </c>
    </row>
    <row r="255" spans="1:39" x14ac:dyDescent="0.45">
      <c r="A255" s="1" t="s">
        <v>255</v>
      </c>
      <c r="B255">
        <v>28.986314058303833</v>
      </c>
      <c r="C255">
        <v>31.754511117935181</v>
      </c>
      <c r="D255">
        <v>600.13513398170471</v>
      </c>
      <c r="E255">
        <f t="shared" si="41"/>
        <v>-19.704085823902176</v>
      </c>
      <c r="I255" s="1" t="str">
        <v>s250r10</v>
      </c>
      <c r="J255" s="5">
        <v>574.76153302192688</v>
      </c>
      <c r="K255" s="5">
        <v>574.35311508178711</v>
      </c>
      <c r="L255" s="5">
        <v>600.00072193145752</v>
      </c>
      <c r="M255" s="5">
        <f>IFERROR(VLOOKUP(I255, instances_gpu_matrix[[Instance]:[cuPDLP]], 2, FALSE), "")</f>
        <v>600.00222110748291</v>
      </c>
      <c r="N255" s="7">
        <f t="shared" si="42"/>
        <v>7.1058676803304713E-4</v>
      </c>
      <c r="O255" s="7">
        <f t="shared" si="43"/>
        <v>0</v>
      </c>
      <c r="P255" s="7">
        <f t="shared" si="44"/>
        <v>-4.4654771039272984E-2</v>
      </c>
      <c r="Q255" s="7">
        <f t="shared" si="45"/>
        <v>-4.4657381238444926E-2</v>
      </c>
      <c r="R255" s="12">
        <f>IFERROR(VLOOKUP(I255, iterations_cuPDLP_new[[Instance]:[cuPDLP]], 2, FALSE), "")</f>
        <v>103733</v>
      </c>
      <c r="S255" s="12">
        <f>IFERROR(VLOOKUP(I255, iterations_gpu[[Instance]:[cuPDLP]], 2, FALSE), "")</f>
        <v>110299</v>
      </c>
      <c r="T255" s="12">
        <f>IFERROR(VLOOKUP(I255, iterations_gpu_matrix[[Instance]:[cuPDLP]], 2, FALSE), "")</f>
        <v>106194</v>
      </c>
      <c r="U255" s="7">
        <f t="shared" si="46"/>
        <v>-6.3297118564005675E-2</v>
      </c>
      <c r="V255" s="7" t="str">
        <f t="shared" si="47"/>
        <v/>
      </c>
      <c r="W255" s="5" t="b">
        <f t="shared" si="50"/>
        <v>1</v>
      </c>
      <c r="AF255">
        <f t="shared" si="39"/>
        <v>584.76153302192688</v>
      </c>
      <c r="AG255">
        <f t="shared" si="40"/>
        <v>584.35311508178711</v>
      </c>
      <c r="AH255">
        <f t="shared" si="48"/>
        <v>610.00072193145752</v>
      </c>
      <c r="AI255">
        <f t="shared" si="49"/>
        <v>1</v>
      </c>
    </row>
    <row r="256" spans="1:39" x14ac:dyDescent="0.45">
      <c r="A256" s="1" t="s">
        <v>256</v>
      </c>
      <c r="B256">
        <v>35.134221792221069</v>
      </c>
      <c r="C256">
        <v>36.727617025375366</v>
      </c>
      <c r="D256">
        <v>600.00072193145752</v>
      </c>
      <c r="E256">
        <f t="shared" si="41"/>
        <v>-16.077387553359767</v>
      </c>
      <c r="I256" s="1" t="str">
        <v>s55</v>
      </c>
      <c r="J256" s="5">
        <v>524.27828097343445</v>
      </c>
      <c r="K256" s="5">
        <v>519.03266096115112</v>
      </c>
      <c r="L256" s="5">
        <v>98.210875988006592</v>
      </c>
      <c r="M256" s="5">
        <f>IFERROR(VLOOKUP(I256, instances_gpu_matrix[[Instance]:[cuPDLP]], 2, FALSE), "")</f>
        <v>71.092678070068359</v>
      </c>
      <c r="N256" s="7">
        <f t="shared" si="42"/>
        <v>1.0005411634721378E-2</v>
      </c>
      <c r="O256" s="7">
        <f t="shared" si="43"/>
        <v>0.81267414739047139</v>
      </c>
      <c r="P256" s="7">
        <f t="shared" si="44"/>
        <v>0.81078093273333041</v>
      </c>
      <c r="Q256" s="7">
        <f t="shared" si="45"/>
        <v>0.8630285078044645</v>
      </c>
      <c r="R256" s="12">
        <f>IFERROR(VLOOKUP(I256, iterations_cuPDLP_new[[Instance]:[cuPDLP]], 2, FALSE), "")</f>
        <v>71169</v>
      </c>
      <c r="S256" s="12">
        <f>IFERROR(VLOOKUP(I256, iterations_gpu[[Instance]:[cuPDLP]], 2, FALSE), "")</f>
        <v>13279</v>
      </c>
      <c r="T256" s="12">
        <f>IFERROR(VLOOKUP(I256, iterations_gpu_matrix[[Instance]:[cuPDLP]], 2, FALSE), "")</f>
        <v>9823</v>
      </c>
      <c r="U256" s="7">
        <f t="shared" si="46"/>
        <v>0.81341595357529262</v>
      </c>
      <c r="V256" s="7">
        <f t="shared" si="47"/>
        <v>0.86197642231870619</v>
      </c>
      <c r="W256" s="5" t="b">
        <f t="shared" si="50"/>
        <v>1</v>
      </c>
      <c r="AF256">
        <f t="shared" si="39"/>
        <v>534.27828097343445</v>
      </c>
      <c r="AG256">
        <f t="shared" si="40"/>
        <v>529.03266096115112</v>
      </c>
      <c r="AH256">
        <f t="shared" si="48"/>
        <v>108.21087598800659</v>
      </c>
      <c r="AI256">
        <f t="shared" si="49"/>
        <v>81.092678070068359</v>
      </c>
    </row>
    <row r="257" spans="1:35" x14ac:dyDescent="0.45">
      <c r="A257" s="1" t="s">
        <v>257</v>
      </c>
      <c r="B257">
        <v>6.1861670017242432</v>
      </c>
      <c r="C257">
        <v>6.4717979431152344</v>
      </c>
      <c r="D257">
        <v>98.210875988006592</v>
      </c>
      <c r="E257">
        <f t="shared" si="41"/>
        <v>-14.875885012582541</v>
      </c>
      <c r="I257" s="1" t="str">
        <v>satellites2-25</v>
      </c>
      <c r="J257" s="5">
        <v>171.47582292556763</v>
      </c>
      <c r="K257" s="5">
        <v>169.62386202812195</v>
      </c>
      <c r="L257" s="5">
        <v>181.34421014785767</v>
      </c>
      <c r="M257" s="5">
        <f>IFERROR(VLOOKUP(I257, instances_gpu_matrix[[Instance]:[cuPDLP]], 2, FALSE), "")</f>
        <v>335.67076587677002</v>
      </c>
      <c r="N257" s="7">
        <f t="shared" si="42"/>
        <v>1.0800128355409951E-2</v>
      </c>
      <c r="O257" s="7">
        <f t="shared" si="43"/>
        <v>-5.7549729483284663E-2</v>
      </c>
      <c r="P257" s="7">
        <f t="shared" si="44"/>
        <v>-6.909610463763996E-2</v>
      </c>
      <c r="Q257" s="7">
        <f t="shared" si="45"/>
        <v>-0.97891241163415521</v>
      </c>
      <c r="R257" s="12">
        <f>IFERROR(VLOOKUP(I257, iterations_cuPDLP_new[[Instance]:[cuPDLP]], 2, FALSE), "")</f>
        <v>23038</v>
      </c>
      <c r="S257" s="12">
        <f>IFERROR(VLOOKUP(I257, iterations_gpu[[Instance]:[cuPDLP]], 2, FALSE), "")</f>
        <v>23998</v>
      </c>
      <c r="T257" s="12">
        <f>IFERROR(VLOOKUP(I257, iterations_gpu_matrix[[Instance]:[cuPDLP]], 2, FALSE), "")</f>
        <v>45617</v>
      </c>
      <c r="U257" s="7">
        <f t="shared" si="46"/>
        <v>-4.1670283878808924E-2</v>
      </c>
      <c r="V257" s="7">
        <f t="shared" si="47"/>
        <v>-0.98007639552044445</v>
      </c>
      <c r="W257" s="5" t="b">
        <f t="shared" si="50"/>
        <v>1</v>
      </c>
      <c r="AF257">
        <f t="shared" si="39"/>
        <v>181.47582292556763</v>
      </c>
      <c r="AG257">
        <f t="shared" si="40"/>
        <v>179.62386202812195</v>
      </c>
      <c r="AH257">
        <f t="shared" si="48"/>
        <v>191.34421014785767</v>
      </c>
      <c r="AI257">
        <f t="shared" si="49"/>
        <v>345.67076587677002</v>
      </c>
    </row>
    <row r="258" spans="1:35" x14ac:dyDescent="0.45">
      <c r="A258" s="1" t="s">
        <v>258</v>
      </c>
      <c r="B258">
        <v>81.180673122406006</v>
      </c>
      <c r="C258">
        <v>85.097312211990356</v>
      </c>
      <c r="D258">
        <v>181.34421014785767</v>
      </c>
      <c r="E258">
        <f t="shared" si="41"/>
        <v>-1.2338347684605038</v>
      </c>
      <c r="I258" s="1" t="str">
        <v>satellites2-40</v>
      </c>
      <c r="J258" s="5">
        <v>130.83627390861511</v>
      </c>
      <c r="K258" s="5">
        <v>130.69572997093201</v>
      </c>
      <c r="L258" s="5">
        <v>225.08423018455505</v>
      </c>
      <c r="M258" s="5">
        <f>IFERROR(VLOOKUP(I258, instances_gpu_matrix[[Instance]:[cuPDLP]], 2, FALSE), "")</f>
        <v>140.93702793121338</v>
      </c>
      <c r="N258" s="7">
        <f t="shared" si="42"/>
        <v>1.0741970363759431E-3</v>
      </c>
      <c r="O258" s="7">
        <f t="shared" si="43"/>
        <v>-0.72035035438084305</v>
      </c>
      <c r="P258" s="7">
        <f t="shared" si="44"/>
        <v>-0.72220033687876384</v>
      </c>
      <c r="Q258" s="7">
        <f t="shared" si="45"/>
        <v>-7.8359851255730667E-2</v>
      </c>
      <c r="R258" s="12">
        <f>IFERROR(VLOOKUP(I258, iterations_cuPDLP_new[[Instance]:[cuPDLP]], 2, FALSE), "")</f>
        <v>17693</v>
      </c>
      <c r="S258" s="12">
        <f>IFERROR(VLOOKUP(I258, iterations_gpu[[Instance]:[cuPDLP]], 2, FALSE), "")</f>
        <v>29888</v>
      </c>
      <c r="T258" s="12">
        <f>IFERROR(VLOOKUP(I258, iterations_gpu_matrix[[Instance]:[cuPDLP]], 2, FALSE), "")</f>
        <v>18694</v>
      </c>
      <c r="U258" s="7">
        <f t="shared" si="46"/>
        <v>-0.68925563782286781</v>
      </c>
      <c r="V258" s="7">
        <f t="shared" si="47"/>
        <v>-5.657604702424688E-2</v>
      </c>
      <c r="W258" s="5" t="b">
        <f t="shared" si="50"/>
        <v>1</v>
      </c>
      <c r="AF258">
        <f t="shared" si="39"/>
        <v>140.83627390861511</v>
      </c>
      <c r="AG258">
        <f t="shared" si="40"/>
        <v>140.69572997093201</v>
      </c>
      <c r="AH258">
        <f t="shared" si="48"/>
        <v>235.08423018455505</v>
      </c>
      <c r="AI258">
        <f t="shared" si="49"/>
        <v>150.93702793121338</v>
      </c>
    </row>
    <row r="259" spans="1:35" x14ac:dyDescent="0.45">
      <c r="A259" s="1" t="s">
        <v>259</v>
      </c>
      <c r="B259">
        <v>317.76824998855591</v>
      </c>
      <c r="C259">
        <v>316.6482310295105</v>
      </c>
      <c r="D259">
        <v>225.08423018455505</v>
      </c>
      <c r="E259">
        <f t="shared" si="41"/>
        <v>0.29167174444690047</v>
      </c>
      <c r="I259" s="1" t="str">
        <v>satellites2-60-fs</v>
      </c>
      <c r="J259" s="5">
        <v>253.78352904319763</v>
      </c>
      <c r="K259" s="5">
        <v>258.38125205039978</v>
      </c>
      <c r="L259" s="5">
        <v>182.5286819934845</v>
      </c>
      <c r="M259" s="5">
        <f>IFERROR(VLOOKUP(I259, instances_gpu_matrix[[Instance]:[cuPDLP]], 2, FALSE), "")</f>
        <v>227.98987007141113</v>
      </c>
      <c r="N259" s="7">
        <f t="shared" si="42"/>
        <v>-1.8116711610624461E-2</v>
      </c>
      <c r="O259" s="7">
        <f t="shared" si="43"/>
        <v>0.28077017968169449</v>
      </c>
      <c r="P259" s="7">
        <f t="shared" si="44"/>
        <v>0.29356839730043377</v>
      </c>
      <c r="Q259" s="7">
        <f t="shared" si="45"/>
        <v>0.11762224131130269</v>
      </c>
      <c r="R259" s="12">
        <f>IFERROR(VLOOKUP(I259, iterations_cuPDLP_new[[Instance]:[cuPDLP]], 2, FALSE), "")</f>
        <v>34825</v>
      </c>
      <c r="S259" s="12">
        <f>IFERROR(VLOOKUP(I259, iterations_gpu[[Instance]:[cuPDLP]], 2, FALSE), "")</f>
        <v>25007</v>
      </c>
      <c r="T259" s="12">
        <f>IFERROR(VLOOKUP(I259, iterations_gpu_matrix[[Instance]:[cuPDLP]], 2, FALSE), "")</f>
        <v>31022</v>
      </c>
      <c r="U259" s="7">
        <f t="shared" si="46"/>
        <v>0.28192390524048816</v>
      </c>
      <c r="V259" s="7">
        <f t="shared" si="47"/>
        <v>0.10920315865039483</v>
      </c>
      <c r="W259" s="5" t="b">
        <f t="shared" si="50"/>
        <v>1</v>
      </c>
      <c r="AF259">
        <f t="shared" ref="AF259:AF322" si="51">IF(AND(J259&lt;600, K259&lt;600),J259,-9)+$AE$2</f>
        <v>263.78352904319763</v>
      </c>
      <c r="AG259">
        <f t="shared" ref="AG259:AG322" si="52">IF(AND(J259&lt;600, K259&lt;600),K259,-9)+$AE$2</f>
        <v>268.38125205039978</v>
      </c>
      <c r="AH259">
        <f t="shared" si="48"/>
        <v>192.5286819934845</v>
      </c>
      <c r="AI259">
        <f t="shared" si="49"/>
        <v>237.98987007141113</v>
      </c>
    </row>
    <row r="260" spans="1:35" x14ac:dyDescent="0.45">
      <c r="A260" s="1" t="s">
        <v>260</v>
      </c>
      <c r="B260">
        <v>600.00498390197754</v>
      </c>
      <c r="C260">
        <v>600.00316905975342</v>
      </c>
      <c r="D260">
        <v>182.5286819934845</v>
      </c>
      <c r="E260">
        <f t="shared" ref="E260:E323" si="53">(B260-D260)/B260</f>
        <v>0.69578805694836676</v>
      </c>
      <c r="I260" s="1" t="str">
        <v>savsched1</v>
      </c>
      <c r="J260" s="5">
        <v>3.42746901512146</v>
      </c>
      <c r="K260" s="5">
        <v>3.4248478412628174</v>
      </c>
      <c r="L260" s="5">
        <v>4.71909499168396</v>
      </c>
      <c r="M260" s="5">
        <f>IFERROR(VLOOKUP(I260, instances_gpu_matrix[[Instance]:[cuPDLP]], 2, FALSE), "")</f>
        <v>4.7820439338684082</v>
      </c>
      <c r="N260" s="7">
        <f t="shared" ref="N260:N323" si="54">IF(AND($J260&lt;600, K260&lt;600),($J260-K260)/$J260, 0)</f>
        <v>7.6475493930896728E-4</v>
      </c>
      <c r="O260" s="7">
        <f t="shared" ref="O260:O323" si="55">IF(AND($J260&lt;600, L260&lt;600),($J260-L260)/$J260, 0)</f>
        <v>-0.37684541300418684</v>
      </c>
      <c r="P260" s="7">
        <f t="shared" ref="P260:P323" si="56">IF(NOT(AND($K260&gt;=600, L260&gt;=600)),($K260-L260)/$K260, 0)</f>
        <v>-0.37789916819893665</v>
      </c>
      <c r="Q260" s="7">
        <f t="shared" ref="Q260:Q323" si="57">IF(ISNUMBER(M260), IF(OR($K260&lt;600, M260&lt;600),($K260-M260)/$K260, 0), "")</f>
        <v>-0.39627923794277603</v>
      </c>
      <c r="R260" s="12">
        <f>IFERROR(VLOOKUP(I260, iterations_cuPDLP_new[[Instance]:[cuPDLP]], 2, FALSE), "")</f>
        <v>609</v>
      </c>
      <c r="S260" s="12">
        <f>IFERROR(VLOOKUP(I260, iterations_gpu[[Instance]:[cuPDLP]], 2, FALSE), "")</f>
        <v>620</v>
      </c>
      <c r="T260" s="12">
        <f>IFERROR(VLOOKUP(I260, iterations_gpu_matrix[[Instance]:[cuPDLP]], 2, FALSE), "")</f>
        <v>617</v>
      </c>
      <c r="U260" s="7" t="str">
        <f t="shared" ref="U260:U323" si="58">IF(AND(K260&gt;5,OR(K260&lt;=600,L260&lt;=600)),($R260-S260)/$R260,"")</f>
        <v/>
      </c>
      <c r="V260" s="7" t="str">
        <f t="shared" ref="V260:V323" si="59">IF(AND(L260&gt;5,OR(L260&lt;=600,M260&lt;=600)),($R260-T260)/$R260,"")</f>
        <v/>
      </c>
      <c r="W260" s="5" t="b">
        <f t="shared" si="50"/>
        <v>0</v>
      </c>
      <c r="AF260">
        <f t="shared" si="51"/>
        <v>13.42746901512146</v>
      </c>
      <c r="AG260">
        <f t="shared" si="52"/>
        <v>13.424847841262817</v>
      </c>
      <c r="AH260">
        <f t="shared" ref="AH260:AH323" si="60">IF(AND(J260&lt;600, K260&lt;600),L260,-9)+$AE$2</f>
        <v>14.71909499168396</v>
      </c>
      <c r="AI260">
        <f t="shared" ref="AI260:AI323" si="61">IF(AND(K260&lt;600, L260&lt;600),M260,-9)+$AE$2</f>
        <v>14.782043933868408</v>
      </c>
    </row>
    <row r="261" spans="1:35" x14ac:dyDescent="0.45">
      <c r="A261" s="1" t="s">
        <v>261</v>
      </c>
      <c r="B261">
        <v>289.46271800994873</v>
      </c>
      <c r="C261">
        <v>291.89016318321228</v>
      </c>
      <c r="D261">
        <v>4.71909499168396</v>
      </c>
      <c r="E261">
        <f t="shared" si="53"/>
        <v>0.98369705423852971</v>
      </c>
      <c r="I261" s="1" t="str">
        <v>scpk4</v>
      </c>
      <c r="J261" s="5">
        <v>27.482693910598755</v>
      </c>
      <c r="K261" s="5">
        <v>27.8664870262146</v>
      </c>
      <c r="L261" s="5">
        <v>32.606716156005859</v>
      </c>
      <c r="M261" s="5">
        <f>IFERROR(VLOOKUP(I261, instances_gpu_matrix[[Instance]:[cuPDLP]], 2, FALSE), "")</f>
        <v>37.506493091583252</v>
      </c>
      <c r="N261" s="7">
        <f t="shared" si="54"/>
        <v>-1.3964901580038854E-2</v>
      </c>
      <c r="O261" s="7">
        <f t="shared" si="55"/>
        <v>-0.18644541405131376</v>
      </c>
      <c r="P261" s="7">
        <f t="shared" si="56"/>
        <v>-0.17010501271050152</v>
      </c>
      <c r="Q261" s="7">
        <f t="shared" si="57"/>
        <v>-0.34593546205878384</v>
      </c>
      <c r="R261" s="12">
        <f>IFERROR(VLOOKUP(I261, iterations_cuPDLP_new[[Instance]:[cuPDLP]], 2, FALSE), "")</f>
        <v>9611</v>
      </c>
      <c r="S261" s="12">
        <f>IFERROR(VLOOKUP(I261, iterations_gpu[[Instance]:[cuPDLP]], 2, FALSE), "")</f>
        <v>9103</v>
      </c>
      <c r="T261" s="12">
        <f>IFERROR(VLOOKUP(I261, iterations_gpu_matrix[[Instance]:[cuPDLP]], 2, FALSE), "")</f>
        <v>9398</v>
      </c>
      <c r="U261" s="7">
        <f t="shared" si="58"/>
        <v>5.2856102382686503E-2</v>
      </c>
      <c r="V261" s="7">
        <f t="shared" si="59"/>
        <v>2.2162105920299657E-2</v>
      </c>
      <c r="W261" s="5" t="b">
        <f t="shared" si="50"/>
        <v>1</v>
      </c>
      <c r="AF261">
        <f t="shared" si="51"/>
        <v>37.482693910598755</v>
      </c>
      <c r="AG261">
        <f t="shared" si="52"/>
        <v>37.8664870262146</v>
      </c>
      <c r="AH261">
        <f t="shared" si="60"/>
        <v>42.606716156005859</v>
      </c>
      <c r="AI261">
        <f t="shared" si="61"/>
        <v>47.506493091583252</v>
      </c>
    </row>
    <row r="262" spans="1:35" x14ac:dyDescent="0.45">
      <c r="A262" s="1" t="s">
        <v>262</v>
      </c>
      <c r="B262">
        <v>600.00355100631714</v>
      </c>
      <c r="C262">
        <v>600.0037841796875</v>
      </c>
      <c r="D262">
        <v>32.606716156005859</v>
      </c>
      <c r="E262">
        <f t="shared" si="53"/>
        <v>0.94565579470101746</v>
      </c>
      <c r="I262" s="1" t="str">
        <v>scpl4</v>
      </c>
      <c r="J262" s="5">
        <v>170.22374391555786</v>
      </c>
      <c r="K262" s="5">
        <v>169.79795098304749</v>
      </c>
      <c r="L262" s="5">
        <v>110.83280205726624</v>
      </c>
      <c r="M262" s="5">
        <f>IFERROR(VLOOKUP(I262, instances_gpu_matrix[[Instance]:[cuPDLP]], 2, FALSE), "")</f>
        <v>103.74499797821045</v>
      </c>
      <c r="N262" s="7">
        <f t="shared" si="54"/>
        <v>2.5013721512411173E-3</v>
      </c>
      <c r="O262" s="7">
        <f t="shared" si="55"/>
        <v>0.34889928098252515</v>
      </c>
      <c r="P262" s="7">
        <f t="shared" si="56"/>
        <v>0.34726655171279597</v>
      </c>
      <c r="Q262" s="7">
        <f t="shared" si="57"/>
        <v>0.3890091289230676</v>
      </c>
      <c r="R262" s="12">
        <f>IFERROR(VLOOKUP(I262, iterations_cuPDLP_new[[Instance]:[cuPDLP]], 2, FALSE), "")</f>
        <v>29255</v>
      </c>
      <c r="S262" s="12">
        <f>IFERROR(VLOOKUP(I262, iterations_gpu[[Instance]:[cuPDLP]], 2, FALSE), "")</f>
        <v>18382</v>
      </c>
      <c r="T262" s="12">
        <f>IFERROR(VLOOKUP(I262, iterations_gpu_matrix[[Instance]:[cuPDLP]], 2, FALSE), "")</f>
        <v>16638</v>
      </c>
      <c r="U262" s="7">
        <f t="shared" si="58"/>
        <v>0.37166296359596651</v>
      </c>
      <c r="V262" s="7">
        <f t="shared" si="59"/>
        <v>0.43127670483678004</v>
      </c>
      <c r="W262" s="5" t="b">
        <f t="shared" si="50"/>
        <v>1</v>
      </c>
      <c r="AF262">
        <f t="shared" si="51"/>
        <v>180.22374391555786</v>
      </c>
      <c r="AG262">
        <f t="shared" si="52"/>
        <v>179.79795098304749</v>
      </c>
      <c r="AH262">
        <f t="shared" si="60"/>
        <v>120.83280205726624</v>
      </c>
      <c r="AI262">
        <f t="shared" si="61"/>
        <v>113.74499797821045</v>
      </c>
    </row>
    <row r="263" spans="1:35" x14ac:dyDescent="0.45">
      <c r="A263" s="1" t="s">
        <v>263</v>
      </c>
      <c r="B263">
        <v>321.04930996894836</v>
      </c>
      <c r="C263">
        <v>323.20604586601257</v>
      </c>
      <c r="D263">
        <v>110.83280205726624</v>
      </c>
      <c r="E263">
        <f t="shared" si="53"/>
        <v>0.65477950390864914</v>
      </c>
      <c r="I263" s="1" t="str">
        <v>scpm1</v>
      </c>
      <c r="J263" s="5">
        <v>89.211020946502686</v>
      </c>
      <c r="K263" s="5">
        <v>89.212729930877686</v>
      </c>
      <c r="L263" s="5">
        <v>107.02815389633179</v>
      </c>
      <c r="M263" s="5">
        <f>IFERROR(VLOOKUP(I263, instances_gpu_matrix[[Instance]:[cuPDLP]], 2, FALSE), "")</f>
        <v>96.704029083251953</v>
      </c>
      <c r="N263" s="7">
        <f t="shared" si="54"/>
        <v>-1.9156650791215911E-5</v>
      </c>
      <c r="O263" s="7">
        <f t="shared" si="55"/>
        <v>-0.19971896701544903</v>
      </c>
      <c r="P263" s="7">
        <f t="shared" si="56"/>
        <v>-0.19969598485841147</v>
      </c>
      <c r="Q263" s="7">
        <f t="shared" si="57"/>
        <v>-8.3971190638135948E-2</v>
      </c>
      <c r="R263" s="12">
        <f>IFERROR(VLOOKUP(I263, iterations_cuPDLP_new[[Instance]:[cuPDLP]], 2, FALSE), "")</f>
        <v>16673</v>
      </c>
      <c r="S263" s="12">
        <f>IFERROR(VLOOKUP(I263, iterations_gpu[[Instance]:[cuPDLP]], 2, FALSE), "")</f>
        <v>19598</v>
      </c>
      <c r="T263" s="12">
        <f>IFERROR(VLOOKUP(I263, iterations_gpu_matrix[[Instance]:[cuPDLP]], 2, FALSE), "")</f>
        <v>16981</v>
      </c>
      <c r="U263" s="7">
        <f t="shared" si="58"/>
        <v>-0.17543333533257363</v>
      </c>
      <c r="V263" s="7">
        <f t="shared" si="59"/>
        <v>-1.847298026749835E-2</v>
      </c>
      <c r="W263" s="5" t="b">
        <f t="shared" si="50"/>
        <v>1</v>
      </c>
      <c r="AF263">
        <f t="shared" si="51"/>
        <v>99.211020946502686</v>
      </c>
      <c r="AG263">
        <f t="shared" si="52"/>
        <v>99.212729930877686</v>
      </c>
      <c r="AH263">
        <f t="shared" si="60"/>
        <v>117.02815389633179</v>
      </c>
      <c r="AI263">
        <f t="shared" si="61"/>
        <v>106.70402908325195</v>
      </c>
    </row>
    <row r="264" spans="1:35" x14ac:dyDescent="0.45">
      <c r="A264" s="1" t="s">
        <v>264</v>
      </c>
      <c r="B264">
        <v>600.00154519081116</v>
      </c>
      <c r="C264">
        <v>600.00436210632324</v>
      </c>
      <c r="D264">
        <v>107.02815389633179</v>
      </c>
      <c r="E264">
        <f t="shared" si="53"/>
        <v>0.82162020289081938</v>
      </c>
      <c r="I264" s="1" t="str">
        <v>scpn2</v>
      </c>
      <c r="J264" s="5">
        <v>79.79479193687439</v>
      </c>
      <c r="K264" s="5">
        <v>82.426683902740479</v>
      </c>
      <c r="L264" s="5">
        <v>82.563839912414551</v>
      </c>
      <c r="M264" s="5">
        <f>IFERROR(VLOOKUP(I264, instances_gpu_matrix[[Instance]:[cuPDLP]], 2, FALSE), "")</f>
        <v>92.597035884857178</v>
      </c>
      <c r="N264" s="7">
        <f t="shared" si="54"/>
        <v>-3.2983254946615775E-2</v>
      </c>
      <c r="O264" s="7">
        <f t="shared" si="55"/>
        <v>-3.4702114114549647E-2</v>
      </c>
      <c r="P264" s="7">
        <f t="shared" si="56"/>
        <v>-1.6639758289428428E-3</v>
      </c>
      <c r="Q264" s="7">
        <f t="shared" si="57"/>
        <v>-0.123386644962173</v>
      </c>
      <c r="R264" s="12">
        <f>IFERROR(VLOOKUP(I264, iterations_cuPDLP_new[[Instance]:[cuPDLP]], 2, FALSE), "")</f>
        <v>18105</v>
      </c>
      <c r="S264" s="12">
        <f>IFERROR(VLOOKUP(I264, iterations_gpu[[Instance]:[cuPDLP]], 2, FALSE), "")</f>
        <v>17813</v>
      </c>
      <c r="T264" s="12">
        <f>IFERROR(VLOOKUP(I264, iterations_gpu_matrix[[Instance]:[cuPDLP]], 2, FALSE), "")</f>
        <v>18892</v>
      </c>
      <c r="U264" s="7">
        <f t="shared" si="58"/>
        <v>1.6128141397404032E-2</v>
      </c>
      <c r="V264" s="7">
        <f t="shared" si="59"/>
        <v>-4.3468655067660865E-2</v>
      </c>
      <c r="W264" s="5" t="b">
        <f t="shared" si="50"/>
        <v>1</v>
      </c>
      <c r="AF264">
        <f t="shared" si="51"/>
        <v>89.79479193687439</v>
      </c>
      <c r="AG264">
        <f t="shared" si="52"/>
        <v>92.426683902740479</v>
      </c>
      <c r="AH264">
        <f t="shared" si="60"/>
        <v>92.563839912414551</v>
      </c>
      <c r="AI264">
        <f t="shared" si="61"/>
        <v>102.59703588485718</v>
      </c>
    </row>
    <row r="265" spans="1:35" x14ac:dyDescent="0.45">
      <c r="A265" s="1" t="s">
        <v>265</v>
      </c>
      <c r="B265">
        <v>600.00207495689392</v>
      </c>
      <c r="C265">
        <v>600.00007605552673</v>
      </c>
      <c r="D265">
        <v>82.563839912414551</v>
      </c>
      <c r="E265">
        <f t="shared" si="53"/>
        <v>0.86239407602324336</v>
      </c>
      <c r="I265" s="1" t="str">
        <v>sct1</v>
      </c>
      <c r="J265" s="5">
        <v>600.00367617607117</v>
      </c>
      <c r="K265" s="5">
        <v>600.00069689750671</v>
      </c>
      <c r="L265" s="5">
        <v>600.00057601928711</v>
      </c>
      <c r="M265" s="5">
        <f>IFERROR(VLOOKUP(I265, instances_gpu_matrix[[Instance]:[cuPDLP]], 2, FALSE), "")</f>
        <v>600.01622605323792</v>
      </c>
      <c r="N265" s="7">
        <f t="shared" si="54"/>
        <v>0</v>
      </c>
      <c r="O265" s="7">
        <f t="shared" si="55"/>
        <v>0</v>
      </c>
      <c r="P265" s="7">
        <f t="shared" si="56"/>
        <v>0</v>
      </c>
      <c r="Q265" s="7">
        <f t="shared" si="57"/>
        <v>0</v>
      </c>
      <c r="R265" s="12">
        <f>IFERROR(VLOOKUP(I265, iterations_cuPDLP_new[[Instance]:[cuPDLP]], 2, FALSE), "")</f>
        <v>145253</v>
      </c>
      <c r="S265" s="12">
        <f>IFERROR(VLOOKUP(I265, iterations_gpu[[Instance]:[cuPDLP]], 2, FALSE), "")</f>
        <v>160191</v>
      </c>
      <c r="T265" s="12">
        <f>IFERROR(VLOOKUP(I265, iterations_gpu_matrix[[Instance]:[cuPDLP]], 2, FALSE), "")</f>
        <v>142907</v>
      </c>
      <c r="U265" s="7" t="str">
        <f t="shared" si="58"/>
        <v/>
      </c>
      <c r="V265" s="7" t="str">
        <f t="shared" si="59"/>
        <v/>
      </c>
      <c r="W265" s="5" t="b">
        <f t="shared" si="50"/>
        <v>0</v>
      </c>
      <c r="AF265">
        <f t="shared" si="51"/>
        <v>1</v>
      </c>
      <c r="AG265">
        <f t="shared" si="52"/>
        <v>1</v>
      </c>
      <c r="AH265">
        <f t="shared" si="60"/>
        <v>1</v>
      </c>
      <c r="AI265">
        <f t="shared" si="61"/>
        <v>1</v>
      </c>
    </row>
    <row r="266" spans="1:35" x14ac:dyDescent="0.45">
      <c r="A266" s="1" t="s">
        <v>266</v>
      </c>
      <c r="B266">
        <v>600.00508785247803</v>
      </c>
      <c r="C266">
        <v>600.00436091423035</v>
      </c>
      <c r="D266">
        <v>600.00057601928711</v>
      </c>
      <c r="E266">
        <f t="shared" si="53"/>
        <v>7.5196582200104336E-6</v>
      </c>
      <c r="I266" s="1" t="str">
        <v>sct32</v>
      </c>
      <c r="J266" s="5">
        <v>600.00212979316711</v>
      </c>
      <c r="K266" s="5">
        <v>600.00648999214172</v>
      </c>
      <c r="L266" s="5">
        <v>600.00154590606689</v>
      </c>
      <c r="M266" s="5">
        <f>IFERROR(VLOOKUP(I266, instances_gpu_matrix[[Instance]:[cuPDLP]], 2, FALSE), "")</f>
        <v>600.00024700164795</v>
      </c>
      <c r="N266" s="7">
        <f t="shared" si="54"/>
        <v>0</v>
      </c>
      <c r="O266" s="7">
        <f t="shared" si="55"/>
        <v>0</v>
      </c>
      <c r="P266" s="7">
        <f t="shared" si="56"/>
        <v>0</v>
      </c>
      <c r="Q266" s="7">
        <f t="shared" si="57"/>
        <v>0</v>
      </c>
      <c r="R266" s="12">
        <f>IFERROR(VLOOKUP(I266, iterations_cuPDLP_new[[Instance]:[cuPDLP]], 2, FALSE), "")</f>
        <v>84084</v>
      </c>
      <c r="S266" s="12">
        <f>IFERROR(VLOOKUP(I266, iterations_gpu[[Instance]:[cuPDLP]], 2, FALSE), "")</f>
        <v>85404</v>
      </c>
      <c r="T266" s="12">
        <f>IFERROR(VLOOKUP(I266, iterations_gpu_matrix[[Instance]:[cuPDLP]], 2, FALSE), "")</f>
        <v>89604</v>
      </c>
      <c r="U266" s="7" t="str">
        <f t="shared" si="58"/>
        <v/>
      </c>
      <c r="V266" s="7" t="str">
        <f t="shared" si="59"/>
        <v/>
      </c>
      <c r="W266" s="5" t="b">
        <f t="shared" si="50"/>
        <v>0</v>
      </c>
      <c r="AF266">
        <f t="shared" si="51"/>
        <v>1</v>
      </c>
      <c r="AG266">
        <f t="shared" si="52"/>
        <v>1</v>
      </c>
      <c r="AH266">
        <f t="shared" si="60"/>
        <v>1</v>
      </c>
      <c r="AI266">
        <f t="shared" si="61"/>
        <v>1</v>
      </c>
    </row>
    <row r="267" spans="1:35" x14ac:dyDescent="0.45">
      <c r="A267" s="1" t="s">
        <v>267</v>
      </c>
      <c r="B267">
        <v>600.0042028427124</v>
      </c>
      <c r="C267">
        <v>600.00167512893677</v>
      </c>
      <c r="D267">
        <v>600.00154590606689</v>
      </c>
      <c r="E267">
        <f t="shared" si="53"/>
        <v>4.4281967241558022E-6</v>
      </c>
      <c r="I267" s="1" t="str">
        <v>sct5</v>
      </c>
      <c r="J267" s="5">
        <v>196.37783694267273</v>
      </c>
      <c r="K267" s="5">
        <v>197.95633697509766</v>
      </c>
      <c r="L267" s="5">
        <v>131.40772294998169</v>
      </c>
      <c r="M267" s="5">
        <f>IFERROR(VLOOKUP(I267, instances_gpu_matrix[[Instance]:[cuPDLP]], 2, FALSE), "")</f>
        <v>171.37368583679199</v>
      </c>
      <c r="N267" s="7">
        <f t="shared" si="54"/>
        <v>-8.0380762768342724E-3</v>
      </c>
      <c r="O267" s="7">
        <f t="shared" si="55"/>
        <v>0.33084239547692612</v>
      </c>
      <c r="P267" s="7">
        <f t="shared" si="56"/>
        <v>0.33617824537482521</v>
      </c>
      <c r="Q267" s="7">
        <f t="shared" si="57"/>
        <v>0.13428542649609487</v>
      </c>
      <c r="R267" s="12">
        <f>IFERROR(VLOOKUP(I267, iterations_cuPDLP_new[[Instance]:[cuPDLP]], 2, FALSE), "")</f>
        <v>27076</v>
      </c>
      <c r="S267" s="12">
        <f>IFERROR(VLOOKUP(I267, iterations_gpu[[Instance]:[cuPDLP]], 2, FALSE), "")</f>
        <v>17382</v>
      </c>
      <c r="T267" s="12">
        <f>IFERROR(VLOOKUP(I267, iterations_gpu_matrix[[Instance]:[cuPDLP]], 2, FALSE), "")</f>
        <v>23360</v>
      </c>
      <c r="U267" s="7">
        <f t="shared" si="58"/>
        <v>0.35802925099719307</v>
      </c>
      <c r="V267" s="7">
        <f t="shared" si="59"/>
        <v>0.13724331511301521</v>
      </c>
      <c r="W267" s="5" t="b">
        <f t="shared" si="50"/>
        <v>1</v>
      </c>
      <c r="AF267">
        <f t="shared" si="51"/>
        <v>206.37783694267273</v>
      </c>
      <c r="AG267">
        <f t="shared" si="52"/>
        <v>207.95633697509766</v>
      </c>
      <c r="AH267">
        <f t="shared" si="60"/>
        <v>141.40772294998169</v>
      </c>
      <c r="AI267">
        <f t="shared" si="61"/>
        <v>181.37368583679199</v>
      </c>
    </row>
    <row r="268" spans="1:35" x14ac:dyDescent="0.45">
      <c r="A268" s="1" t="s">
        <v>268</v>
      </c>
      <c r="B268">
        <v>600.00138902664185</v>
      </c>
      <c r="C268">
        <v>600.00049591064453</v>
      </c>
      <c r="D268">
        <v>131.40772294998169</v>
      </c>
      <c r="E268">
        <f t="shared" si="53"/>
        <v>0.78098763544004601</v>
      </c>
      <c r="I268" s="1" t="str">
        <v>seqsolve1</v>
      </c>
      <c r="J268" s="5">
        <v>24.104284048080444</v>
      </c>
      <c r="K268" s="5">
        <v>25.525493144989014</v>
      </c>
      <c r="L268" s="5">
        <v>71.353535890579224</v>
      </c>
      <c r="M268" s="5">
        <f>IFERROR(VLOOKUP(I268, instances_gpu_matrix[[Instance]:[cuPDLP]], 2, FALSE), "")</f>
        <v>43.057225942611694</v>
      </c>
      <c r="N268" s="7">
        <f t="shared" si="54"/>
        <v>-5.8960850862597926E-2</v>
      </c>
      <c r="O268" s="7">
        <f t="shared" si="55"/>
        <v>-1.9602014209694603</v>
      </c>
      <c r="P268" s="7">
        <f t="shared" si="56"/>
        <v>-1.7953832462816435</v>
      </c>
      <c r="Q268" s="7">
        <f t="shared" si="57"/>
        <v>-0.68683228559148868</v>
      </c>
      <c r="R268" s="12">
        <f>IFERROR(VLOOKUP(I268, iterations_cuPDLP_new[[Instance]:[cuPDLP]], 2, FALSE), "")</f>
        <v>6341</v>
      </c>
      <c r="S268" s="12">
        <f>IFERROR(VLOOKUP(I268, iterations_gpu[[Instance]:[cuPDLP]], 2, FALSE), "")</f>
        <v>15956</v>
      </c>
      <c r="T268" s="12">
        <f>IFERROR(VLOOKUP(I268, iterations_gpu_matrix[[Instance]:[cuPDLP]], 2, FALSE), "")</f>
        <v>9478</v>
      </c>
      <c r="U268" s="7">
        <f t="shared" si="58"/>
        <v>-1.5163223466330231</v>
      </c>
      <c r="V268" s="7">
        <f t="shared" si="59"/>
        <v>-0.4947169216211954</v>
      </c>
      <c r="W268" s="5" t="b">
        <f t="shared" si="50"/>
        <v>1</v>
      </c>
      <c r="AF268">
        <f t="shared" si="51"/>
        <v>34.104284048080444</v>
      </c>
      <c r="AG268">
        <f t="shared" si="52"/>
        <v>35.525493144989014</v>
      </c>
      <c r="AH268">
        <f t="shared" si="60"/>
        <v>81.353535890579224</v>
      </c>
      <c r="AI268">
        <f t="shared" si="61"/>
        <v>53.057225942611694</v>
      </c>
    </row>
    <row r="269" spans="1:35" x14ac:dyDescent="0.45">
      <c r="A269" s="1" t="s">
        <v>269</v>
      </c>
      <c r="B269">
        <v>600.00188088417053</v>
      </c>
      <c r="C269">
        <v>600.0050961971283</v>
      </c>
      <c r="D269">
        <v>71.353535890579224</v>
      </c>
      <c r="E269">
        <f t="shared" si="53"/>
        <v>0.88107781298046639</v>
      </c>
      <c r="I269" s="1" t="str">
        <v>seqsolve2short4288</v>
      </c>
      <c r="J269" s="5">
        <v>5.1172370910644531</v>
      </c>
      <c r="K269" s="5">
        <v>5.3050529956817627</v>
      </c>
      <c r="L269" s="5">
        <v>6.8977210521697998</v>
      </c>
      <c r="M269" s="5">
        <f>IFERROR(VLOOKUP(I269, instances_gpu_matrix[[Instance]:[cuPDLP]], 2, FALSE), "")</f>
        <v>7.4739170074462891</v>
      </c>
      <c r="N269" s="7">
        <f t="shared" si="54"/>
        <v>-3.6702599718365085E-2</v>
      </c>
      <c r="O269" s="7">
        <f t="shared" si="55"/>
        <v>-0.34793853195005714</v>
      </c>
      <c r="P269" s="7">
        <f t="shared" si="56"/>
        <v>-0.30021718120147833</v>
      </c>
      <c r="Q269" s="7">
        <f t="shared" si="57"/>
        <v>-0.40882984835965835</v>
      </c>
      <c r="R269" s="12">
        <f>IFERROR(VLOOKUP(I269, iterations_cuPDLP_new[[Instance]:[cuPDLP]], 2, FALSE), "")</f>
        <v>1369</v>
      </c>
      <c r="S269" s="12">
        <f>IFERROR(VLOOKUP(I269, iterations_gpu[[Instance]:[cuPDLP]], 2, FALSE), "")</f>
        <v>1368</v>
      </c>
      <c r="T269" s="12">
        <f>IFERROR(VLOOKUP(I269, iterations_gpu_matrix[[Instance]:[cuPDLP]], 2, FALSE), "")</f>
        <v>1439</v>
      </c>
      <c r="U269" s="7">
        <f t="shared" si="58"/>
        <v>7.3046018991964939E-4</v>
      </c>
      <c r="V269" s="7">
        <f t="shared" si="59"/>
        <v>-5.1132213294375457E-2</v>
      </c>
      <c r="W269" s="5" t="b">
        <f t="shared" si="50"/>
        <v>1</v>
      </c>
      <c r="AF269">
        <f t="shared" si="51"/>
        <v>15.117237091064453</v>
      </c>
      <c r="AG269">
        <f t="shared" si="52"/>
        <v>15.305052995681763</v>
      </c>
      <c r="AH269">
        <f t="shared" si="60"/>
        <v>16.8977210521698</v>
      </c>
      <c r="AI269">
        <f t="shared" si="61"/>
        <v>17.473917007446289</v>
      </c>
    </row>
    <row r="270" spans="1:35" x14ac:dyDescent="0.45">
      <c r="A270" s="1" t="s">
        <v>270</v>
      </c>
      <c r="B270">
        <v>352.54413986206055</v>
      </c>
      <c r="C270">
        <v>357.00530219078064</v>
      </c>
      <c r="D270">
        <v>6.8977210521697998</v>
      </c>
      <c r="E270">
        <f t="shared" si="53"/>
        <v>0.98043444700323579</v>
      </c>
      <c r="I270" s="1" t="str">
        <v>seqsolve3short4288excess384</v>
      </c>
      <c r="J270" s="5">
        <v>121.53489398956299</v>
      </c>
      <c r="K270" s="5">
        <v>121.99550890922546</v>
      </c>
      <c r="L270" s="5">
        <v>222.54629492759705</v>
      </c>
      <c r="M270" s="5">
        <f>IFERROR(VLOOKUP(I270, instances_gpu_matrix[[Instance]:[cuPDLP]], 2, FALSE), "")</f>
        <v>105.25040698051453</v>
      </c>
      <c r="N270" s="7">
        <f t="shared" si="54"/>
        <v>-3.7899808404163473E-3</v>
      </c>
      <c r="O270" s="7">
        <f t="shared" si="55"/>
        <v>-0.83113085980647317</v>
      </c>
      <c r="P270" s="7">
        <f t="shared" si="56"/>
        <v>-0.82421711190359892</v>
      </c>
      <c r="Q270" s="7">
        <f t="shared" si="57"/>
        <v>0.13725998668664638</v>
      </c>
      <c r="R270" s="12">
        <f>IFERROR(VLOOKUP(I270, iterations_cuPDLP_new[[Instance]:[cuPDLP]], 2, FALSE), "")</f>
        <v>29504</v>
      </c>
      <c r="S270" s="12">
        <f>IFERROR(VLOOKUP(I270, iterations_gpu[[Instance]:[cuPDLP]], 2, FALSE), "")</f>
        <v>52572</v>
      </c>
      <c r="T270" s="12">
        <f>IFERROR(VLOOKUP(I270, iterations_gpu_matrix[[Instance]:[cuPDLP]], 2, FALSE), "")</f>
        <v>24143</v>
      </c>
      <c r="U270" s="7">
        <f t="shared" si="58"/>
        <v>-0.78186008676789587</v>
      </c>
      <c r="V270" s="7">
        <f t="shared" si="59"/>
        <v>0.18170417570498915</v>
      </c>
      <c r="W270" s="5" t="b">
        <f t="shared" si="50"/>
        <v>1</v>
      </c>
      <c r="AF270">
        <f t="shared" si="51"/>
        <v>131.53489398956299</v>
      </c>
      <c r="AG270">
        <f t="shared" si="52"/>
        <v>131.99550890922546</v>
      </c>
      <c r="AH270">
        <f t="shared" si="60"/>
        <v>232.54629492759705</v>
      </c>
      <c r="AI270">
        <f t="shared" si="61"/>
        <v>115.25040698051453</v>
      </c>
    </row>
    <row r="271" spans="1:35" x14ac:dyDescent="0.45">
      <c r="A271" s="1" t="s">
        <v>271</v>
      </c>
      <c r="B271">
        <v>600.00328588485718</v>
      </c>
      <c r="C271">
        <v>600.00521302223206</v>
      </c>
      <c r="D271">
        <v>222.54629492759705</v>
      </c>
      <c r="E271">
        <f t="shared" si="53"/>
        <v>0.62909153972482657</v>
      </c>
      <c r="I271" s="1" t="str">
        <v>shipsched</v>
      </c>
      <c r="J271" s="5">
        <v>38.569800853729248</v>
      </c>
      <c r="K271" s="5">
        <v>38.226590156555176</v>
      </c>
      <c r="L271" s="5">
        <v>147.54955196380615</v>
      </c>
      <c r="M271" s="5">
        <f>IFERROR(VLOOKUP(I271, instances_gpu_matrix[[Instance]:[cuPDLP]], 2, FALSE), "")</f>
        <v>104.48076319694519</v>
      </c>
      <c r="N271" s="7">
        <f t="shared" si="54"/>
        <v>8.8984306264803491E-3</v>
      </c>
      <c r="O271" s="7">
        <f t="shared" si="55"/>
        <v>-2.8255201919078572</v>
      </c>
      <c r="P271" s="7">
        <f t="shared" si="56"/>
        <v>-2.8598669501915812</v>
      </c>
      <c r="Q271" s="7">
        <f t="shared" si="57"/>
        <v>-1.7331959970546473</v>
      </c>
      <c r="R271" s="12">
        <f>IFERROR(VLOOKUP(I271, iterations_cuPDLP_new[[Instance]:[cuPDLP]], 2, FALSE), "")</f>
        <v>5551</v>
      </c>
      <c r="S271" s="12">
        <f>IFERROR(VLOOKUP(I271, iterations_gpu[[Instance]:[cuPDLP]], 2, FALSE), "")</f>
        <v>19975</v>
      </c>
      <c r="T271" s="12">
        <f>IFERROR(VLOOKUP(I271, iterations_gpu_matrix[[Instance]:[cuPDLP]], 2, FALSE), "")</f>
        <v>14095</v>
      </c>
      <c r="U271" s="7">
        <f t="shared" si="58"/>
        <v>-2.5984507295982704</v>
      </c>
      <c r="V271" s="7">
        <f t="shared" si="59"/>
        <v>-1.5391821293460637</v>
      </c>
      <c r="W271" s="5" t="b">
        <f t="shared" si="50"/>
        <v>1</v>
      </c>
      <c r="AF271">
        <f t="shared" si="51"/>
        <v>48.569800853729248</v>
      </c>
      <c r="AG271">
        <f t="shared" si="52"/>
        <v>48.226590156555176</v>
      </c>
      <c r="AH271">
        <f t="shared" si="60"/>
        <v>157.54955196380615</v>
      </c>
      <c r="AI271">
        <f t="shared" si="61"/>
        <v>114.48076319694519</v>
      </c>
    </row>
    <row r="272" spans="1:35" x14ac:dyDescent="0.45">
      <c r="A272" s="1" t="s">
        <v>272</v>
      </c>
      <c r="B272">
        <v>600.00149583816528</v>
      </c>
      <c r="C272">
        <v>600.00514388084412</v>
      </c>
      <c r="D272">
        <v>147.54955196380615</v>
      </c>
      <c r="E272">
        <f t="shared" si="53"/>
        <v>0.75408469314282545</v>
      </c>
      <c r="I272" s="1" t="str">
        <v>shs1014</v>
      </c>
      <c r="J272" s="5">
        <v>600.00063300132751</v>
      </c>
      <c r="K272" s="5">
        <v>600.00216722488403</v>
      </c>
      <c r="L272" s="5">
        <v>600.41037201881409</v>
      </c>
      <c r="M272" s="5">
        <f>IFERROR(VLOOKUP(I272, instances_gpu_matrix[[Instance]:[cuPDLP]], 2, FALSE), "")</f>
        <v>600.74224615097046</v>
      </c>
      <c r="N272" s="7">
        <f t="shared" si="54"/>
        <v>0</v>
      </c>
      <c r="O272" s="7">
        <f t="shared" si="55"/>
        <v>0</v>
      </c>
      <c r="P272" s="7">
        <f t="shared" si="56"/>
        <v>0</v>
      </c>
      <c r="Q272" s="7">
        <f t="shared" si="57"/>
        <v>0</v>
      </c>
      <c r="R272" s="12">
        <f>IFERROR(VLOOKUP(I272, iterations_cuPDLP_new[[Instance]:[cuPDLP]], 2, FALSE), "")</f>
        <v>129530</v>
      </c>
      <c r="S272" s="12">
        <f>IFERROR(VLOOKUP(I272, iterations_gpu[[Instance]:[cuPDLP]], 2, FALSE), "")</f>
        <v>2</v>
      </c>
      <c r="T272" s="12">
        <f>IFERROR(VLOOKUP(I272, iterations_gpu_matrix[[Instance]:[cuPDLP]], 2, FALSE), "")</f>
        <v>2</v>
      </c>
      <c r="U272" s="7" t="str">
        <f t="shared" si="58"/>
        <v/>
      </c>
      <c r="V272" s="7" t="str">
        <f t="shared" si="59"/>
        <v/>
      </c>
      <c r="W272" s="5" t="b">
        <f t="shared" si="50"/>
        <v>0</v>
      </c>
      <c r="AF272">
        <f t="shared" si="51"/>
        <v>1</v>
      </c>
      <c r="AG272">
        <f t="shared" si="52"/>
        <v>1</v>
      </c>
      <c r="AH272">
        <f t="shared" si="60"/>
        <v>1</v>
      </c>
      <c r="AI272">
        <f t="shared" si="61"/>
        <v>1</v>
      </c>
    </row>
    <row r="273" spans="1:35" x14ac:dyDescent="0.45">
      <c r="A273" s="1" t="s">
        <v>273</v>
      </c>
      <c r="B273">
        <v>600.00090289115906</v>
      </c>
      <c r="C273">
        <v>600.00350904464722</v>
      </c>
      <c r="D273">
        <v>600.41037201881409</v>
      </c>
      <c r="E273">
        <f t="shared" si="53"/>
        <v>-6.8244751913199627E-4</v>
      </c>
      <c r="I273" s="1" t="str">
        <v>shs1023</v>
      </c>
      <c r="J273" s="5">
        <v>600.00426578521729</v>
      </c>
      <c r="K273" s="5">
        <v>600.00173711776733</v>
      </c>
      <c r="L273" s="5">
        <v>600.00302386283875</v>
      </c>
      <c r="M273" s="5">
        <f>IFERROR(VLOOKUP(I273, instances_gpu_matrix[[Instance]:[cuPDLP]], 2, FALSE), "")</f>
        <v>600.00775504112244</v>
      </c>
      <c r="N273" s="7">
        <f t="shared" si="54"/>
        <v>0</v>
      </c>
      <c r="O273" s="7">
        <f t="shared" si="55"/>
        <v>0</v>
      </c>
      <c r="P273" s="7">
        <f t="shared" si="56"/>
        <v>0</v>
      </c>
      <c r="Q273" s="7">
        <f t="shared" si="57"/>
        <v>0</v>
      </c>
      <c r="R273" s="12">
        <f>IFERROR(VLOOKUP(I273, iterations_cuPDLP_new[[Instance]:[cuPDLP]], 2, FALSE), "")</f>
        <v>130727</v>
      </c>
      <c r="S273" s="12">
        <f>IFERROR(VLOOKUP(I273, iterations_gpu[[Instance]:[cuPDLP]], 2, FALSE), "")</f>
        <v>99145</v>
      </c>
      <c r="T273" s="12">
        <f>IFERROR(VLOOKUP(I273, iterations_gpu_matrix[[Instance]:[cuPDLP]], 2, FALSE), "")</f>
        <v>35679</v>
      </c>
      <c r="U273" s="7" t="str">
        <f t="shared" si="58"/>
        <v/>
      </c>
      <c r="V273" s="7" t="str">
        <f t="shared" si="59"/>
        <v/>
      </c>
      <c r="W273" s="5" t="b">
        <f t="shared" si="50"/>
        <v>0</v>
      </c>
      <c r="AF273">
        <f t="shared" si="51"/>
        <v>1</v>
      </c>
      <c r="AG273">
        <f t="shared" si="52"/>
        <v>1</v>
      </c>
      <c r="AH273">
        <f t="shared" si="60"/>
        <v>1</v>
      </c>
      <c r="AI273">
        <f t="shared" si="61"/>
        <v>1</v>
      </c>
    </row>
    <row r="274" spans="1:35" x14ac:dyDescent="0.45">
      <c r="A274" s="1" t="s">
        <v>274</v>
      </c>
      <c r="B274">
        <v>600.00182414054871</v>
      </c>
      <c r="C274">
        <v>600.00373792648315</v>
      </c>
      <c r="D274">
        <v>600.00302386283875</v>
      </c>
      <c r="E274">
        <f t="shared" si="53"/>
        <v>-1.9995310710222624E-6</v>
      </c>
      <c r="I274" s="1" t="str">
        <v>shs1042</v>
      </c>
      <c r="J274" s="5">
        <v>600.00098609924316</v>
      </c>
      <c r="K274" s="5">
        <v>600.00018811225891</v>
      </c>
      <c r="L274" s="5">
        <v>600.14456582069397</v>
      </c>
      <c r="M274" s="5">
        <f>IFERROR(VLOOKUP(I274, instances_gpu_matrix[[Instance]:[cuPDLP]], 2, FALSE), "")</f>
        <v>600.00159406661987</v>
      </c>
      <c r="N274" s="7">
        <f t="shared" si="54"/>
        <v>0</v>
      </c>
      <c r="O274" s="7">
        <f t="shared" si="55"/>
        <v>0</v>
      </c>
      <c r="P274" s="7">
        <f t="shared" si="56"/>
        <v>0</v>
      </c>
      <c r="Q274" s="7">
        <f t="shared" si="57"/>
        <v>0</v>
      </c>
      <c r="R274" s="12">
        <f>IFERROR(VLOOKUP(I274, iterations_cuPDLP_new[[Instance]:[cuPDLP]], 2, FALSE), "")</f>
        <v>120579</v>
      </c>
      <c r="S274" s="12">
        <f>IFERROR(VLOOKUP(I274, iterations_gpu[[Instance]:[cuPDLP]], 2, FALSE), "")</f>
        <v>136850</v>
      </c>
      <c r="T274" s="12">
        <f>IFERROR(VLOOKUP(I274, iterations_gpu_matrix[[Instance]:[cuPDLP]], 2, FALSE), "")</f>
        <v>127943</v>
      </c>
      <c r="U274" s="7" t="str">
        <f t="shared" si="58"/>
        <v/>
      </c>
      <c r="V274" s="7" t="str">
        <f t="shared" si="59"/>
        <v/>
      </c>
      <c r="W274" s="5" t="b">
        <f t="shared" si="50"/>
        <v>0</v>
      </c>
      <c r="AF274">
        <f t="shared" si="51"/>
        <v>1</v>
      </c>
      <c r="AG274">
        <f t="shared" si="52"/>
        <v>1</v>
      </c>
      <c r="AH274">
        <f t="shared" si="60"/>
        <v>1</v>
      </c>
      <c r="AI274">
        <f t="shared" si="61"/>
        <v>1</v>
      </c>
    </row>
    <row r="275" spans="1:35" x14ac:dyDescent="0.45">
      <c r="A275" s="1" t="s">
        <v>275</v>
      </c>
      <c r="B275">
        <v>600.00228214263916</v>
      </c>
      <c r="C275">
        <v>600.00360202789307</v>
      </c>
      <c r="D275">
        <v>600.14456582069397</v>
      </c>
      <c r="E275">
        <f t="shared" si="53"/>
        <v>-2.3713856145131181E-4</v>
      </c>
      <c r="I275" s="1" t="str">
        <v>sing11</v>
      </c>
      <c r="J275" s="5">
        <v>600.0056779384613</v>
      </c>
      <c r="K275" s="5">
        <v>600.00443291664124</v>
      </c>
      <c r="L275" s="5">
        <v>600.0026068687439</v>
      </c>
      <c r="M275" s="5">
        <f>IFERROR(VLOOKUP(I275, instances_gpu_matrix[[Instance]:[cuPDLP]], 2, FALSE), "")</f>
        <v>600.00312900543213</v>
      </c>
      <c r="N275" s="7">
        <f t="shared" si="54"/>
        <v>0</v>
      </c>
      <c r="O275" s="7">
        <f t="shared" si="55"/>
        <v>0</v>
      </c>
      <c r="P275" s="7">
        <f t="shared" si="56"/>
        <v>0</v>
      </c>
      <c r="Q275" s="7">
        <f t="shared" si="57"/>
        <v>0</v>
      </c>
      <c r="R275" s="12">
        <f>IFERROR(VLOOKUP(I275, iterations_cuPDLP_new[[Instance]:[cuPDLP]], 2, FALSE), "")</f>
        <v>104732</v>
      </c>
      <c r="S275" s="12">
        <f>IFERROR(VLOOKUP(I275, iterations_gpu[[Instance]:[cuPDLP]], 2, FALSE), "")</f>
        <v>103687</v>
      </c>
      <c r="T275" s="12">
        <f>IFERROR(VLOOKUP(I275, iterations_gpu_matrix[[Instance]:[cuPDLP]], 2, FALSE), "")</f>
        <v>104463</v>
      </c>
      <c r="U275" s="7" t="str">
        <f t="shared" si="58"/>
        <v/>
      </c>
      <c r="V275" s="7" t="str">
        <f t="shared" si="59"/>
        <v/>
      </c>
      <c r="W275" s="5" t="b">
        <f t="shared" si="50"/>
        <v>0</v>
      </c>
      <c r="AF275">
        <f t="shared" si="51"/>
        <v>1</v>
      </c>
      <c r="AG275">
        <f t="shared" si="52"/>
        <v>1</v>
      </c>
      <c r="AH275">
        <f t="shared" si="60"/>
        <v>1</v>
      </c>
      <c r="AI275">
        <f t="shared" si="61"/>
        <v>1</v>
      </c>
    </row>
    <row r="276" spans="1:35" x14ac:dyDescent="0.45">
      <c r="A276" s="1" t="s">
        <v>276</v>
      </c>
      <c r="B276">
        <v>600.00083184242249</v>
      </c>
      <c r="C276">
        <v>600.00000405311584</v>
      </c>
      <c r="D276">
        <v>600.0026068687439</v>
      </c>
      <c r="E276">
        <f t="shared" si="53"/>
        <v>-2.9583731008514767E-6</v>
      </c>
      <c r="I276" s="1" t="str">
        <v>sing17</v>
      </c>
      <c r="J276" s="5">
        <v>600.0027289390564</v>
      </c>
      <c r="K276" s="5">
        <v>600.00384306907654</v>
      </c>
      <c r="L276" s="5">
        <v>600.00103306770325</v>
      </c>
      <c r="M276" s="5">
        <f>IFERROR(VLOOKUP(I276, instances_gpu_matrix[[Instance]:[cuPDLP]], 2, FALSE), "")</f>
        <v>600.0024471282959</v>
      </c>
      <c r="N276" s="7">
        <f t="shared" si="54"/>
        <v>0</v>
      </c>
      <c r="O276" s="7">
        <f t="shared" si="55"/>
        <v>0</v>
      </c>
      <c r="P276" s="7">
        <f t="shared" si="56"/>
        <v>0</v>
      </c>
      <c r="Q276" s="7">
        <f t="shared" si="57"/>
        <v>0</v>
      </c>
      <c r="R276" s="12">
        <f>IFERROR(VLOOKUP(I276, iterations_cuPDLP_new[[Instance]:[cuPDLP]], 2, FALSE), "")</f>
        <v>123858</v>
      </c>
      <c r="S276" s="12">
        <f>IFERROR(VLOOKUP(I276, iterations_gpu[[Instance]:[cuPDLP]], 2, FALSE), "")</f>
        <v>139282</v>
      </c>
      <c r="T276" s="12">
        <f>IFERROR(VLOOKUP(I276, iterations_gpu_matrix[[Instance]:[cuPDLP]], 2, FALSE), "")</f>
        <v>143451</v>
      </c>
      <c r="U276" s="7" t="str">
        <f t="shared" si="58"/>
        <v/>
      </c>
      <c r="V276" s="7" t="str">
        <f t="shared" si="59"/>
        <v/>
      </c>
      <c r="W276" s="5" t="b">
        <f t="shared" si="50"/>
        <v>0</v>
      </c>
      <c r="AF276">
        <f t="shared" si="51"/>
        <v>1</v>
      </c>
      <c r="AG276">
        <f t="shared" si="52"/>
        <v>1</v>
      </c>
      <c r="AH276">
        <f t="shared" si="60"/>
        <v>1</v>
      </c>
      <c r="AI276">
        <f t="shared" si="61"/>
        <v>1</v>
      </c>
    </row>
    <row r="277" spans="1:35" x14ac:dyDescent="0.45">
      <c r="A277" s="1" t="s">
        <v>277</v>
      </c>
      <c r="B277">
        <v>176.17602515220642</v>
      </c>
      <c r="C277">
        <v>178.83507990837097</v>
      </c>
      <c r="D277">
        <v>600.00103306770325</v>
      </c>
      <c r="E277">
        <f t="shared" si="53"/>
        <v>-2.4056906014841424</v>
      </c>
      <c r="I277" s="1" t="str">
        <v>sing326</v>
      </c>
      <c r="J277" s="5">
        <v>600.00521802902222</v>
      </c>
      <c r="K277" s="5">
        <v>600.00603222846985</v>
      </c>
      <c r="L277" s="5">
        <v>600.00487303733826</v>
      </c>
      <c r="M277" s="5">
        <f>IFERROR(VLOOKUP(I277, instances_gpu_matrix[[Instance]:[cuPDLP]], 2, FALSE), "")</f>
        <v>600.00105500221252</v>
      </c>
      <c r="N277" s="7">
        <f t="shared" si="54"/>
        <v>0</v>
      </c>
      <c r="O277" s="7">
        <f t="shared" si="55"/>
        <v>0</v>
      </c>
      <c r="P277" s="7">
        <f t="shared" si="56"/>
        <v>0</v>
      </c>
      <c r="Q277" s="7">
        <f t="shared" si="57"/>
        <v>0</v>
      </c>
      <c r="R277" s="12">
        <f>IFERROR(VLOOKUP(I277, iterations_cuPDLP_new[[Instance]:[cuPDLP]], 2, FALSE), "")</f>
        <v>81921</v>
      </c>
      <c r="S277" s="12">
        <f>IFERROR(VLOOKUP(I277, iterations_gpu[[Instance]:[cuPDLP]], 2, FALSE), "")</f>
        <v>80879</v>
      </c>
      <c r="T277" s="12">
        <f>IFERROR(VLOOKUP(I277, iterations_gpu_matrix[[Instance]:[cuPDLP]], 2, FALSE), "")</f>
        <v>83586</v>
      </c>
      <c r="U277" s="7" t="str">
        <f t="shared" si="58"/>
        <v/>
      </c>
      <c r="V277" s="7" t="str">
        <f t="shared" si="59"/>
        <v/>
      </c>
      <c r="W277" s="5" t="b">
        <f t="shared" si="50"/>
        <v>0</v>
      </c>
      <c r="AF277">
        <f t="shared" si="51"/>
        <v>1</v>
      </c>
      <c r="AG277">
        <f t="shared" si="52"/>
        <v>1</v>
      </c>
      <c r="AH277">
        <f t="shared" si="60"/>
        <v>1</v>
      </c>
      <c r="AI277">
        <f t="shared" si="61"/>
        <v>1</v>
      </c>
    </row>
    <row r="278" spans="1:35" x14ac:dyDescent="0.45">
      <c r="A278" s="1" t="s">
        <v>278</v>
      </c>
      <c r="B278">
        <v>523.60226702690125</v>
      </c>
      <c r="C278">
        <v>529.83709096908569</v>
      </c>
      <c r="D278">
        <v>600.00487303733826</v>
      </c>
      <c r="E278">
        <f t="shared" si="53"/>
        <v>-0.14591725594364482</v>
      </c>
      <c r="I278" s="1" t="str">
        <v>sing44</v>
      </c>
      <c r="J278" s="5">
        <v>600.00500392913818</v>
      </c>
      <c r="K278" s="5">
        <v>600.00197911262512</v>
      </c>
      <c r="L278" s="5">
        <v>600.00082302093506</v>
      </c>
      <c r="M278" s="5">
        <f>IFERROR(VLOOKUP(I278, instances_gpu_matrix[[Instance]:[cuPDLP]], 2, FALSE), "")</f>
        <v>600.00508308410645</v>
      </c>
      <c r="N278" s="7">
        <f t="shared" si="54"/>
        <v>0</v>
      </c>
      <c r="O278" s="7">
        <f t="shared" si="55"/>
        <v>0</v>
      </c>
      <c r="P278" s="7">
        <f t="shared" si="56"/>
        <v>0</v>
      </c>
      <c r="Q278" s="7">
        <f t="shared" si="57"/>
        <v>0</v>
      </c>
      <c r="R278" s="12">
        <f>IFERROR(VLOOKUP(I278, iterations_cuPDLP_new[[Instance]:[cuPDLP]], 2, FALSE), "")</f>
        <v>84056</v>
      </c>
      <c r="S278" s="12">
        <f>IFERROR(VLOOKUP(I278, iterations_gpu[[Instance]:[cuPDLP]], 2, FALSE), "")</f>
        <v>82406</v>
      </c>
      <c r="T278" s="12">
        <f>IFERROR(VLOOKUP(I278, iterations_gpu_matrix[[Instance]:[cuPDLP]], 2, FALSE), "")</f>
        <v>85211</v>
      </c>
      <c r="U278" s="7" t="str">
        <f t="shared" si="58"/>
        <v/>
      </c>
      <c r="V278" s="7" t="str">
        <f t="shared" si="59"/>
        <v/>
      </c>
      <c r="W278" s="5" t="b">
        <f t="shared" si="50"/>
        <v>0</v>
      </c>
      <c r="AF278">
        <f t="shared" si="51"/>
        <v>1</v>
      </c>
      <c r="AG278">
        <f t="shared" si="52"/>
        <v>1</v>
      </c>
      <c r="AH278">
        <f t="shared" si="60"/>
        <v>1</v>
      </c>
      <c r="AI278">
        <f t="shared" si="61"/>
        <v>1</v>
      </c>
    </row>
    <row r="279" spans="1:35" x14ac:dyDescent="0.45">
      <c r="A279" s="1" t="s">
        <v>279</v>
      </c>
      <c r="B279">
        <v>27.883903026580811</v>
      </c>
      <c r="C279">
        <v>27.814985036849976</v>
      </c>
      <c r="D279">
        <v>600.00082302093506</v>
      </c>
      <c r="E279">
        <f t="shared" si="53"/>
        <v>-20.517820602408992</v>
      </c>
      <c r="I279" s="1" t="str">
        <v>sing5</v>
      </c>
      <c r="J279" s="5">
        <v>600.00498795509338</v>
      </c>
      <c r="K279" s="5">
        <v>600.00051188468933</v>
      </c>
      <c r="L279" s="5">
        <v>600.00409483909607</v>
      </c>
      <c r="M279" s="5">
        <f>IFERROR(VLOOKUP(I279, instances_gpu_matrix[[Instance]:[cuPDLP]], 2, FALSE), "")</f>
        <v>600.00080299377441</v>
      </c>
      <c r="N279" s="7">
        <f t="shared" si="54"/>
        <v>0</v>
      </c>
      <c r="O279" s="7">
        <f t="shared" si="55"/>
        <v>0</v>
      </c>
      <c r="P279" s="7">
        <f t="shared" si="56"/>
        <v>0</v>
      </c>
      <c r="Q279" s="7">
        <f t="shared" si="57"/>
        <v>0</v>
      </c>
      <c r="R279" s="12">
        <f>IFERROR(VLOOKUP(I279, iterations_cuPDLP_new[[Instance]:[cuPDLP]], 2, FALSE), "")</f>
        <v>116558</v>
      </c>
      <c r="S279" s="12">
        <f>IFERROR(VLOOKUP(I279, iterations_gpu[[Instance]:[cuPDLP]], 2, FALSE), "")</f>
        <v>107990</v>
      </c>
      <c r="T279" s="12">
        <f>IFERROR(VLOOKUP(I279, iterations_gpu_matrix[[Instance]:[cuPDLP]], 2, FALSE), "")</f>
        <v>102831</v>
      </c>
      <c r="U279" s="7" t="str">
        <f t="shared" si="58"/>
        <v/>
      </c>
      <c r="V279" s="7" t="str">
        <f t="shared" si="59"/>
        <v/>
      </c>
      <c r="W279" s="5" t="b">
        <f t="shared" si="50"/>
        <v>0</v>
      </c>
      <c r="AF279">
        <f t="shared" si="51"/>
        <v>1</v>
      </c>
      <c r="AG279">
        <f t="shared" si="52"/>
        <v>1</v>
      </c>
      <c r="AH279">
        <f t="shared" si="60"/>
        <v>1</v>
      </c>
      <c r="AI279">
        <f t="shared" si="61"/>
        <v>1</v>
      </c>
    </row>
    <row r="280" spans="1:35" x14ac:dyDescent="0.45">
      <c r="A280" s="1" t="s">
        <v>280</v>
      </c>
      <c r="B280">
        <v>39.901592016220093</v>
      </c>
      <c r="C280">
        <v>37.918842077255249</v>
      </c>
      <c r="D280">
        <v>600.00409483909607</v>
      </c>
      <c r="E280">
        <f t="shared" si="53"/>
        <v>-14.037096630008973</v>
      </c>
      <c r="I280" s="1" t="str">
        <v>snip10x10-35r1budget17</v>
      </c>
      <c r="J280" s="5">
        <v>11.061316013336182</v>
      </c>
      <c r="K280" s="5">
        <v>11.275972127914429</v>
      </c>
      <c r="L280" s="5">
        <v>4.9404258728027344</v>
      </c>
      <c r="M280" s="5">
        <f>IFERROR(VLOOKUP(I280, instances_gpu_matrix[[Instance]:[cuPDLP]], 2, FALSE), "")</f>
        <v>4.6281571388244629</v>
      </c>
      <c r="N280" s="7">
        <f t="shared" si="54"/>
        <v>-1.9406019529633261E-2</v>
      </c>
      <c r="O280" s="7">
        <f t="shared" si="55"/>
        <v>0.55336002815159946</v>
      </c>
      <c r="P280" s="7">
        <f t="shared" si="56"/>
        <v>0.5618625324044233</v>
      </c>
      <c r="Q280" s="7">
        <f t="shared" si="57"/>
        <v>0.58955581954950487</v>
      </c>
      <c r="R280" s="12">
        <f>IFERROR(VLOOKUP(I280, iterations_cuPDLP_new[[Instance]:[cuPDLP]], 2, FALSE), "")</f>
        <v>1827</v>
      </c>
      <c r="S280" s="12">
        <f>IFERROR(VLOOKUP(I280, iterations_gpu[[Instance]:[cuPDLP]], 2, FALSE), "")</f>
        <v>591</v>
      </c>
      <c r="T280" s="12">
        <f>IFERROR(VLOOKUP(I280, iterations_gpu_matrix[[Instance]:[cuPDLP]], 2, FALSE), "")</f>
        <v>443</v>
      </c>
      <c r="U280" s="7">
        <f t="shared" si="58"/>
        <v>0.67651888341543509</v>
      </c>
      <c r="V280" s="7" t="str">
        <f t="shared" si="59"/>
        <v/>
      </c>
      <c r="W280" s="5" t="b">
        <f t="shared" si="50"/>
        <v>1</v>
      </c>
      <c r="AF280">
        <f t="shared" si="51"/>
        <v>21.061316013336182</v>
      </c>
      <c r="AG280">
        <f t="shared" si="52"/>
        <v>21.275972127914429</v>
      </c>
      <c r="AH280">
        <f t="shared" si="60"/>
        <v>14.940425872802734</v>
      </c>
      <c r="AI280">
        <f t="shared" si="61"/>
        <v>14.628157138824463</v>
      </c>
    </row>
    <row r="281" spans="1:35" x14ac:dyDescent="0.45">
      <c r="A281" s="1" t="s">
        <v>281</v>
      </c>
      <c r="B281">
        <v>113.87677717208862</v>
      </c>
      <c r="C281">
        <v>115.37392807006836</v>
      </c>
      <c r="D281">
        <v>4.9404258728027344</v>
      </c>
      <c r="E281">
        <f t="shared" si="53"/>
        <v>0.95661603712812449</v>
      </c>
      <c r="I281" s="1" t="str">
        <v>snp-02-004-104</v>
      </c>
      <c r="J281" s="5">
        <v>600.00471997261047</v>
      </c>
      <c r="K281" s="5">
        <v>600.00057482719421</v>
      </c>
      <c r="L281" s="5">
        <v>600.00311207771301</v>
      </c>
      <c r="M281" s="5">
        <f>IFERROR(VLOOKUP(I281, instances_gpu_matrix[[Instance]:[cuPDLP]], 2, FALSE), "")</f>
        <v>600.0035240650177</v>
      </c>
      <c r="N281" s="7">
        <f t="shared" si="54"/>
        <v>0</v>
      </c>
      <c r="O281" s="7">
        <f t="shared" si="55"/>
        <v>0</v>
      </c>
      <c r="P281" s="7">
        <f t="shared" si="56"/>
        <v>0</v>
      </c>
      <c r="Q281" s="7">
        <f t="shared" si="57"/>
        <v>0</v>
      </c>
      <c r="R281" s="12">
        <f>IFERROR(VLOOKUP(I281, iterations_cuPDLP_new[[Instance]:[cuPDLP]], 2, FALSE), "")</f>
        <v>107312</v>
      </c>
      <c r="S281" s="12">
        <f>IFERROR(VLOOKUP(I281, iterations_gpu[[Instance]:[cuPDLP]], 2, FALSE), "")</f>
        <v>107558</v>
      </c>
      <c r="T281" s="12">
        <f>IFERROR(VLOOKUP(I281, iterations_gpu_matrix[[Instance]:[cuPDLP]], 2, FALSE), "")</f>
        <v>114072</v>
      </c>
      <c r="U281" s="7" t="str">
        <f t="shared" si="58"/>
        <v/>
      </c>
      <c r="V281" s="7" t="str">
        <f t="shared" si="59"/>
        <v/>
      </c>
      <c r="W281" s="5" t="b">
        <f t="shared" si="50"/>
        <v>0</v>
      </c>
      <c r="AF281">
        <f t="shared" si="51"/>
        <v>1</v>
      </c>
      <c r="AG281">
        <f t="shared" si="52"/>
        <v>1</v>
      </c>
      <c r="AH281">
        <f t="shared" si="60"/>
        <v>1</v>
      </c>
      <c r="AI281">
        <f t="shared" si="61"/>
        <v>1</v>
      </c>
    </row>
    <row r="282" spans="1:35" x14ac:dyDescent="0.45">
      <c r="A282" s="1" t="s">
        <v>282</v>
      </c>
      <c r="B282">
        <v>600.00120687484741</v>
      </c>
      <c r="C282">
        <v>600.00471591949463</v>
      </c>
      <c r="D282">
        <v>600.00311207771301</v>
      </c>
      <c r="E282">
        <f t="shared" si="53"/>
        <v>-3.1753317222876634E-6</v>
      </c>
      <c r="I282" s="1" t="str">
        <v>sorrell3</v>
      </c>
      <c r="J282" s="5">
        <v>0.18601202964782715</v>
      </c>
      <c r="K282" s="5">
        <v>0.1886439323425293</v>
      </c>
      <c r="L282" s="5">
        <v>1.4278051853179932</v>
      </c>
      <c r="M282" s="5">
        <f>IFERROR(VLOOKUP(I282, instances_gpu_matrix[[Instance]:[cuPDLP]], 2, FALSE), "")</f>
        <v>0.90853786468505859</v>
      </c>
      <c r="N282" s="7">
        <f t="shared" si="54"/>
        <v>-1.4149099387201339E-2</v>
      </c>
      <c r="O282" s="7">
        <f t="shared" si="55"/>
        <v>-6.6758755227886502</v>
      </c>
      <c r="P282" s="7">
        <f t="shared" si="56"/>
        <v>-6.5687840450943469</v>
      </c>
      <c r="Q282" s="7">
        <f t="shared" si="57"/>
        <v>-3.8161520670348699</v>
      </c>
      <c r="R282" s="12">
        <f>IFERROR(VLOOKUP(I282, iterations_cuPDLP_new[[Instance]:[cuPDLP]], 2, FALSE), "")</f>
        <v>39</v>
      </c>
      <c r="S282" s="12">
        <f>IFERROR(VLOOKUP(I282, iterations_gpu[[Instance]:[cuPDLP]], 2, FALSE), "")</f>
        <v>46</v>
      </c>
      <c r="T282" s="12">
        <f>IFERROR(VLOOKUP(I282, iterations_gpu_matrix[[Instance]:[cuPDLP]], 2, FALSE), "")</f>
        <v>50</v>
      </c>
      <c r="U282" s="7" t="str">
        <f t="shared" si="58"/>
        <v/>
      </c>
      <c r="V282" s="7" t="str">
        <f t="shared" si="59"/>
        <v/>
      </c>
      <c r="W282" s="5" t="b">
        <f t="shared" si="50"/>
        <v>0</v>
      </c>
      <c r="AF282">
        <f t="shared" si="51"/>
        <v>10.186012029647827</v>
      </c>
      <c r="AG282">
        <f t="shared" si="52"/>
        <v>10.188643932342529</v>
      </c>
      <c r="AH282">
        <f t="shared" si="60"/>
        <v>11.427805185317993</v>
      </c>
      <c r="AI282">
        <f t="shared" si="61"/>
        <v>10.908537864685059</v>
      </c>
    </row>
    <row r="283" spans="1:35" x14ac:dyDescent="0.45">
      <c r="A283" s="1" t="s">
        <v>283</v>
      </c>
      <c r="B283">
        <v>274.00153589248657</v>
      </c>
      <c r="C283">
        <v>276.70916390419006</v>
      </c>
      <c r="D283">
        <v>1.4278051853179932</v>
      </c>
      <c r="E283">
        <f t="shared" si="53"/>
        <v>0.99478906138001266</v>
      </c>
      <c r="I283" s="1" t="str">
        <v>sorrell4</v>
      </c>
      <c r="J283" s="5">
        <v>0.12494707107543945</v>
      </c>
      <c r="K283" s="5">
        <v>0.1237640380859375</v>
      </c>
      <c r="L283" s="5">
        <v>1.2990767955780029</v>
      </c>
      <c r="M283" s="5">
        <f>IFERROR(VLOOKUP(I283, instances_gpu_matrix[[Instance]:[cuPDLP]], 2, FALSE), "")</f>
        <v>0.94377803802490234</v>
      </c>
      <c r="N283" s="7">
        <f t="shared" si="54"/>
        <v>9.4682730801082301E-3</v>
      </c>
      <c r="O283" s="7">
        <f t="shared" si="55"/>
        <v>-9.3970167879618209</v>
      </c>
      <c r="P283" s="7">
        <f t="shared" si="56"/>
        <v>-9.4963995654050049</v>
      </c>
      <c r="Q283" s="7">
        <f t="shared" si="57"/>
        <v>-6.6256241523856492</v>
      </c>
      <c r="R283" s="12">
        <f>IFERROR(VLOOKUP(I283, iterations_cuPDLP_new[[Instance]:[cuPDLP]], 2, FALSE), "")</f>
        <v>46</v>
      </c>
      <c r="S283" s="12">
        <f>IFERROR(VLOOKUP(I283, iterations_gpu[[Instance]:[cuPDLP]], 2, FALSE), "")</f>
        <v>41</v>
      </c>
      <c r="T283" s="12">
        <f>IFERROR(VLOOKUP(I283, iterations_gpu_matrix[[Instance]:[cuPDLP]], 2, FALSE), "")</f>
        <v>44</v>
      </c>
      <c r="U283" s="7" t="str">
        <f t="shared" si="58"/>
        <v/>
      </c>
      <c r="V283" s="7" t="str">
        <f t="shared" si="59"/>
        <v/>
      </c>
      <c r="W283" s="5" t="b">
        <f t="shared" si="50"/>
        <v>0</v>
      </c>
      <c r="AF283">
        <f t="shared" si="51"/>
        <v>10.124947071075439</v>
      </c>
      <c r="AG283">
        <f t="shared" si="52"/>
        <v>10.123764038085938</v>
      </c>
      <c r="AH283">
        <f t="shared" si="60"/>
        <v>11.299076795578003</v>
      </c>
      <c r="AI283">
        <f t="shared" si="61"/>
        <v>10.943778038024902</v>
      </c>
    </row>
    <row r="284" spans="1:35" x14ac:dyDescent="0.45">
      <c r="A284" s="1" t="s">
        <v>284</v>
      </c>
      <c r="B284">
        <v>284.89566206932068</v>
      </c>
      <c r="C284">
        <v>292.67828679084778</v>
      </c>
      <c r="D284">
        <v>1.2990767955780029</v>
      </c>
      <c r="E284">
        <f t="shared" si="53"/>
        <v>0.99544016645903888</v>
      </c>
      <c r="I284" s="1" t="str">
        <v>sorrell7</v>
      </c>
      <c r="J284" s="5">
        <v>0.19555115699768066</v>
      </c>
      <c r="K284" s="5">
        <v>0.19486689567565918</v>
      </c>
      <c r="L284" s="5">
        <v>0.8143160343170166</v>
      </c>
      <c r="M284" s="5">
        <f>IFERROR(VLOOKUP(I284, instances_gpu_matrix[[Instance]:[cuPDLP]], 2, FALSE), "")</f>
        <v>0.53663897514343262</v>
      </c>
      <c r="N284" s="7">
        <f t="shared" si="54"/>
        <v>3.4991422834158943E-3</v>
      </c>
      <c r="O284" s="7">
        <f t="shared" si="55"/>
        <v>-3.1642097485860172</v>
      </c>
      <c r="P284" s="7">
        <f t="shared" si="56"/>
        <v>-3.1788320766005449</v>
      </c>
      <c r="Q284" s="7">
        <f t="shared" si="57"/>
        <v>-1.7538745012730461</v>
      </c>
      <c r="R284" s="12">
        <f>IFERROR(VLOOKUP(I284, iterations_cuPDLP_new[[Instance]:[cuPDLP]], 2, FALSE), "")</f>
        <v>41</v>
      </c>
      <c r="S284" s="12">
        <f>IFERROR(VLOOKUP(I284, iterations_gpu[[Instance]:[cuPDLP]], 2, FALSE), "")</f>
        <v>46</v>
      </c>
      <c r="T284" s="12">
        <f>IFERROR(VLOOKUP(I284, iterations_gpu_matrix[[Instance]:[cuPDLP]], 2, FALSE), "")</f>
        <v>44</v>
      </c>
      <c r="U284" s="7" t="str">
        <f t="shared" si="58"/>
        <v/>
      </c>
      <c r="V284" s="7" t="str">
        <f t="shared" si="59"/>
        <v/>
      </c>
      <c r="W284" s="5" t="b">
        <f t="shared" si="50"/>
        <v>0</v>
      </c>
      <c r="AF284">
        <f t="shared" si="51"/>
        <v>10.195551156997681</v>
      </c>
      <c r="AG284">
        <f t="shared" si="52"/>
        <v>10.194866895675659</v>
      </c>
      <c r="AH284">
        <f t="shared" si="60"/>
        <v>10.814316034317017</v>
      </c>
      <c r="AI284">
        <f t="shared" si="61"/>
        <v>10.536638975143433</v>
      </c>
    </row>
    <row r="285" spans="1:35" x14ac:dyDescent="0.45">
      <c r="A285" s="1" t="s">
        <v>285</v>
      </c>
      <c r="B285">
        <v>600.00117897987366</v>
      </c>
      <c r="C285">
        <v>600.00322103500366</v>
      </c>
      <c r="D285">
        <v>0.8143160343170166</v>
      </c>
      <c r="E285">
        <f t="shared" si="53"/>
        <v>0.99864280927630589</v>
      </c>
      <c r="I285" s="1" t="str">
        <v>sp97ar</v>
      </c>
      <c r="J285" s="5">
        <v>438.62057995796204</v>
      </c>
      <c r="K285" s="5">
        <v>440.59616708755493</v>
      </c>
      <c r="L285" s="5">
        <v>513.96723699569702</v>
      </c>
      <c r="M285" s="5">
        <f>IFERROR(VLOOKUP(I285, instances_gpu_matrix[[Instance]:[cuPDLP]], 2, FALSE), "")</f>
        <v>492.59848690032959</v>
      </c>
      <c r="N285" s="7">
        <f t="shared" si="54"/>
        <v>-4.5040912804005647E-3</v>
      </c>
      <c r="O285" s="7">
        <f t="shared" si="55"/>
        <v>-0.17178094344081235</v>
      </c>
      <c r="P285" s="7">
        <f t="shared" si="56"/>
        <v>-0.16652680025144623</v>
      </c>
      <c r="Q285" s="7">
        <f t="shared" si="57"/>
        <v>-0.1180271724934021</v>
      </c>
      <c r="R285" s="12">
        <f>IFERROR(VLOOKUP(I285, iterations_cuPDLP_new[[Instance]:[cuPDLP]], 2, FALSE), "")</f>
        <v>59478</v>
      </c>
      <c r="S285" s="12">
        <f>IFERROR(VLOOKUP(I285, iterations_gpu[[Instance]:[cuPDLP]], 2, FALSE), "")</f>
        <v>68438</v>
      </c>
      <c r="T285" s="12">
        <f>IFERROR(VLOOKUP(I285, iterations_gpu_matrix[[Instance]:[cuPDLP]], 2, FALSE), "")</f>
        <v>67563</v>
      </c>
      <c r="U285" s="7">
        <f t="shared" si="58"/>
        <v>-0.15064393557281683</v>
      </c>
      <c r="V285" s="7">
        <f t="shared" si="59"/>
        <v>-0.13593261373953394</v>
      </c>
      <c r="W285" s="5" t="b">
        <f t="shared" si="50"/>
        <v>1</v>
      </c>
      <c r="AF285">
        <f t="shared" si="51"/>
        <v>448.62057995796204</v>
      </c>
      <c r="AG285">
        <f t="shared" si="52"/>
        <v>450.59616708755493</v>
      </c>
      <c r="AH285">
        <f t="shared" si="60"/>
        <v>523.96723699569702</v>
      </c>
      <c r="AI285">
        <f t="shared" si="61"/>
        <v>502.59848690032959</v>
      </c>
    </row>
    <row r="286" spans="1:35" x14ac:dyDescent="0.45">
      <c r="A286" s="1" t="s">
        <v>286</v>
      </c>
      <c r="B286">
        <v>600.21095609664917</v>
      </c>
      <c r="C286">
        <v>600.07341599464417</v>
      </c>
      <c r="D286">
        <v>513.96723699569702</v>
      </c>
      <c r="E286">
        <f t="shared" si="53"/>
        <v>0.14368901171318293</v>
      </c>
      <c r="I286" s="1" t="str">
        <v>sp97ic</v>
      </c>
      <c r="J286" s="5">
        <v>236.67823696136475</v>
      </c>
      <c r="K286" s="5">
        <v>237.73955011367798</v>
      </c>
      <c r="L286" s="5">
        <v>276.42589807510376</v>
      </c>
      <c r="M286" s="5">
        <f>IFERROR(VLOOKUP(I286, instances_gpu_matrix[[Instance]:[cuPDLP]], 2, FALSE), "")</f>
        <v>600.0041332244873</v>
      </c>
      <c r="N286" s="7">
        <f t="shared" si="54"/>
        <v>-4.4842025440914564E-3</v>
      </c>
      <c r="O286" s="7">
        <f t="shared" si="55"/>
        <v>-0.16793965353150492</v>
      </c>
      <c r="P286" s="7">
        <f t="shared" si="56"/>
        <v>-0.16272575573953701</v>
      </c>
      <c r="Q286" s="7">
        <f t="shared" si="57"/>
        <v>-1.5237876194246529</v>
      </c>
      <c r="R286" s="12">
        <f>IFERROR(VLOOKUP(I286, iterations_cuPDLP_new[[Instance]:[cuPDLP]], 2, FALSE), "")</f>
        <v>32214</v>
      </c>
      <c r="S286" s="12">
        <f>IFERROR(VLOOKUP(I286, iterations_gpu[[Instance]:[cuPDLP]], 2, FALSE), "")</f>
        <v>36276</v>
      </c>
      <c r="T286" s="12">
        <f>IFERROR(VLOOKUP(I286, iterations_gpu_matrix[[Instance]:[cuPDLP]], 2, FALSE), "")</f>
        <v>80483</v>
      </c>
      <c r="U286" s="7">
        <f t="shared" si="58"/>
        <v>-0.12609424473831254</v>
      </c>
      <c r="V286" s="7">
        <f t="shared" si="59"/>
        <v>-1.4983857949959645</v>
      </c>
      <c r="W286" s="5" t="b">
        <f t="shared" si="50"/>
        <v>1</v>
      </c>
      <c r="AF286">
        <f t="shared" si="51"/>
        <v>246.67823696136475</v>
      </c>
      <c r="AG286">
        <f t="shared" si="52"/>
        <v>247.73955011367798</v>
      </c>
      <c r="AH286">
        <f t="shared" si="60"/>
        <v>286.42589807510376</v>
      </c>
      <c r="AI286">
        <f t="shared" si="61"/>
        <v>610.0041332244873</v>
      </c>
    </row>
    <row r="287" spans="1:35" x14ac:dyDescent="0.45">
      <c r="A287" s="1" t="s">
        <v>287</v>
      </c>
      <c r="B287">
        <v>90.13288402557373</v>
      </c>
      <c r="C287">
        <v>89.642589092254639</v>
      </c>
      <c r="D287">
        <v>276.42589807510376</v>
      </c>
      <c r="E287">
        <f t="shared" si="53"/>
        <v>-2.0668706661674383</v>
      </c>
      <c r="I287" s="1" t="str">
        <v>sp98ar</v>
      </c>
      <c r="J287" s="5">
        <v>600.00070905685425</v>
      </c>
      <c r="K287" s="5">
        <v>600.00364899635315</v>
      </c>
      <c r="L287" s="5">
        <v>600.00129699707031</v>
      </c>
      <c r="M287" s="5">
        <f>IFERROR(VLOOKUP(I287, instances_gpu_matrix[[Instance]:[cuPDLP]], 2, FALSE), "")</f>
        <v>600.06287908554077</v>
      </c>
      <c r="N287" s="7">
        <f t="shared" si="54"/>
        <v>0</v>
      </c>
      <c r="O287" s="7">
        <f t="shared" si="55"/>
        <v>0</v>
      </c>
      <c r="P287" s="7">
        <f t="shared" si="56"/>
        <v>0</v>
      </c>
      <c r="Q287" s="7">
        <f t="shared" si="57"/>
        <v>0</v>
      </c>
      <c r="R287" s="12">
        <f>IFERROR(VLOOKUP(I287, iterations_cuPDLP_new[[Instance]:[cuPDLP]], 2, FALSE), "")</f>
        <v>80937</v>
      </c>
      <c r="S287" s="12">
        <f>IFERROR(VLOOKUP(I287, iterations_gpu[[Instance]:[cuPDLP]], 2, FALSE), "")</f>
        <v>80541</v>
      </c>
      <c r="T287" s="12">
        <f>IFERROR(VLOOKUP(I287, iterations_gpu_matrix[[Instance]:[cuPDLP]], 2, FALSE), "")</f>
        <v>82017</v>
      </c>
      <c r="U287" s="7" t="str">
        <f t="shared" si="58"/>
        <v/>
      </c>
      <c r="V287" s="7" t="str">
        <f t="shared" si="59"/>
        <v/>
      </c>
      <c r="W287" s="5" t="b">
        <f t="shared" si="50"/>
        <v>0</v>
      </c>
      <c r="AF287">
        <f t="shared" si="51"/>
        <v>1</v>
      </c>
      <c r="AG287">
        <f t="shared" si="52"/>
        <v>1</v>
      </c>
      <c r="AH287">
        <f t="shared" si="60"/>
        <v>1</v>
      </c>
      <c r="AI287">
        <f t="shared" si="61"/>
        <v>1</v>
      </c>
    </row>
    <row r="288" spans="1:35" x14ac:dyDescent="0.45">
      <c r="A288" s="1" t="s">
        <v>288</v>
      </c>
      <c r="B288">
        <v>81.590102195739746</v>
      </c>
      <c r="C288">
        <v>79.435075998306274</v>
      </c>
      <c r="D288">
        <v>600.00129699707031</v>
      </c>
      <c r="E288">
        <f t="shared" si="53"/>
        <v>-6.353849068084628</v>
      </c>
      <c r="I288" s="1" t="str">
        <v>sp98ic</v>
      </c>
      <c r="J288" s="5">
        <v>594.14524793624878</v>
      </c>
      <c r="K288" s="5">
        <v>599.64166593551636</v>
      </c>
      <c r="L288" s="5">
        <v>375.53869295120239</v>
      </c>
      <c r="M288" s="5">
        <f>IFERROR(VLOOKUP(I288, instances_gpu_matrix[[Instance]:[cuPDLP]], 2, FALSE), "")</f>
        <v>364.67145800590515</v>
      </c>
      <c r="N288" s="7">
        <f t="shared" si="54"/>
        <v>-9.2509668609810011E-3</v>
      </c>
      <c r="O288" s="7">
        <f t="shared" si="55"/>
        <v>0.36793453409645493</v>
      </c>
      <c r="P288" s="7">
        <f t="shared" si="56"/>
        <v>0.37372815418802691</v>
      </c>
      <c r="Q288" s="7">
        <f t="shared" si="57"/>
        <v>0.39185103583992642</v>
      </c>
      <c r="R288" s="12">
        <f>IFERROR(VLOOKUP(I288, iterations_cuPDLP_new[[Instance]:[cuPDLP]], 2, FALSE), "")</f>
        <v>80924</v>
      </c>
      <c r="S288" s="12">
        <f>IFERROR(VLOOKUP(I288, iterations_gpu[[Instance]:[cuPDLP]], 2, FALSE), "")</f>
        <v>50057</v>
      </c>
      <c r="T288" s="12">
        <f>IFERROR(VLOOKUP(I288, iterations_gpu_matrix[[Instance]:[cuPDLP]], 2, FALSE), "")</f>
        <v>47445</v>
      </c>
      <c r="U288" s="7">
        <f t="shared" si="58"/>
        <v>0.38143196085215758</v>
      </c>
      <c r="V288" s="7">
        <f t="shared" si="59"/>
        <v>0.41370915921111168</v>
      </c>
      <c r="W288" s="5" t="b">
        <f t="shared" si="50"/>
        <v>1</v>
      </c>
      <c r="AF288">
        <f t="shared" si="51"/>
        <v>604.14524793624878</v>
      </c>
      <c r="AG288">
        <f t="shared" si="52"/>
        <v>609.64166593551636</v>
      </c>
      <c r="AH288">
        <f t="shared" si="60"/>
        <v>385.53869295120239</v>
      </c>
      <c r="AI288">
        <f t="shared" si="61"/>
        <v>374.67145800590515</v>
      </c>
    </row>
    <row r="289" spans="1:35" x14ac:dyDescent="0.45">
      <c r="A289" s="1" t="s">
        <v>289</v>
      </c>
      <c r="B289">
        <v>48.766441106796265</v>
      </c>
      <c r="C289">
        <v>49.236809968948364</v>
      </c>
      <c r="D289">
        <v>375.53869295120239</v>
      </c>
      <c r="E289">
        <f t="shared" si="53"/>
        <v>-6.7007606958397865</v>
      </c>
      <c r="I289" s="1" t="str">
        <v>splice1k1</v>
      </c>
      <c r="J289" s="5">
        <v>50.451405048370361</v>
      </c>
      <c r="K289" s="5">
        <v>51.070115804672241</v>
      </c>
      <c r="L289" s="5">
        <v>46.342580080032349</v>
      </c>
      <c r="M289" s="5">
        <f>IFERROR(VLOOKUP(I289, instances_gpu_matrix[[Instance]:[cuPDLP]], 2, FALSE), "")</f>
        <v>24.754714012145996</v>
      </c>
      <c r="N289" s="7">
        <f t="shared" si="54"/>
        <v>-1.2263499018683226E-2</v>
      </c>
      <c r="O289" s="7">
        <f t="shared" si="55"/>
        <v>8.1441239632447704E-2</v>
      </c>
      <c r="P289" s="7">
        <f t="shared" si="56"/>
        <v>9.2569512525119149E-2</v>
      </c>
      <c r="Q289" s="7">
        <f t="shared" si="57"/>
        <v>0.51527985354830019</v>
      </c>
      <c r="R289" s="12">
        <f>IFERROR(VLOOKUP(I289, iterations_cuPDLP_new[[Instance]:[cuPDLP]], 2, FALSE), "")</f>
        <v>7233</v>
      </c>
      <c r="S289" s="12">
        <f>IFERROR(VLOOKUP(I289, iterations_gpu[[Instance]:[cuPDLP]], 2, FALSE), "")</f>
        <v>6417</v>
      </c>
      <c r="T289" s="12">
        <f>IFERROR(VLOOKUP(I289, iterations_gpu_matrix[[Instance]:[cuPDLP]], 2, FALSE), "")</f>
        <v>3521</v>
      </c>
      <c r="U289" s="7">
        <f t="shared" si="58"/>
        <v>0.11281625881377022</v>
      </c>
      <c r="V289" s="7">
        <f t="shared" si="59"/>
        <v>0.5132033734273469</v>
      </c>
      <c r="W289" s="5" t="b">
        <f t="shared" si="50"/>
        <v>1</v>
      </c>
      <c r="AF289">
        <f t="shared" si="51"/>
        <v>60.451405048370361</v>
      </c>
      <c r="AG289">
        <f t="shared" si="52"/>
        <v>61.070115804672241</v>
      </c>
      <c r="AH289">
        <f t="shared" si="60"/>
        <v>56.342580080032349</v>
      </c>
      <c r="AI289">
        <f t="shared" si="61"/>
        <v>34.754714012145996</v>
      </c>
    </row>
    <row r="290" spans="1:35" x14ac:dyDescent="0.45">
      <c r="A290" s="1" t="s">
        <v>290</v>
      </c>
      <c r="B290">
        <v>164.47354984283447</v>
      </c>
      <c r="C290">
        <v>166.5940568447113</v>
      </c>
      <c r="D290">
        <v>46.342580080032349</v>
      </c>
      <c r="E290">
        <f t="shared" si="53"/>
        <v>0.7182368829254564</v>
      </c>
      <c r="I290" s="1" t="str">
        <v>square31</v>
      </c>
      <c r="J290" s="5">
        <v>498.81735610961914</v>
      </c>
      <c r="K290" s="5">
        <v>498.71152901649475</v>
      </c>
      <c r="L290" s="5">
        <v>494.35216498374939</v>
      </c>
      <c r="M290" s="5">
        <f>IFERROR(VLOOKUP(I290, instances_gpu_matrix[[Instance]:[cuPDLP]], 2, FALSE), "")</f>
        <v>507.57879304885864</v>
      </c>
      <c r="N290" s="7">
        <f t="shared" si="54"/>
        <v>2.1215599623428759E-4</v>
      </c>
      <c r="O290" s="7">
        <f t="shared" si="55"/>
        <v>8.9515552560053453E-3</v>
      </c>
      <c r="P290" s="7">
        <f t="shared" si="56"/>
        <v>8.7412537691727923E-3</v>
      </c>
      <c r="Q290" s="7">
        <f t="shared" si="57"/>
        <v>-1.7780346987066764E-2</v>
      </c>
      <c r="R290" s="12">
        <f>IFERROR(VLOOKUP(I290, iterations_cuPDLP_new[[Instance]:[cuPDLP]], 2, FALSE), "")</f>
        <v>66851</v>
      </c>
      <c r="S290" s="12">
        <f>IFERROR(VLOOKUP(I290, iterations_gpu[[Instance]:[cuPDLP]], 2, FALSE), "")</f>
        <v>66851</v>
      </c>
      <c r="T290" s="12">
        <f>IFERROR(VLOOKUP(I290, iterations_gpu_matrix[[Instance]:[cuPDLP]], 2, FALSE), "")</f>
        <v>66851</v>
      </c>
      <c r="U290" s="7">
        <f t="shared" si="58"/>
        <v>0</v>
      </c>
      <c r="V290" s="7">
        <f t="shared" si="59"/>
        <v>0</v>
      </c>
      <c r="W290" s="5" t="b">
        <f t="shared" si="50"/>
        <v>1</v>
      </c>
      <c r="AF290">
        <f t="shared" si="51"/>
        <v>508.81735610961914</v>
      </c>
      <c r="AG290">
        <f t="shared" si="52"/>
        <v>508.71152901649475</v>
      </c>
      <c r="AH290">
        <f t="shared" si="60"/>
        <v>504.35216498374939</v>
      </c>
      <c r="AI290">
        <f t="shared" si="61"/>
        <v>517.57879304885864</v>
      </c>
    </row>
    <row r="291" spans="1:35" x14ac:dyDescent="0.45">
      <c r="A291" s="1" t="s">
        <v>291</v>
      </c>
      <c r="B291">
        <v>23.839616060256958</v>
      </c>
      <c r="C291">
        <v>24.327174186706543</v>
      </c>
      <c r="D291">
        <v>494.35216498374939</v>
      </c>
      <c r="E291">
        <f t="shared" si="53"/>
        <v>-19.736582490851614</v>
      </c>
      <c r="I291" s="1" t="str">
        <v>square37</v>
      </c>
      <c r="J291" s="5">
        <v>600.00739908218384</v>
      </c>
      <c r="K291" s="5">
        <v>600.00522303581238</v>
      </c>
      <c r="L291" s="5">
        <v>600.00117182731628</v>
      </c>
      <c r="M291" s="5">
        <f>IFERROR(VLOOKUP(I291, instances_gpu_matrix[[Instance]:[cuPDLP]], 2, FALSE), "")</f>
        <v>600.00001406669617</v>
      </c>
      <c r="N291" s="7">
        <f t="shared" si="54"/>
        <v>0</v>
      </c>
      <c r="O291" s="7">
        <f t="shared" si="55"/>
        <v>0</v>
      </c>
      <c r="P291" s="7">
        <f t="shared" si="56"/>
        <v>0</v>
      </c>
      <c r="Q291" s="7">
        <f t="shared" si="57"/>
        <v>0</v>
      </c>
      <c r="R291" s="12">
        <f>IFERROR(VLOOKUP(I291, iterations_cuPDLP_new[[Instance]:[cuPDLP]], 2, FALSE), "")</f>
        <v>78856</v>
      </c>
      <c r="S291" s="12">
        <f>IFERROR(VLOOKUP(I291, iterations_gpu[[Instance]:[cuPDLP]], 2, FALSE), "")</f>
        <v>79134</v>
      </c>
      <c r="T291" s="12">
        <f>IFERROR(VLOOKUP(I291, iterations_gpu_matrix[[Instance]:[cuPDLP]], 2, FALSE), "")</f>
        <v>76818</v>
      </c>
      <c r="U291" s="7" t="str">
        <f t="shared" si="58"/>
        <v/>
      </c>
      <c r="V291" s="7" t="str">
        <f t="shared" si="59"/>
        <v/>
      </c>
      <c r="W291" s="5" t="b">
        <f t="shared" si="50"/>
        <v>0</v>
      </c>
      <c r="AF291">
        <f t="shared" si="51"/>
        <v>1</v>
      </c>
      <c r="AG291">
        <f t="shared" si="52"/>
        <v>1</v>
      </c>
      <c r="AH291">
        <f t="shared" si="60"/>
        <v>1</v>
      </c>
      <c r="AI291">
        <f t="shared" si="61"/>
        <v>1</v>
      </c>
    </row>
    <row r="292" spans="1:35" x14ac:dyDescent="0.45">
      <c r="A292" s="1" t="s">
        <v>292</v>
      </c>
      <c r="B292">
        <v>79.553390979766846</v>
      </c>
      <c r="C292">
        <v>81.715434074401855</v>
      </c>
      <c r="D292">
        <v>600.00117182731628</v>
      </c>
      <c r="E292">
        <f t="shared" si="53"/>
        <v>-6.5421193796744275</v>
      </c>
      <c r="I292" s="1" t="str">
        <v>square41</v>
      </c>
      <c r="J292" s="5">
        <v>600.00444388389587</v>
      </c>
      <c r="K292" s="5">
        <v>600.00561594963074</v>
      </c>
      <c r="L292" s="5">
        <v>600.00054287910461</v>
      </c>
      <c r="M292" s="5">
        <f>IFERROR(VLOOKUP(I292, instances_gpu_matrix[[Instance]:[cuPDLP]], 2, FALSE), "")</f>
        <v>600.00181794166565</v>
      </c>
      <c r="N292" s="7">
        <f t="shared" si="54"/>
        <v>0</v>
      </c>
      <c r="O292" s="7">
        <f t="shared" si="55"/>
        <v>0</v>
      </c>
      <c r="P292" s="7">
        <f t="shared" si="56"/>
        <v>0</v>
      </c>
      <c r="Q292" s="7">
        <f t="shared" si="57"/>
        <v>0</v>
      </c>
      <c r="R292" s="12">
        <f>IFERROR(VLOOKUP(I292, iterations_cuPDLP_new[[Instance]:[cuPDLP]], 2, FALSE), "")</f>
        <v>127153</v>
      </c>
      <c r="S292" s="12">
        <f>IFERROR(VLOOKUP(I292, iterations_gpu[[Instance]:[cuPDLP]], 2, FALSE), "")</f>
        <v>133686</v>
      </c>
      <c r="T292" s="12">
        <f>IFERROR(VLOOKUP(I292, iterations_gpu_matrix[[Instance]:[cuPDLP]], 2, FALSE), "")</f>
        <v>120556</v>
      </c>
      <c r="U292" s="7" t="str">
        <f t="shared" si="58"/>
        <v/>
      </c>
      <c r="V292" s="7" t="str">
        <f t="shared" si="59"/>
        <v/>
      </c>
      <c r="W292" s="5" t="b">
        <f t="shared" si="50"/>
        <v>0</v>
      </c>
      <c r="AF292">
        <f t="shared" si="51"/>
        <v>1</v>
      </c>
      <c r="AG292">
        <f t="shared" si="52"/>
        <v>1</v>
      </c>
      <c r="AH292">
        <f t="shared" si="60"/>
        <v>1</v>
      </c>
      <c r="AI292">
        <f t="shared" si="61"/>
        <v>1</v>
      </c>
    </row>
    <row r="293" spans="1:35" x14ac:dyDescent="0.45">
      <c r="A293" s="1" t="s">
        <v>293</v>
      </c>
      <c r="B293">
        <v>600.18401002883911</v>
      </c>
      <c r="C293">
        <v>600.00340104103088</v>
      </c>
      <c r="D293">
        <v>600.00054287910461</v>
      </c>
      <c r="E293">
        <f t="shared" si="53"/>
        <v>3.0568483443216255E-4</v>
      </c>
      <c r="I293" s="1" t="str">
        <v>square47</v>
      </c>
      <c r="J293" s="5">
        <v>600.00390911102295</v>
      </c>
      <c r="K293" s="5">
        <v>600.00457406044006</v>
      </c>
      <c r="L293" s="5">
        <v>600.00461602210999</v>
      </c>
      <c r="M293" s="5" t="str">
        <f>IFERROR(VLOOKUP(I293, instances_gpu_matrix[[Instance]:[cuPDLP]], 2, FALSE), "")</f>
        <v/>
      </c>
      <c r="N293" s="7">
        <f t="shared" si="54"/>
        <v>0</v>
      </c>
      <c r="O293" s="7">
        <f t="shared" si="55"/>
        <v>0</v>
      </c>
      <c r="P293" s="7">
        <f t="shared" si="56"/>
        <v>0</v>
      </c>
      <c r="Q293" s="7" t="str">
        <f t="shared" si="57"/>
        <v/>
      </c>
      <c r="R293" s="12">
        <f>IFERROR(VLOOKUP(I293, iterations_cuPDLP_new[[Instance]:[cuPDLP]], 2, FALSE), "")</f>
        <v>94059</v>
      </c>
      <c r="S293" s="12">
        <f>IFERROR(VLOOKUP(I293, iterations_gpu[[Instance]:[cuPDLP]], 2, FALSE), "")</f>
        <v>93675</v>
      </c>
      <c r="T293" s="12" t="str">
        <f>IFERROR(VLOOKUP(I293, iterations_gpu_matrix[[Instance]:[cuPDLP]], 2, FALSE), "")</f>
        <v/>
      </c>
      <c r="U293" s="7" t="str">
        <f t="shared" si="58"/>
        <v/>
      </c>
      <c r="V293" s="7" t="str">
        <f t="shared" si="59"/>
        <v/>
      </c>
      <c r="W293" s="5" t="b">
        <f t="shared" si="50"/>
        <v>0</v>
      </c>
      <c r="AF293">
        <f t="shared" si="51"/>
        <v>1</v>
      </c>
      <c r="AG293">
        <f t="shared" si="52"/>
        <v>1</v>
      </c>
      <c r="AH293">
        <f t="shared" si="60"/>
        <v>1</v>
      </c>
      <c r="AI293">
        <f t="shared" si="61"/>
        <v>1</v>
      </c>
    </row>
    <row r="294" spans="1:35" x14ac:dyDescent="0.45">
      <c r="A294" s="1" t="s">
        <v>294</v>
      </c>
      <c r="B294">
        <v>548.46208000183105</v>
      </c>
      <c r="C294">
        <v>554.48125505447388</v>
      </c>
      <c r="D294">
        <v>600.00461602210999</v>
      </c>
      <c r="E294">
        <f t="shared" si="53"/>
        <v>-9.3976480598452414E-2</v>
      </c>
      <c r="I294" s="1" t="str">
        <v>stockholm</v>
      </c>
      <c r="J294" s="5">
        <v>550.39113903045654</v>
      </c>
      <c r="K294" s="5">
        <v>554.3916220664978</v>
      </c>
      <c r="L294" s="5">
        <v>355.12613916397095</v>
      </c>
      <c r="M294" s="5">
        <f>IFERROR(VLOOKUP(I294, instances_gpu_matrix[[Instance]:[cuPDLP]], 2, FALSE), "")</f>
        <v>403.24396419525146</v>
      </c>
      <c r="N294" s="7">
        <f t="shared" si="54"/>
        <v>-7.2684364851663946E-3</v>
      </c>
      <c r="O294" s="7">
        <f t="shared" si="55"/>
        <v>0.35477497005212572</v>
      </c>
      <c r="P294" s="7">
        <f t="shared" si="56"/>
        <v>0.35943090582747927</v>
      </c>
      <c r="Q294" s="7">
        <f t="shared" si="57"/>
        <v>0.2726369805298331</v>
      </c>
      <c r="R294" s="12">
        <f>IFERROR(VLOOKUP(I294, iterations_cuPDLP_new[[Instance]:[cuPDLP]], 2, FALSE), "")</f>
        <v>74778</v>
      </c>
      <c r="S294" s="12">
        <f>IFERROR(VLOOKUP(I294, iterations_gpu[[Instance]:[cuPDLP]], 2, FALSE), "")</f>
        <v>48157</v>
      </c>
      <c r="T294" s="12">
        <f>IFERROR(VLOOKUP(I294, iterations_gpu_matrix[[Instance]:[cuPDLP]], 2, FALSE), "")</f>
        <v>54494</v>
      </c>
      <c r="U294" s="7">
        <f t="shared" si="58"/>
        <v>0.35600042793334941</v>
      </c>
      <c r="V294" s="7">
        <f t="shared" si="59"/>
        <v>0.27125625183877611</v>
      </c>
      <c r="W294" s="5" t="b">
        <f t="shared" si="50"/>
        <v>1</v>
      </c>
      <c r="AF294">
        <f t="shared" si="51"/>
        <v>560.39113903045654</v>
      </c>
      <c r="AG294">
        <f t="shared" si="52"/>
        <v>564.3916220664978</v>
      </c>
      <c r="AH294">
        <f t="shared" si="60"/>
        <v>365.12613916397095</v>
      </c>
      <c r="AI294">
        <f t="shared" si="61"/>
        <v>413.24396419525146</v>
      </c>
    </row>
    <row r="295" spans="1:35" x14ac:dyDescent="0.45">
      <c r="A295" s="1" t="s">
        <v>295</v>
      </c>
      <c r="B295">
        <v>574.76153302192688</v>
      </c>
      <c r="C295">
        <v>574.35311508178711</v>
      </c>
      <c r="D295">
        <v>355.12613916397095</v>
      </c>
      <c r="E295">
        <f t="shared" si="53"/>
        <v>0.3821330782232028</v>
      </c>
      <c r="I295" s="1" t="str">
        <v>supportcase10</v>
      </c>
      <c r="J295" s="5">
        <v>203.73162198066711</v>
      </c>
      <c r="K295" s="5">
        <v>207.08564901351929</v>
      </c>
      <c r="L295" s="5">
        <v>229.12447595596313</v>
      </c>
      <c r="M295" s="5">
        <f>IFERROR(VLOOKUP(I295, instances_gpu_matrix[[Instance]:[cuPDLP]], 2, FALSE), "")</f>
        <v>373.62572288513184</v>
      </c>
      <c r="N295" s="7">
        <f t="shared" si="54"/>
        <v>-1.6462967310840189E-2</v>
      </c>
      <c r="O295" s="7">
        <f t="shared" si="55"/>
        <v>-0.12463874644705694</v>
      </c>
      <c r="P295" s="7">
        <f t="shared" si="56"/>
        <v>-0.10642372876840478</v>
      </c>
      <c r="Q295" s="7">
        <f t="shared" si="57"/>
        <v>-0.80420866759695275</v>
      </c>
      <c r="R295" s="12">
        <f>IFERROR(VLOOKUP(I295, iterations_cuPDLP_new[[Instance]:[cuPDLP]], 2, FALSE), "")</f>
        <v>32037</v>
      </c>
      <c r="S295" s="12">
        <f>IFERROR(VLOOKUP(I295, iterations_gpu[[Instance]:[cuPDLP]], 2, FALSE), "")</f>
        <v>34052</v>
      </c>
      <c r="T295" s="12">
        <f>IFERROR(VLOOKUP(I295, iterations_gpu_matrix[[Instance]:[cuPDLP]], 2, FALSE), "")</f>
        <v>58015</v>
      </c>
      <c r="U295" s="7">
        <f t="shared" si="58"/>
        <v>-6.2896026469394767E-2</v>
      </c>
      <c r="V295" s="7">
        <f t="shared" si="59"/>
        <v>-0.8108749258669663</v>
      </c>
      <c r="W295" s="5" t="b">
        <f t="shared" si="50"/>
        <v>1</v>
      </c>
      <c r="AF295">
        <f t="shared" si="51"/>
        <v>213.73162198066711</v>
      </c>
      <c r="AG295">
        <f t="shared" si="52"/>
        <v>217.08564901351929</v>
      </c>
      <c r="AH295">
        <f t="shared" si="60"/>
        <v>239.12447595596313</v>
      </c>
      <c r="AI295">
        <f t="shared" si="61"/>
        <v>383.62572288513184</v>
      </c>
    </row>
    <row r="296" spans="1:35" x14ac:dyDescent="0.45">
      <c r="A296" s="1" t="s">
        <v>296</v>
      </c>
      <c r="B296">
        <v>524.27828097343445</v>
      </c>
      <c r="C296">
        <v>519.03266096115112</v>
      </c>
      <c r="D296">
        <v>229.12447595596313</v>
      </c>
      <c r="E296">
        <f t="shared" si="53"/>
        <v>0.56297164259685772</v>
      </c>
      <c r="I296" s="1" t="str">
        <v>supportcase12</v>
      </c>
      <c r="J296" s="5">
        <v>106.41718721389771</v>
      </c>
      <c r="K296" s="5">
        <v>108.315269947052</v>
      </c>
      <c r="L296" s="5">
        <v>75.214217901229858</v>
      </c>
      <c r="M296" s="5">
        <f>IFERROR(VLOOKUP(I296, instances_gpu_matrix[[Instance]:[cuPDLP]], 2, FALSE), "")</f>
        <v>136.87058305740356</v>
      </c>
      <c r="N296" s="7">
        <f t="shared" si="54"/>
        <v>-1.7836242272962596E-2</v>
      </c>
      <c r="O296" s="7">
        <f t="shared" si="55"/>
        <v>0.29321362582108212</v>
      </c>
      <c r="P296" s="7">
        <f t="shared" si="56"/>
        <v>0.30559912800847938</v>
      </c>
      <c r="Q296" s="7">
        <f t="shared" si="57"/>
        <v>-0.26363146326746284</v>
      </c>
      <c r="R296" s="12">
        <f>IFERROR(VLOOKUP(I296, iterations_cuPDLP_new[[Instance]:[cuPDLP]], 2, FALSE), "")</f>
        <v>20721</v>
      </c>
      <c r="S296" s="12">
        <f>IFERROR(VLOOKUP(I296, iterations_gpu[[Instance]:[cuPDLP]], 2, FALSE), "")</f>
        <v>13099</v>
      </c>
      <c r="T296" s="12">
        <f>IFERROR(VLOOKUP(I296, iterations_gpu_matrix[[Instance]:[cuPDLP]], 2, FALSE), "")</f>
        <v>26349</v>
      </c>
      <c r="U296" s="7">
        <f t="shared" si="58"/>
        <v>0.36783938999083055</v>
      </c>
      <c r="V296" s="7">
        <f t="shared" si="59"/>
        <v>-0.2716085131026495</v>
      </c>
      <c r="W296" s="5" t="b">
        <f t="shared" si="50"/>
        <v>1</v>
      </c>
      <c r="AF296">
        <f t="shared" si="51"/>
        <v>116.41718721389771</v>
      </c>
      <c r="AG296">
        <f t="shared" si="52"/>
        <v>118.315269947052</v>
      </c>
      <c r="AH296">
        <f t="shared" si="60"/>
        <v>85.214217901229858</v>
      </c>
      <c r="AI296">
        <f t="shared" si="61"/>
        <v>146.87058305740356</v>
      </c>
    </row>
    <row r="297" spans="1:35" x14ac:dyDescent="0.45">
      <c r="A297" s="1" t="s">
        <v>297</v>
      </c>
      <c r="B297">
        <v>171.47582292556763</v>
      </c>
      <c r="C297">
        <v>169.62386202812195</v>
      </c>
      <c r="D297">
        <v>75.214217901229858</v>
      </c>
      <c r="E297">
        <f t="shared" si="53"/>
        <v>0.56137129644289252</v>
      </c>
      <c r="I297" s="1" t="str">
        <v>supportcase19</v>
      </c>
      <c r="J297" s="5">
        <v>600.0025680065155</v>
      </c>
      <c r="K297" s="5">
        <v>600.0019199848175</v>
      </c>
      <c r="L297" s="5">
        <v>600.00149893760681</v>
      </c>
      <c r="M297" s="5">
        <f>IFERROR(VLOOKUP(I297, instances_gpu_matrix[[Instance]:[cuPDLP]], 2, FALSE), "")</f>
        <v>600.00092196464539</v>
      </c>
      <c r="N297" s="7">
        <f t="shared" si="54"/>
        <v>0</v>
      </c>
      <c r="O297" s="7">
        <f t="shared" si="55"/>
        <v>0</v>
      </c>
      <c r="P297" s="7">
        <f t="shared" si="56"/>
        <v>0</v>
      </c>
      <c r="Q297" s="7">
        <f t="shared" si="57"/>
        <v>0</v>
      </c>
      <c r="R297" s="12">
        <f>IFERROR(VLOOKUP(I297, iterations_cuPDLP_new[[Instance]:[cuPDLP]], 2, FALSE), "")</f>
        <v>113527</v>
      </c>
      <c r="S297" s="12">
        <f>IFERROR(VLOOKUP(I297, iterations_gpu[[Instance]:[cuPDLP]], 2, FALSE), "")</f>
        <v>108779</v>
      </c>
      <c r="T297" s="12">
        <f>IFERROR(VLOOKUP(I297, iterations_gpu_matrix[[Instance]:[cuPDLP]], 2, FALSE), "")</f>
        <v>102627</v>
      </c>
      <c r="U297" s="7" t="str">
        <f t="shared" si="58"/>
        <v/>
      </c>
      <c r="V297" s="7" t="str">
        <f t="shared" si="59"/>
        <v/>
      </c>
      <c r="W297" s="5" t="b">
        <f t="shared" si="50"/>
        <v>0</v>
      </c>
      <c r="AF297">
        <f t="shared" si="51"/>
        <v>1</v>
      </c>
      <c r="AG297">
        <f t="shared" si="52"/>
        <v>1</v>
      </c>
      <c r="AH297">
        <f t="shared" si="60"/>
        <v>1</v>
      </c>
      <c r="AI297">
        <f t="shared" si="61"/>
        <v>1</v>
      </c>
    </row>
    <row r="298" spans="1:35" x14ac:dyDescent="0.45">
      <c r="A298" s="1" t="s">
        <v>298</v>
      </c>
      <c r="B298">
        <v>130.83627390861511</v>
      </c>
      <c r="C298">
        <v>130.69572997093201</v>
      </c>
      <c r="D298">
        <v>600.00149893760681</v>
      </c>
      <c r="E298">
        <f t="shared" si="53"/>
        <v>-3.5858956466208167</v>
      </c>
      <c r="I298" s="1" t="str">
        <v>supportcase2</v>
      </c>
      <c r="J298" s="5">
        <v>2.5814700126647949</v>
      </c>
      <c r="K298" s="5">
        <v>2.6702308654785156</v>
      </c>
      <c r="L298" s="5">
        <v>4.1581060886383057</v>
      </c>
      <c r="M298" s="5">
        <f>IFERROR(VLOOKUP(I298, instances_gpu_matrix[[Instance]:[cuPDLP]], 2, FALSE), "")</f>
        <v>3.3003940582275391</v>
      </c>
      <c r="N298" s="7">
        <f t="shared" si="54"/>
        <v>-3.4383840361598784E-2</v>
      </c>
      <c r="O298" s="7">
        <f t="shared" si="55"/>
        <v>-0.61075126506930977</v>
      </c>
      <c r="P298" s="7">
        <f t="shared" si="56"/>
        <v>-0.55720845803838659</v>
      </c>
      <c r="Q298" s="7">
        <f t="shared" si="57"/>
        <v>-0.23599577133795724</v>
      </c>
      <c r="R298" s="12">
        <f>IFERROR(VLOOKUP(I298, iterations_cuPDLP_new[[Instance]:[cuPDLP]], 2, FALSE), "")</f>
        <v>574</v>
      </c>
      <c r="S298" s="12">
        <f>IFERROR(VLOOKUP(I298, iterations_gpu[[Instance]:[cuPDLP]], 2, FALSE), "")</f>
        <v>378</v>
      </c>
      <c r="T298" s="12">
        <f>IFERROR(VLOOKUP(I298, iterations_gpu_matrix[[Instance]:[cuPDLP]], 2, FALSE), "")</f>
        <v>192</v>
      </c>
      <c r="U298" s="7" t="str">
        <f t="shared" si="58"/>
        <v/>
      </c>
      <c r="V298" s="7" t="str">
        <f t="shared" si="59"/>
        <v/>
      </c>
      <c r="W298" s="5" t="b">
        <f t="shared" si="50"/>
        <v>0</v>
      </c>
      <c r="AF298">
        <f t="shared" si="51"/>
        <v>12.581470012664795</v>
      </c>
      <c r="AG298">
        <f t="shared" si="52"/>
        <v>12.670230865478516</v>
      </c>
      <c r="AH298">
        <f t="shared" si="60"/>
        <v>14.158106088638306</v>
      </c>
      <c r="AI298">
        <f t="shared" si="61"/>
        <v>13.300394058227539</v>
      </c>
    </row>
    <row r="299" spans="1:35" x14ac:dyDescent="0.45">
      <c r="A299" s="1" t="s">
        <v>299</v>
      </c>
      <c r="B299">
        <v>253.78352904319763</v>
      </c>
      <c r="C299">
        <v>258.38125205039978</v>
      </c>
      <c r="D299">
        <v>4.1581060886383057</v>
      </c>
      <c r="E299">
        <f t="shared" si="53"/>
        <v>0.98361553996701445</v>
      </c>
      <c r="I299" s="1" t="str">
        <v>supportcase23</v>
      </c>
      <c r="J299" s="5">
        <v>14.007646083831787</v>
      </c>
      <c r="K299" s="5">
        <v>14.884612083435059</v>
      </c>
      <c r="L299" s="5">
        <v>14.620568990707397</v>
      </c>
      <c r="M299" s="5">
        <f>IFERROR(VLOOKUP(I299, instances_gpu_matrix[[Instance]:[cuPDLP]], 2, FALSE), "")</f>
        <v>14.689278125762939</v>
      </c>
      <c r="N299" s="7">
        <f t="shared" si="54"/>
        <v>-6.2606236219481762E-2</v>
      </c>
      <c r="O299" s="7">
        <f t="shared" si="55"/>
        <v>-4.375631017570266E-2</v>
      </c>
      <c r="P299" s="7">
        <f t="shared" si="56"/>
        <v>1.7739333161494491E-2</v>
      </c>
      <c r="Q299" s="7">
        <f t="shared" si="57"/>
        <v>1.3123214537079163E-2</v>
      </c>
      <c r="R299" s="12">
        <f>IFERROR(VLOOKUP(I299, iterations_cuPDLP_new[[Instance]:[cuPDLP]], 2, FALSE), "")</f>
        <v>2312</v>
      </c>
      <c r="S299" s="12">
        <f>IFERROR(VLOOKUP(I299, iterations_gpu[[Instance]:[cuPDLP]], 2, FALSE), "")</f>
        <v>2312</v>
      </c>
      <c r="T299" s="12">
        <f>IFERROR(VLOOKUP(I299, iterations_gpu_matrix[[Instance]:[cuPDLP]], 2, FALSE), "")</f>
        <v>2312</v>
      </c>
      <c r="U299" s="7">
        <f t="shared" si="58"/>
        <v>0</v>
      </c>
      <c r="V299" s="7">
        <f t="shared" si="59"/>
        <v>0</v>
      </c>
      <c r="W299" s="5" t="b">
        <f t="shared" si="50"/>
        <v>1</v>
      </c>
      <c r="AF299">
        <f t="shared" si="51"/>
        <v>24.007646083831787</v>
      </c>
      <c r="AG299">
        <f t="shared" si="52"/>
        <v>24.884612083435059</v>
      </c>
      <c r="AH299">
        <f t="shared" si="60"/>
        <v>24.620568990707397</v>
      </c>
      <c r="AI299">
        <f t="shared" si="61"/>
        <v>24.689278125762939</v>
      </c>
    </row>
    <row r="300" spans="1:35" x14ac:dyDescent="0.45">
      <c r="A300" s="1" t="s">
        <v>300</v>
      </c>
      <c r="B300">
        <v>131.44208312034607</v>
      </c>
      <c r="C300">
        <v>132.29657387733459</v>
      </c>
      <c r="D300">
        <v>14.620568990707397</v>
      </c>
      <c r="E300">
        <f t="shared" si="53"/>
        <v>0.88876797564657384</v>
      </c>
      <c r="I300" s="1" t="str">
        <v>supportcase37</v>
      </c>
      <c r="J300" s="5">
        <v>600.00853395462036</v>
      </c>
      <c r="K300" s="5">
        <v>600.00820899009705</v>
      </c>
      <c r="L300" s="5">
        <v>600.00743412971497</v>
      </c>
      <c r="M300" s="5">
        <f>IFERROR(VLOOKUP(I300, instances_gpu_matrix[[Instance]:[cuPDLP]], 2, FALSE), "")</f>
        <v>600.00547885894775</v>
      </c>
      <c r="N300" s="7">
        <f t="shared" si="54"/>
        <v>0</v>
      </c>
      <c r="O300" s="7">
        <f t="shared" si="55"/>
        <v>0</v>
      </c>
      <c r="P300" s="7">
        <f t="shared" si="56"/>
        <v>0</v>
      </c>
      <c r="Q300" s="7">
        <f t="shared" si="57"/>
        <v>0</v>
      </c>
      <c r="R300" s="12">
        <f>IFERROR(VLOOKUP(I300, iterations_cuPDLP_new[[Instance]:[cuPDLP]], 2, FALSE), "")</f>
        <v>80870</v>
      </c>
      <c r="S300" s="12">
        <f>IFERROR(VLOOKUP(I300, iterations_gpu[[Instance]:[cuPDLP]], 2, FALSE), "")</f>
        <v>80025</v>
      </c>
      <c r="T300" s="12">
        <f>IFERROR(VLOOKUP(I300, iterations_gpu_matrix[[Instance]:[cuPDLP]], 2, FALSE), "")</f>
        <v>81351</v>
      </c>
      <c r="U300" s="7" t="str">
        <f t="shared" si="58"/>
        <v/>
      </c>
      <c r="V300" s="7" t="str">
        <f t="shared" si="59"/>
        <v/>
      </c>
      <c r="W300" s="5" t="b">
        <f t="shared" si="50"/>
        <v>0</v>
      </c>
      <c r="AF300">
        <f t="shared" si="51"/>
        <v>1</v>
      </c>
      <c r="AG300">
        <f t="shared" si="52"/>
        <v>1</v>
      </c>
      <c r="AH300">
        <f t="shared" si="60"/>
        <v>1</v>
      </c>
      <c r="AI300">
        <f t="shared" si="61"/>
        <v>1</v>
      </c>
    </row>
    <row r="301" spans="1:35" x14ac:dyDescent="0.45">
      <c r="A301" s="1" t="s">
        <v>301</v>
      </c>
      <c r="B301">
        <v>189.01501417160034</v>
      </c>
      <c r="C301">
        <v>191.92120695114136</v>
      </c>
      <c r="D301">
        <v>600.00743412971497</v>
      </c>
      <c r="E301">
        <f t="shared" si="53"/>
        <v>-2.1743903348597931</v>
      </c>
      <c r="I301" s="1" t="str">
        <v>supportcase39</v>
      </c>
      <c r="J301" s="5">
        <v>56.138792037963867</v>
      </c>
      <c r="K301" s="5">
        <v>56.200402975082397</v>
      </c>
      <c r="L301" s="5">
        <v>102.89832592010498</v>
      </c>
      <c r="M301" s="5">
        <f>IFERROR(VLOOKUP(I301, instances_gpu_matrix[[Instance]:[cuPDLP]], 2, FALSE), "")</f>
        <v>55.069924116134644</v>
      </c>
      <c r="N301" s="7">
        <f t="shared" si="54"/>
        <v>-1.0974752908268113E-3</v>
      </c>
      <c r="O301" s="7">
        <f t="shared" si="55"/>
        <v>-0.83292732502188449</v>
      </c>
      <c r="P301" s="7">
        <f t="shared" si="56"/>
        <v>-0.83091793782558931</v>
      </c>
      <c r="Q301" s="7">
        <f t="shared" si="57"/>
        <v>2.0115137954597496E-2</v>
      </c>
      <c r="R301" s="12">
        <f>IFERROR(VLOOKUP(I301, iterations_cuPDLP_new[[Instance]:[cuPDLP]], 2, FALSE), "")</f>
        <v>8085</v>
      </c>
      <c r="S301" s="12">
        <f>IFERROR(VLOOKUP(I301, iterations_gpu[[Instance]:[cuPDLP]], 2, FALSE), "")</f>
        <v>13960</v>
      </c>
      <c r="T301" s="12">
        <f>IFERROR(VLOOKUP(I301, iterations_gpu_matrix[[Instance]:[cuPDLP]], 2, FALSE), "")</f>
        <v>7490</v>
      </c>
      <c r="U301" s="7">
        <f t="shared" si="58"/>
        <v>-0.72665429808286952</v>
      </c>
      <c r="V301" s="7">
        <f t="shared" si="59"/>
        <v>7.3593073593073599E-2</v>
      </c>
      <c r="W301" s="5" t="b">
        <f t="shared" si="50"/>
        <v>1</v>
      </c>
      <c r="AF301">
        <f t="shared" si="51"/>
        <v>66.138792037963867</v>
      </c>
      <c r="AG301">
        <f t="shared" si="52"/>
        <v>66.200402975082397</v>
      </c>
      <c r="AH301">
        <f t="shared" si="60"/>
        <v>112.89832592010498</v>
      </c>
      <c r="AI301">
        <f t="shared" si="61"/>
        <v>65.069924116134644</v>
      </c>
    </row>
    <row r="302" spans="1:35" x14ac:dyDescent="0.45">
      <c r="A302" s="1" t="s">
        <v>302</v>
      </c>
      <c r="B302">
        <v>3.42746901512146</v>
      </c>
      <c r="C302">
        <v>3.4248478412628174</v>
      </c>
      <c r="D302">
        <v>102.89832592010498</v>
      </c>
      <c r="E302">
        <f t="shared" si="53"/>
        <v>-29.021664810428213</v>
      </c>
      <c r="I302" s="1" t="str">
        <v>supportcase40</v>
      </c>
      <c r="J302" s="5">
        <v>13.376540899276733</v>
      </c>
      <c r="K302" s="5">
        <v>9.9072611331939697</v>
      </c>
      <c r="L302" s="5">
        <v>9.9708471298217773</v>
      </c>
      <c r="M302" s="5">
        <f>IFERROR(VLOOKUP(I302, instances_gpu_matrix[[Instance]:[cuPDLP]], 2, FALSE), "")</f>
        <v>7.6658298969268799</v>
      </c>
      <c r="N302" s="7">
        <f t="shared" si="54"/>
        <v>0.25935552339023216</v>
      </c>
      <c r="O302" s="7">
        <f t="shared" si="55"/>
        <v>0.25460197782814697</v>
      </c>
      <c r="P302" s="7">
        <f t="shared" si="56"/>
        <v>-6.4181205857958782E-3</v>
      </c>
      <c r="Q302" s="7">
        <f t="shared" si="57"/>
        <v>0.22624125942913167</v>
      </c>
      <c r="R302" s="12">
        <f>IFERROR(VLOOKUP(I302, iterations_cuPDLP_new[[Instance]:[cuPDLP]], 2, FALSE), "")</f>
        <v>3644</v>
      </c>
      <c r="S302" s="12">
        <f>IFERROR(VLOOKUP(I302, iterations_gpu[[Instance]:[cuPDLP]], 2, FALSE), "")</f>
        <v>3068</v>
      </c>
      <c r="T302" s="12">
        <f>IFERROR(VLOOKUP(I302, iterations_gpu_matrix[[Instance]:[cuPDLP]], 2, FALSE), "")</f>
        <v>2217</v>
      </c>
      <c r="U302" s="7">
        <f t="shared" si="58"/>
        <v>0.15806805708013172</v>
      </c>
      <c r="V302" s="7">
        <f t="shared" si="59"/>
        <v>0.391602634467618</v>
      </c>
      <c r="W302" s="5" t="b">
        <f t="shared" si="50"/>
        <v>1</v>
      </c>
      <c r="AF302">
        <f t="shared" si="51"/>
        <v>23.376540899276733</v>
      </c>
      <c r="AG302">
        <f t="shared" si="52"/>
        <v>19.90726113319397</v>
      </c>
      <c r="AH302">
        <f t="shared" si="60"/>
        <v>19.970847129821777</v>
      </c>
      <c r="AI302">
        <f t="shared" si="61"/>
        <v>17.66582989692688</v>
      </c>
    </row>
    <row r="303" spans="1:35" x14ac:dyDescent="0.45">
      <c r="A303" s="1" t="s">
        <v>303</v>
      </c>
      <c r="B303">
        <v>134.1862940788269</v>
      </c>
      <c r="C303">
        <v>137.62180399894714</v>
      </c>
      <c r="D303">
        <v>9.9708471298217773</v>
      </c>
      <c r="E303">
        <f t="shared" si="53"/>
        <v>0.92569399730225455</v>
      </c>
      <c r="I303" s="1" t="str">
        <v>supportcase41</v>
      </c>
      <c r="J303" s="5">
        <v>24.17583703994751</v>
      </c>
      <c r="K303" s="5">
        <v>21.902240991592407</v>
      </c>
      <c r="L303" s="5">
        <v>31.81354808807373</v>
      </c>
      <c r="M303" s="5">
        <f>IFERROR(VLOOKUP(I303, instances_gpu_matrix[[Instance]:[cuPDLP]], 2, FALSE), "")</f>
        <v>47.599320888519287</v>
      </c>
      <c r="N303" s="7">
        <f t="shared" si="54"/>
        <v>9.4044150140418004E-2</v>
      </c>
      <c r="O303" s="7">
        <f t="shared" si="55"/>
        <v>-0.31592333434022862</v>
      </c>
      <c r="P303" s="7">
        <f t="shared" si="56"/>
        <v>-0.4525247941653992</v>
      </c>
      <c r="Q303" s="7">
        <f t="shared" si="57"/>
        <v>-1.1732625856318171</v>
      </c>
      <c r="R303" s="12">
        <f>IFERROR(VLOOKUP(I303, iterations_cuPDLP_new[[Instance]:[cuPDLP]], 2, FALSE), "")</f>
        <v>3696</v>
      </c>
      <c r="S303" s="12">
        <f>IFERROR(VLOOKUP(I303, iterations_gpu[[Instance]:[cuPDLP]], 2, FALSE), "")</f>
        <v>4887</v>
      </c>
      <c r="T303" s="12">
        <f>IFERROR(VLOOKUP(I303, iterations_gpu_matrix[[Instance]:[cuPDLP]], 2, FALSE), "")</f>
        <v>6743</v>
      </c>
      <c r="U303" s="7">
        <f t="shared" si="58"/>
        <v>-0.32224025974025972</v>
      </c>
      <c r="V303" s="7">
        <f t="shared" si="59"/>
        <v>-0.82440476190476186</v>
      </c>
      <c r="W303" s="5" t="b">
        <f t="shared" si="50"/>
        <v>1</v>
      </c>
      <c r="AF303">
        <f t="shared" si="51"/>
        <v>34.17583703994751</v>
      </c>
      <c r="AG303">
        <f t="shared" si="52"/>
        <v>31.902240991592407</v>
      </c>
      <c r="AH303">
        <f t="shared" si="60"/>
        <v>41.81354808807373</v>
      </c>
      <c r="AI303">
        <f t="shared" si="61"/>
        <v>57.599320888519287</v>
      </c>
    </row>
    <row r="304" spans="1:35" x14ac:dyDescent="0.45">
      <c r="A304" s="1" t="s">
        <v>304</v>
      </c>
      <c r="B304">
        <v>27.482693910598755</v>
      </c>
      <c r="C304">
        <v>27.8664870262146</v>
      </c>
      <c r="D304">
        <v>31.81354808807373</v>
      </c>
      <c r="E304">
        <f t="shared" si="53"/>
        <v>-0.15758477649837571</v>
      </c>
      <c r="I304" s="1" t="str">
        <v>supportcase42</v>
      </c>
      <c r="J304" s="5">
        <v>600.00434803962708</v>
      </c>
      <c r="K304" s="5">
        <v>600.00197219848633</v>
      </c>
      <c r="L304" s="5">
        <v>600.00357508659363</v>
      </c>
      <c r="M304" s="5">
        <f>IFERROR(VLOOKUP(I304, instances_gpu_matrix[[Instance]:[cuPDLP]], 2, FALSE), "")</f>
        <v>600.00028610229492</v>
      </c>
      <c r="N304" s="7">
        <f t="shared" si="54"/>
        <v>0</v>
      </c>
      <c r="O304" s="7">
        <f t="shared" si="55"/>
        <v>0</v>
      </c>
      <c r="P304" s="7">
        <f t="shared" si="56"/>
        <v>0</v>
      </c>
      <c r="Q304" s="7">
        <f t="shared" si="57"/>
        <v>0</v>
      </c>
      <c r="R304" s="12">
        <f>IFERROR(VLOOKUP(I304, iterations_cuPDLP_new[[Instance]:[cuPDLP]], 2, FALSE), "")</f>
        <v>80195</v>
      </c>
      <c r="S304" s="12">
        <f>IFERROR(VLOOKUP(I304, iterations_gpu[[Instance]:[cuPDLP]], 2, FALSE), "")</f>
        <v>79447</v>
      </c>
      <c r="T304" s="12">
        <f>IFERROR(VLOOKUP(I304, iterations_gpu_matrix[[Instance]:[cuPDLP]], 2, FALSE), "")</f>
        <v>81250</v>
      </c>
      <c r="U304" s="7" t="str">
        <f t="shared" si="58"/>
        <v/>
      </c>
      <c r="V304" s="7" t="str">
        <f t="shared" si="59"/>
        <v/>
      </c>
      <c r="W304" s="5" t="b">
        <f t="shared" si="50"/>
        <v>0</v>
      </c>
      <c r="AF304">
        <f t="shared" si="51"/>
        <v>1</v>
      </c>
      <c r="AG304">
        <f t="shared" si="52"/>
        <v>1</v>
      </c>
      <c r="AH304">
        <f t="shared" si="60"/>
        <v>1</v>
      </c>
      <c r="AI304">
        <f t="shared" si="61"/>
        <v>1</v>
      </c>
    </row>
    <row r="305" spans="1:35" x14ac:dyDescent="0.45">
      <c r="A305" s="1" t="s">
        <v>305</v>
      </c>
      <c r="B305">
        <v>170.22374391555786</v>
      </c>
      <c r="C305">
        <v>169.79795098304749</v>
      </c>
      <c r="D305">
        <v>600.00357508659363</v>
      </c>
      <c r="E305">
        <f t="shared" si="53"/>
        <v>-2.5247936702898199</v>
      </c>
      <c r="I305" s="1" t="str">
        <v>supportcase43</v>
      </c>
      <c r="J305" s="5">
        <v>1.2950260639190674</v>
      </c>
      <c r="K305" s="5">
        <v>1.2701878547668457</v>
      </c>
      <c r="L305" s="5">
        <v>1.8443100452423096</v>
      </c>
      <c r="M305" s="5">
        <f>IFERROR(VLOOKUP(I305, instances_gpu_matrix[[Instance]:[cuPDLP]], 2, FALSE), "")</f>
        <v>1.8674499988555908</v>
      </c>
      <c r="N305" s="7">
        <f t="shared" si="54"/>
        <v>1.9179698265728452E-2</v>
      </c>
      <c r="O305" s="7">
        <f t="shared" si="55"/>
        <v>-0.42414897786765293</v>
      </c>
      <c r="P305" s="7">
        <f t="shared" si="56"/>
        <v>-0.45199785867961167</v>
      </c>
      <c r="Q305" s="7">
        <f t="shared" si="57"/>
        <v>-0.47021559987941935</v>
      </c>
      <c r="R305" s="12">
        <f>IFERROR(VLOOKUP(I305, iterations_cuPDLP_new[[Instance]:[cuPDLP]], 2, FALSE), "")</f>
        <v>349</v>
      </c>
      <c r="S305" s="12">
        <f>IFERROR(VLOOKUP(I305, iterations_gpu[[Instance]:[cuPDLP]], 2, FALSE), "")</f>
        <v>203</v>
      </c>
      <c r="T305" s="12">
        <f>IFERROR(VLOOKUP(I305, iterations_gpu_matrix[[Instance]:[cuPDLP]], 2, FALSE), "")</f>
        <v>230</v>
      </c>
      <c r="U305" s="7" t="str">
        <f t="shared" si="58"/>
        <v/>
      </c>
      <c r="V305" s="7" t="str">
        <f t="shared" si="59"/>
        <v/>
      </c>
      <c r="W305" s="5" t="b">
        <f t="shared" si="50"/>
        <v>0</v>
      </c>
      <c r="AF305">
        <f t="shared" si="51"/>
        <v>11.295026063919067</v>
      </c>
      <c r="AG305">
        <f t="shared" si="52"/>
        <v>11.270187854766846</v>
      </c>
      <c r="AH305">
        <f t="shared" si="60"/>
        <v>11.84431004524231</v>
      </c>
      <c r="AI305">
        <f t="shared" si="61"/>
        <v>11.867449998855591</v>
      </c>
    </row>
    <row r="306" spans="1:35" x14ac:dyDescent="0.45">
      <c r="A306" s="1" t="s">
        <v>306</v>
      </c>
      <c r="B306">
        <v>89.211020946502686</v>
      </c>
      <c r="C306">
        <v>89.212729930877686</v>
      </c>
      <c r="D306">
        <v>1.8443100452423096</v>
      </c>
      <c r="E306">
        <f t="shared" si="53"/>
        <v>0.97932643270220743</v>
      </c>
      <c r="I306" s="1" t="str">
        <v>supportcase7</v>
      </c>
      <c r="J306" s="5">
        <v>600.00558185577393</v>
      </c>
      <c r="K306" s="5">
        <v>600.00391602516174</v>
      </c>
      <c r="L306" s="5">
        <v>600.00065994262695</v>
      </c>
      <c r="M306" s="5">
        <f>IFERROR(VLOOKUP(I306, instances_gpu_matrix[[Instance]:[cuPDLP]], 2, FALSE), "")</f>
        <v>600.00316596031189</v>
      </c>
      <c r="N306" s="7">
        <f t="shared" si="54"/>
        <v>0</v>
      </c>
      <c r="O306" s="7">
        <f t="shared" si="55"/>
        <v>0</v>
      </c>
      <c r="P306" s="7">
        <f t="shared" si="56"/>
        <v>0</v>
      </c>
      <c r="Q306" s="7">
        <f t="shared" si="57"/>
        <v>0</v>
      </c>
      <c r="R306" s="12">
        <f>IFERROR(VLOOKUP(I306, iterations_cuPDLP_new[[Instance]:[cuPDLP]], 2, FALSE), "")</f>
        <v>95713</v>
      </c>
      <c r="S306" s="12">
        <f>IFERROR(VLOOKUP(I306, iterations_gpu[[Instance]:[cuPDLP]], 2, FALSE), "")</f>
        <v>101238</v>
      </c>
      <c r="T306" s="12">
        <f>IFERROR(VLOOKUP(I306, iterations_gpu_matrix[[Instance]:[cuPDLP]], 2, FALSE), "")</f>
        <v>92026</v>
      </c>
      <c r="U306" s="7" t="str">
        <f t="shared" si="58"/>
        <v/>
      </c>
      <c r="V306" s="7" t="str">
        <f t="shared" si="59"/>
        <v/>
      </c>
      <c r="W306" s="5" t="b">
        <f t="shared" si="50"/>
        <v>0</v>
      </c>
      <c r="AF306">
        <f t="shared" si="51"/>
        <v>1</v>
      </c>
      <c r="AG306">
        <f t="shared" si="52"/>
        <v>1</v>
      </c>
      <c r="AH306">
        <f t="shared" si="60"/>
        <v>1</v>
      </c>
      <c r="AI306">
        <f t="shared" si="61"/>
        <v>1</v>
      </c>
    </row>
    <row r="307" spans="1:35" x14ac:dyDescent="0.45">
      <c r="A307" s="1" t="s">
        <v>307</v>
      </c>
      <c r="B307">
        <v>79.79479193687439</v>
      </c>
      <c r="C307">
        <v>82.426683902740479</v>
      </c>
      <c r="D307">
        <v>600.00065994262695</v>
      </c>
      <c r="E307">
        <f t="shared" si="53"/>
        <v>-6.519296001389252</v>
      </c>
      <c r="I307" s="1" t="str">
        <v>t11nonreg</v>
      </c>
      <c r="J307" s="5">
        <v>600.16457009315491</v>
      </c>
      <c r="K307" s="5">
        <v>600.00660300254822</v>
      </c>
      <c r="L307" s="5">
        <v>600.00334596633911</v>
      </c>
      <c r="M307" s="5" t="str">
        <f>IFERROR(VLOOKUP(I307, instances_gpu_matrix[[Instance]:[cuPDLP]], 2, FALSE), "")</f>
        <v/>
      </c>
      <c r="N307" s="7">
        <f t="shared" si="54"/>
        <v>0</v>
      </c>
      <c r="O307" s="7">
        <f t="shared" si="55"/>
        <v>0</v>
      </c>
      <c r="P307" s="7">
        <f t="shared" si="56"/>
        <v>0</v>
      </c>
      <c r="Q307" s="7" t="str">
        <f t="shared" si="57"/>
        <v/>
      </c>
      <c r="R307" s="12">
        <f>IFERROR(VLOOKUP(I307, iterations_cuPDLP_new[[Instance]:[cuPDLP]], 2, FALSE), "")</f>
        <v>51642</v>
      </c>
      <c r="S307" s="12">
        <f>IFERROR(VLOOKUP(I307, iterations_gpu[[Instance]:[cuPDLP]], 2, FALSE), "")</f>
        <v>51096</v>
      </c>
      <c r="T307" s="12" t="str">
        <f>IFERROR(VLOOKUP(I307, iterations_gpu_matrix[[Instance]:[cuPDLP]], 2, FALSE), "")</f>
        <v/>
      </c>
      <c r="U307" s="7" t="str">
        <f t="shared" si="58"/>
        <v/>
      </c>
      <c r="V307" s="7" t="str">
        <f t="shared" si="59"/>
        <v/>
      </c>
      <c r="W307" s="5" t="b">
        <f t="shared" si="50"/>
        <v>0</v>
      </c>
      <c r="AF307">
        <f t="shared" si="51"/>
        <v>1</v>
      </c>
      <c r="AG307">
        <f t="shared" si="52"/>
        <v>1</v>
      </c>
      <c r="AH307">
        <f t="shared" si="60"/>
        <v>1</v>
      </c>
      <c r="AI307">
        <f t="shared" si="61"/>
        <v>1</v>
      </c>
    </row>
    <row r="308" spans="1:35" x14ac:dyDescent="0.45">
      <c r="A308" s="1" t="s">
        <v>308</v>
      </c>
      <c r="B308">
        <v>600.00367617607117</v>
      </c>
      <c r="C308">
        <v>600.00069689750671</v>
      </c>
      <c r="D308">
        <v>600.00334596633911</v>
      </c>
      <c r="E308">
        <f t="shared" si="53"/>
        <v>5.5034618147700138E-7</v>
      </c>
      <c r="I308" s="1" t="str">
        <v>t1717</v>
      </c>
      <c r="J308" s="5">
        <v>378.50892090797424</v>
      </c>
      <c r="K308" s="5">
        <v>374.56237101554871</v>
      </c>
      <c r="L308" s="5">
        <v>538.77902603149414</v>
      </c>
      <c r="M308" s="5">
        <f>IFERROR(VLOOKUP(I308, instances_gpu_matrix[[Instance]:[cuPDLP]], 2, FALSE), "")</f>
        <v>359.83243703842163</v>
      </c>
      <c r="N308" s="7">
        <f t="shared" si="54"/>
        <v>1.0426570351257455E-2</v>
      </c>
      <c r="O308" s="7">
        <f t="shared" si="55"/>
        <v>-0.42342490829294321</v>
      </c>
      <c r="P308" s="7">
        <f t="shared" si="56"/>
        <v>-0.43842272401978288</v>
      </c>
      <c r="Q308" s="7">
        <f t="shared" si="57"/>
        <v>3.9325717469135761E-2</v>
      </c>
      <c r="R308" s="12">
        <f>IFERROR(VLOOKUP(I308, iterations_cuPDLP_new[[Instance]:[cuPDLP]], 2, FALSE), "")</f>
        <v>54569</v>
      </c>
      <c r="S308" s="12">
        <f>IFERROR(VLOOKUP(I308, iterations_gpu[[Instance]:[cuPDLP]], 2, FALSE), "")</f>
        <v>77681</v>
      </c>
      <c r="T308" s="12">
        <f>IFERROR(VLOOKUP(I308, iterations_gpu_matrix[[Instance]:[cuPDLP]], 2, FALSE), "")</f>
        <v>52811</v>
      </c>
      <c r="U308" s="7">
        <f t="shared" si="58"/>
        <v>-0.42353717312026973</v>
      </c>
      <c r="V308" s="7">
        <f t="shared" si="59"/>
        <v>3.2216093386354887E-2</v>
      </c>
      <c r="W308" s="5" t="b">
        <f t="shared" si="50"/>
        <v>1</v>
      </c>
      <c r="AF308">
        <f t="shared" si="51"/>
        <v>388.50892090797424</v>
      </c>
      <c r="AG308">
        <f t="shared" si="52"/>
        <v>384.56237101554871</v>
      </c>
      <c r="AH308">
        <f t="shared" si="60"/>
        <v>548.77902603149414</v>
      </c>
      <c r="AI308">
        <f t="shared" si="61"/>
        <v>369.83243703842163</v>
      </c>
    </row>
    <row r="309" spans="1:35" x14ac:dyDescent="0.45">
      <c r="A309" s="1" t="s">
        <v>309</v>
      </c>
      <c r="B309">
        <v>600.00212979316711</v>
      </c>
      <c r="C309">
        <v>600.00648999214172</v>
      </c>
      <c r="D309">
        <v>538.77902603149414</v>
      </c>
      <c r="E309">
        <f t="shared" si="53"/>
        <v>0.10203814406921825</v>
      </c>
      <c r="I309" s="1" t="str">
        <v>t1722</v>
      </c>
      <c r="J309" s="5">
        <v>124.66525077819824</v>
      </c>
      <c r="K309" s="5">
        <v>125.43103504180908</v>
      </c>
      <c r="L309" s="5">
        <v>135.64176297187805</v>
      </c>
      <c r="M309" s="5">
        <f>IFERROR(VLOOKUP(I309, instances_gpu_matrix[[Instance]:[cuPDLP]], 2, FALSE), "")</f>
        <v>105.26283979415894</v>
      </c>
      <c r="N309" s="7">
        <f t="shared" si="54"/>
        <v>-6.1427242862833274E-3</v>
      </c>
      <c r="O309" s="7">
        <f t="shared" si="55"/>
        <v>-8.804788924869679E-2</v>
      </c>
      <c r="P309" s="7">
        <f t="shared" si="56"/>
        <v>-8.1405115780679771E-2</v>
      </c>
      <c r="Q309" s="7">
        <f t="shared" si="57"/>
        <v>0.16079110916152145</v>
      </c>
      <c r="R309" s="12">
        <f>IFERROR(VLOOKUP(I309, iterations_cuPDLP_new[[Instance]:[cuPDLP]], 2, FALSE), "")</f>
        <v>18156</v>
      </c>
      <c r="S309" s="12">
        <f>IFERROR(VLOOKUP(I309, iterations_gpu[[Instance]:[cuPDLP]], 2, FALSE), "")</f>
        <v>20036</v>
      </c>
      <c r="T309" s="12">
        <f>IFERROR(VLOOKUP(I309, iterations_gpu_matrix[[Instance]:[cuPDLP]], 2, FALSE), "")</f>
        <v>15439</v>
      </c>
      <c r="U309" s="7">
        <f t="shared" si="58"/>
        <v>-0.10354703679224499</v>
      </c>
      <c r="V309" s="7">
        <f t="shared" si="59"/>
        <v>0.1496474994492179</v>
      </c>
      <c r="W309" s="5" t="b">
        <f t="shared" si="50"/>
        <v>1</v>
      </c>
      <c r="AF309">
        <f t="shared" si="51"/>
        <v>134.66525077819824</v>
      </c>
      <c r="AG309">
        <f t="shared" si="52"/>
        <v>135.43103504180908</v>
      </c>
      <c r="AH309">
        <f t="shared" si="60"/>
        <v>145.64176297187805</v>
      </c>
      <c r="AI309">
        <f t="shared" si="61"/>
        <v>115.26283979415894</v>
      </c>
    </row>
    <row r="310" spans="1:35" x14ac:dyDescent="0.45">
      <c r="A310" s="1" t="s">
        <v>310</v>
      </c>
      <c r="B310">
        <v>196.37783694267273</v>
      </c>
      <c r="C310">
        <v>197.95633697509766</v>
      </c>
      <c r="D310">
        <v>135.64176297187805</v>
      </c>
      <c r="E310">
        <f t="shared" si="53"/>
        <v>0.30928171384495368</v>
      </c>
      <c r="I310" s="1" t="str">
        <v>tanglegram4</v>
      </c>
      <c r="J310" s="5">
        <v>2.8307709693908691</v>
      </c>
      <c r="K310" s="5">
        <v>2.6596550941467285</v>
      </c>
      <c r="L310" s="5">
        <v>3.4197788238525391</v>
      </c>
      <c r="M310" s="5">
        <f>IFERROR(VLOOKUP(I310, instances_gpu_matrix[[Instance]:[cuPDLP]], 2, FALSE), "")</f>
        <v>3.8227250576019287</v>
      </c>
      <c r="N310" s="7">
        <f t="shared" si="54"/>
        <v>6.0448505758472458E-2</v>
      </c>
      <c r="O310" s="7">
        <f t="shared" si="55"/>
        <v>-0.2080732990519589</v>
      </c>
      <c r="P310" s="7">
        <f t="shared" si="56"/>
        <v>-0.28579785829322868</v>
      </c>
      <c r="Q310" s="7">
        <f t="shared" si="57"/>
        <v>-0.43730104930328823</v>
      </c>
      <c r="R310" s="12">
        <f>IFERROR(VLOOKUP(I310, iterations_cuPDLP_new[[Instance]:[cuPDLP]], 2, FALSE), "")</f>
        <v>524</v>
      </c>
      <c r="S310" s="12">
        <f>IFERROR(VLOOKUP(I310, iterations_gpu[[Instance]:[cuPDLP]], 2, FALSE), "")</f>
        <v>435</v>
      </c>
      <c r="T310" s="12">
        <f>IFERROR(VLOOKUP(I310, iterations_gpu_matrix[[Instance]:[cuPDLP]], 2, FALSE), "")</f>
        <v>485</v>
      </c>
      <c r="U310" s="7" t="str">
        <f t="shared" si="58"/>
        <v/>
      </c>
      <c r="V310" s="7" t="str">
        <f t="shared" si="59"/>
        <v/>
      </c>
      <c r="W310" s="5" t="b">
        <f t="shared" si="50"/>
        <v>0</v>
      </c>
      <c r="AF310">
        <f t="shared" si="51"/>
        <v>12.830770969390869</v>
      </c>
      <c r="AG310">
        <f t="shared" si="52"/>
        <v>12.659655094146729</v>
      </c>
      <c r="AH310">
        <f t="shared" si="60"/>
        <v>13.419778823852539</v>
      </c>
      <c r="AI310">
        <f t="shared" si="61"/>
        <v>13.822725057601929</v>
      </c>
    </row>
    <row r="311" spans="1:35" x14ac:dyDescent="0.45">
      <c r="A311" s="1" t="s">
        <v>311</v>
      </c>
      <c r="B311">
        <v>24.104284048080444</v>
      </c>
      <c r="C311">
        <v>25.525493144989014</v>
      </c>
      <c r="D311">
        <v>3.4197788238525391</v>
      </c>
      <c r="E311">
        <f t="shared" si="53"/>
        <v>0.85812568350791263</v>
      </c>
      <c r="I311" s="1" t="str">
        <v>tbfp-network</v>
      </c>
      <c r="J311" s="5">
        <v>47.160577058792114</v>
      </c>
      <c r="K311" s="5">
        <v>43.759760856628418</v>
      </c>
      <c r="L311" s="5">
        <v>54.337419033050537</v>
      </c>
      <c r="M311" s="5">
        <f>IFERROR(VLOOKUP(I311, instances_gpu_matrix[[Instance]:[cuPDLP]], 2, FALSE), "")</f>
        <v>83.855855941772461</v>
      </c>
      <c r="N311" s="7">
        <f t="shared" si="54"/>
        <v>7.2111420475710328E-2</v>
      </c>
      <c r="O311" s="7">
        <f t="shared" si="55"/>
        <v>-0.15217884135114604</v>
      </c>
      <c r="P311" s="7">
        <f t="shared" si="56"/>
        <v>-0.24172111477204042</v>
      </c>
      <c r="Q311" s="7">
        <f t="shared" si="57"/>
        <v>-0.9162777469582668</v>
      </c>
      <c r="R311" s="12">
        <f>IFERROR(VLOOKUP(I311, iterations_cuPDLP_new[[Instance]:[cuPDLP]], 2, FALSE), "")</f>
        <v>8845</v>
      </c>
      <c r="S311" s="12">
        <f>IFERROR(VLOOKUP(I311, iterations_gpu[[Instance]:[cuPDLP]], 2, FALSE), "")</f>
        <v>10553</v>
      </c>
      <c r="T311" s="12">
        <f>IFERROR(VLOOKUP(I311, iterations_gpu_matrix[[Instance]:[cuPDLP]], 2, FALSE), "")</f>
        <v>11923</v>
      </c>
      <c r="U311" s="7">
        <f t="shared" si="58"/>
        <v>-0.19310344827586207</v>
      </c>
      <c r="V311" s="7">
        <f t="shared" si="59"/>
        <v>-0.34799321650650084</v>
      </c>
      <c r="W311" s="5" t="b">
        <f t="shared" ref="W311:W334" si="62">AND(R311&gt;=1000,K311&lt;=600)</f>
        <v>1</v>
      </c>
      <c r="AF311">
        <f t="shared" si="51"/>
        <v>57.160577058792114</v>
      </c>
      <c r="AG311">
        <f t="shared" si="52"/>
        <v>53.759760856628418</v>
      </c>
      <c r="AH311">
        <f t="shared" si="60"/>
        <v>64.337419033050537</v>
      </c>
      <c r="AI311">
        <f t="shared" si="61"/>
        <v>93.855855941772461</v>
      </c>
    </row>
    <row r="312" spans="1:35" x14ac:dyDescent="0.45">
      <c r="A312" s="1" t="s">
        <v>312</v>
      </c>
      <c r="B312">
        <v>5.1172370910644531</v>
      </c>
      <c r="C312">
        <v>5.3050529956817627</v>
      </c>
      <c r="D312">
        <v>54.337419033050537</v>
      </c>
      <c r="E312">
        <f t="shared" si="53"/>
        <v>-9.6185072268651979</v>
      </c>
      <c r="I312" s="1" t="str">
        <v>thor50dday</v>
      </c>
      <c r="J312" s="5">
        <v>39.938589811325073</v>
      </c>
      <c r="K312" s="5">
        <v>41.436996936798096</v>
      </c>
      <c r="L312" s="5">
        <v>30.506999969482422</v>
      </c>
      <c r="M312" s="5">
        <f>IFERROR(VLOOKUP(I312, instances_gpu_matrix[[Instance]:[cuPDLP]], 2, FALSE), "")</f>
        <v>28.639315843582153</v>
      </c>
      <c r="N312" s="7">
        <f t="shared" si="54"/>
        <v>-3.7517777481670893E-2</v>
      </c>
      <c r="O312" s="7">
        <f t="shared" si="55"/>
        <v>0.23615229997850873</v>
      </c>
      <c r="P312" s="7">
        <f t="shared" si="56"/>
        <v>0.26377386816874504</v>
      </c>
      <c r="Q312" s="7">
        <f t="shared" si="57"/>
        <v>0.30884673213012137</v>
      </c>
      <c r="R312" s="12">
        <f>IFERROR(VLOOKUP(I312, iterations_cuPDLP_new[[Instance]:[cuPDLP]], 2, FALSE), "")</f>
        <v>14070</v>
      </c>
      <c r="S312" s="12">
        <f>IFERROR(VLOOKUP(I312, iterations_gpu[[Instance]:[cuPDLP]], 2, FALSE), "")</f>
        <v>9758</v>
      </c>
      <c r="T312" s="12">
        <f>IFERROR(VLOOKUP(I312, iterations_gpu_matrix[[Instance]:[cuPDLP]], 2, FALSE), "")</f>
        <v>9374</v>
      </c>
      <c r="U312" s="7">
        <f t="shared" si="58"/>
        <v>0.30646766169154227</v>
      </c>
      <c r="V312" s="7">
        <f t="shared" si="59"/>
        <v>0.33375977256574274</v>
      </c>
      <c r="W312" s="5" t="b">
        <f t="shared" si="62"/>
        <v>1</v>
      </c>
      <c r="AF312">
        <f t="shared" si="51"/>
        <v>49.938589811325073</v>
      </c>
      <c r="AG312">
        <f t="shared" si="52"/>
        <v>51.436996936798096</v>
      </c>
      <c r="AH312">
        <f t="shared" si="60"/>
        <v>40.506999969482422</v>
      </c>
      <c r="AI312">
        <f t="shared" si="61"/>
        <v>38.639315843582153</v>
      </c>
    </row>
    <row r="313" spans="1:35" x14ac:dyDescent="0.45">
      <c r="A313" s="1" t="s">
        <v>313</v>
      </c>
      <c r="B313">
        <v>121.53489398956299</v>
      </c>
      <c r="C313">
        <v>121.99550890922546</v>
      </c>
      <c r="D313">
        <v>30.506999969482422</v>
      </c>
      <c r="E313">
        <f t="shared" si="53"/>
        <v>0.74898567013929129</v>
      </c>
      <c r="I313" s="1" t="str">
        <v>tpl-tub-ss16</v>
      </c>
      <c r="J313" s="5">
        <v>218.55784106254578</v>
      </c>
      <c r="K313" s="5">
        <v>218.42968606948853</v>
      </c>
      <c r="L313" s="5">
        <v>226.57564187049866</v>
      </c>
      <c r="M313" s="5">
        <f>IFERROR(VLOOKUP(I313, instances_gpu_matrix[[Instance]:[cuPDLP]], 2, FALSE), "")</f>
        <v>336.41362500190735</v>
      </c>
      <c r="N313" s="7">
        <f t="shared" si="54"/>
        <v>5.8636648511080521E-4</v>
      </c>
      <c r="O313" s="7">
        <f t="shared" si="55"/>
        <v>-3.6685029322093214E-2</v>
      </c>
      <c r="P313" s="7">
        <f t="shared" si="56"/>
        <v>-3.7293263326939351E-2</v>
      </c>
      <c r="Q313" s="7">
        <f t="shared" si="57"/>
        <v>-0.54014608112784113</v>
      </c>
      <c r="R313" s="12">
        <f>IFERROR(VLOOKUP(I313, iterations_cuPDLP_new[[Instance]:[cuPDLP]], 2, FALSE), "")</f>
        <v>43008</v>
      </c>
      <c r="S313" s="12">
        <f>IFERROR(VLOOKUP(I313, iterations_gpu[[Instance]:[cuPDLP]], 2, FALSE), "")</f>
        <v>43156</v>
      </c>
      <c r="T313" s="12">
        <f>IFERROR(VLOOKUP(I313, iterations_gpu_matrix[[Instance]:[cuPDLP]], 2, FALSE), "")</f>
        <v>64252</v>
      </c>
      <c r="U313" s="7">
        <f t="shared" si="58"/>
        <v>-3.441220238095238E-3</v>
      </c>
      <c r="V313" s="7">
        <f t="shared" si="59"/>
        <v>-0.49395461309523808</v>
      </c>
      <c r="W313" s="5" t="b">
        <f t="shared" si="62"/>
        <v>1</v>
      </c>
      <c r="AF313">
        <f t="shared" si="51"/>
        <v>228.55784106254578</v>
      </c>
      <c r="AG313">
        <f t="shared" si="52"/>
        <v>228.42968606948853</v>
      </c>
      <c r="AH313">
        <f t="shared" si="60"/>
        <v>236.57564187049866</v>
      </c>
      <c r="AI313">
        <f t="shared" si="61"/>
        <v>346.41362500190735</v>
      </c>
    </row>
    <row r="314" spans="1:35" x14ac:dyDescent="0.45">
      <c r="A314" s="1" t="s">
        <v>314</v>
      </c>
      <c r="B314">
        <v>38.569800853729248</v>
      </c>
      <c r="C314">
        <v>38.226590156555176</v>
      </c>
      <c r="D314">
        <v>226.57564187049866</v>
      </c>
      <c r="E314">
        <f t="shared" si="53"/>
        <v>-4.8744312092705933</v>
      </c>
      <c r="I314" s="1" t="str">
        <v>tpl-tub-ws1617</v>
      </c>
      <c r="J314" s="5">
        <v>600.00115394592285</v>
      </c>
      <c r="K314" s="5">
        <v>600.20555710792542</v>
      </c>
      <c r="L314" s="5">
        <v>600.30742406845093</v>
      </c>
      <c r="M314" s="5">
        <f>IFERROR(VLOOKUP(I314, instances_gpu_matrix[[Instance]:[cuPDLP]], 2, FALSE), "")</f>
        <v>600.00325107574463</v>
      </c>
      <c r="N314" s="7">
        <f t="shared" si="54"/>
        <v>0</v>
      </c>
      <c r="O314" s="7">
        <f t="shared" si="55"/>
        <v>0</v>
      </c>
      <c r="P314" s="7">
        <f t="shared" si="56"/>
        <v>0</v>
      </c>
      <c r="Q314" s="7">
        <f t="shared" si="57"/>
        <v>0</v>
      </c>
      <c r="R314" s="12">
        <f>IFERROR(VLOOKUP(I314, iterations_cuPDLP_new[[Instance]:[cuPDLP]], 2, FALSE), "")</f>
        <v>117418</v>
      </c>
      <c r="S314" s="12">
        <f>IFERROR(VLOOKUP(I314, iterations_gpu[[Instance]:[cuPDLP]], 2, FALSE), "")</f>
        <v>115562</v>
      </c>
      <c r="T314" s="12">
        <f>IFERROR(VLOOKUP(I314, iterations_gpu_matrix[[Instance]:[cuPDLP]], 2, FALSE), "")</f>
        <v>114298</v>
      </c>
      <c r="U314" s="7" t="str">
        <f t="shared" si="58"/>
        <v/>
      </c>
      <c r="V314" s="7" t="str">
        <f t="shared" si="59"/>
        <v/>
      </c>
      <c r="W314" s="5" t="b">
        <f t="shared" si="62"/>
        <v>0</v>
      </c>
      <c r="AF314">
        <f t="shared" si="51"/>
        <v>1</v>
      </c>
      <c r="AG314">
        <f t="shared" si="52"/>
        <v>1</v>
      </c>
      <c r="AH314">
        <f t="shared" si="60"/>
        <v>1</v>
      </c>
      <c r="AI314">
        <f t="shared" si="61"/>
        <v>1</v>
      </c>
    </row>
    <row r="315" spans="1:35" x14ac:dyDescent="0.45">
      <c r="A315" s="1" t="s">
        <v>315</v>
      </c>
      <c r="B315">
        <v>600.00063300132751</v>
      </c>
      <c r="C315">
        <v>600.00216722488403</v>
      </c>
      <c r="D315">
        <v>600.30742406845093</v>
      </c>
      <c r="E315">
        <f t="shared" si="53"/>
        <v>-5.1131790576416664E-4</v>
      </c>
      <c r="I315" s="1" t="str">
        <v>triptim1</v>
      </c>
      <c r="J315" s="5">
        <v>600.55562496185303</v>
      </c>
      <c r="K315" s="5">
        <v>600.00655293464661</v>
      </c>
      <c r="L315" s="5">
        <v>600.00211501121521</v>
      </c>
      <c r="M315" s="5">
        <f>IFERROR(VLOOKUP(I315, instances_gpu_matrix[[Instance]:[cuPDLP]], 2, FALSE), "")</f>
        <v>600.0022931098938</v>
      </c>
      <c r="N315" s="7">
        <f t="shared" si="54"/>
        <v>0</v>
      </c>
      <c r="O315" s="7">
        <f t="shared" si="55"/>
        <v>0</v>
      </c>
      <c r="P315" s="7">
        <f t="shared" si="56"/>
        <v>0</v>
      </c>
      <c r="Q315" s="7">
        <f t="shared" si="57"/>
        <v>0</v>
      </c>
      <c r="R315" s="12">
        <f>IFERROR(VLOOKUP(I315, iterations_cuPDLP_new[[Instance]:[cuPDLP]], 2, FALSE), "")</f>
        <v>80780</v>
      </c>
      <c r="S315" s="12">
        <f>IFERROR(VLOOKUP(I315, iterations_gpu[[Instance]:[cuPDLP]], 2, FALSE), "")</f>
        <v>79652</v>
      </c>
      <c r="T315" s="12">
        <f>IFERROR(VLOOKUP(I315, iterations_gpu_matrix[[Instance]:[cuPDLP]], 2, FALSE), "")</f>
        <v>81866</v>
      </c>
      <c r="U315" s="7" t="str">
        <f t="shared" si="58"/>
        <v/>
      </c>
      <c r="V315" s="7" t="str">
        <f t="shared" si="59"/>
        <v/>
      </c>
      <c r="W315" s="5" t="b">
        <f t="shared" si="62"/>
        <v>0</v>
      </c>
      <c r="AF315">
        <f t="shared" si="51"/>
        <v>1</v>
      </c>
      <c r="AG315">
        <f t="shared" si="52"/>
        <v>1</v>
      </c>
      <c r="AH315">
        <f t="shared" si="60"/>
        <v>1</v>
      </c>
      <c r="AI315">
        <f t="shared" si="61"/>
        <v>1</v>
      </c>
    </row>
    <row r="316" spans="1:35" x14ac:dyDescent="0.45">
      <c r="A316" s="1" t="s">
        <v>316</v>
      </c>
      <c r="B316">
        <v>600.00426578521729</v>
      </c>
      <c r="C316">
        <v>600.00173711776733</v>
      </c>
      <c r="D316">
        <v>600.00211501121521</v>
      </c>
      <c r="E316">
        <f t="shared" si="53"/>
        <v>3.5845978515844501E-6</v>
      </c>
      <c r="I316" s="1" t="str">
        <v>triptim2</v>
      </c>
      <c r="J316" s="5">
        <v>600.0034031867981</v>
      </c>
      <c r="K316" s="5">
        <v>600.00548791885376</v>
      </c>
      <c r="L316" s="5">
        <v>600.00372910499573</v>
      </c>
      <c r="M316" s="5">
        <f>IFERROR(VLOOKUP(I316, instances_gpu_matrix[[Instance]:[cuPDLP]], 2, FALSE), "")</f>
        <v>600.00270485877991</v>
      </c>
      <c r="N316" s="7">
        <f t="shared" si="54"/>
        <v>0</v>
      </c>
      <c r="O316" s="7">
        <f t="shared" si="55"/>
        <v>0</v>
      </c>
      <c r="P316" s="7">
        <f t="shared" si="56"/>
        <v>0</v>
      </c>
      <c r="Q316" s="7">
        <f t="shared" si="57"/>
        <v>0</v>
      </c>
      <c r="R316" s="12">
        <f>IFERROR(VLOOKUP(I316, iterations_cuPDLP_new[[Instance]:[cuPDLP]], 2, FALSE), "")</f>
        <v>81097</v>
      </c>
      <c r="S316" s="12">
        <f>IFERROR(VLOOKUP(I316, iterations_gpu[[Instance]:[cuPDLP]], 2, FALSE), "")</f>
        <v>51441</v>
      </c>
      <c r="T316" s="12">
        <f>IFERROR(VLOOKUP(I316, iterations_gpu_matrix[[Instance]:[cuPDLP]], 2, FALSE), "")</f>
        <v>75073</v>
      </c>
      <c r="U316" s="7" t="str">
        <f t="shared" si="58"/>
        <v/>
      </c>
      <c r="V316" s="7" t="str">
        <f t="shared" si="59"/>
        <v/>
      </c>
      <c r="W316" s="5" t="b">
        <f t="shared" si="62"/>
        <v>0</v>
      </c>
      <c r="AF316">
        <f t="shared" si="51"/>
        <v>1</v>
      </c>
      <c r="AG316">
        <f t="shared" si="52"/>
        <v>1</v>
      </c>
      <c r="AH316">
        <f t="shared" si="60"/>
        <v>1</v>
      </c>
      <c r="AI316">
        <f t="shared" si="61"/>
        <v>1</v>
      </c>
    </row>
    <row r="317" spans="1:35" x14ac:dyDescent="0.45">
      <c r="A317" s="1" t="s">
        <v>317</v>
      </c>
      <c r="B317">
        <v>600.00098609924316</v>
      </c>
      <c r="C317">
        <v>600.00018811225891</v>
      </c>
      <c r="D317">
        <v>600.00372910499573</v>
      </c>
      <c r="E317">
        <f t="shared" si="53"/>
        <v>-4.5716687407406519E-6</v>
      </c>
      <c r="I317" s="1" t="str">
        <v>triptim4</v>
      </c>
      <c r="J317" s="5">
        <v>600.00722098350525</v>
      </c>
      <c r="K317" s="5">
        <v>600.0014820098877</v>
      </c>
      <c r="L317" s="5">
        <v>600.00513505935669</v>
      </c>
      <c r="M317" s="5">
        <f>IFERROR(VLOOKUP(I317, instances_gpu_matrix[[Instance]:[cuPDLP]], 2, FALSE), "")</f>
        <v>600.00283598899841</v>
      </c>
      <c r="N317" s="7">
        <f t="shared" si="54"/>
        <v>0</v>
      </c>
      <c r="O317" s="7">
        <f t="shared" si="55"/>
        <v>0</v>
      </c>
      <c r="P317" s="7">
        <f t="shared" si="56"/>
        <v>0</v>
      </c>
      <c r="Q317" s="7">
        <f t="shared" si="57"/>
        <v>0</v>
      </c>
      <c r="R317" s="12">
        <f>IFERROR(VLOOKUP(I317, iterations_cuPDLP_new[[Instance]:[cuPDLP]], 2, FALSE), "")</f>
        <v>80448</v>
      </c>
      <c r="S317" s="12">
        <f>IFERROR(VLOOKUP(I317, iterations_gpu[[Instance]:[cuPDLP]], 2, FALSE), "")</f>
        <v>79195</v>
      </c>
      <c r="T317" s="12">
        <f>IFERROR(VLOOKUP(I317, iterations_gpu_matrix[[Instance]:[cuPDLP]], 2, FALSE), "")</f>
        <v>59569</v>
      </c>
      <c r="U317" s="7" t="str">
        <f t="shared" si="58"/>
        <v/>
      </c>
      <c r="V317" s="7" t="str">
        <f t="shared" si="59"/>
        <v/>
      </c>
      <c r="W317" s="5" t="b">
        <f t="shared" si="62"/>
        <v>0</v>
      </c>
      <c r="AF317">
        <f t="shared" si="51"/>
        <v>1</v>
      </c>
      <c r="AG317">
        <f t="shared" si="52"/>
        <v>1</v>
      </c>
      <c r="AH317">
        <f t="shared" si="60"/>
        <v>1</v>
      </c>
      <c r="AI317">
        <f t="shared" si="61"/>
        <v>1</v>
      </c>
    </row>
    <row r="318" spans="1:35" x14ac:dyDescent="0.45">
      <c r="A318" s="1" t="s">
        <v>318</v>
      </c>
      <c r="B318">
        <v>600.0056779384613</v>
      </c>
      <c r="C318">
        <v>600.00443291664124</v>
      </c>
      <c r="D318">
        <v>600.00513505935669</v>
      </c>
      <c r="E318">
        <f t="shared" si="53"/>
        <v>9.0478994545437849E-7</v>
      </c>
      <c r="I318" s="1" t="str">
        <v>triptim7</v>
      </c>
      <c r="J318" s="5">
        <v>600.00101900100708</v>
      </c>
      <c r="K318" s="5">
        <v>600.00404715538025</v>
      </c>
      <c r="L318" s="5">
        <v>600.00279402732849</v>
      </c>
      <c r="M318" s="5">
        <f>IFERROR(VLOOKUP(I318, instances_gpu_matrix[[Instance]:[cuPDLP]], 2, FALSE), "")</f>
        <v>600.00233793258667</v>
      </c>
      <c r="N318" s="7">
        <f t="shared" si="54"/>
        <v>0</v>
      </c>
      <c r="O318" s="7">
        <f t="shared" si="55"/>
        <v>0</v>
      </c>
      <c r="P318" s="7">
        <f t="shared" si="56"/>
        <v>0</v>
      </c>
      <c r="Q318" s="7">
        <f t="shared" si="57"/>
        <v>0</v>
      </c>
      <c r="R318" s="12">
        <f>IFERROR(VLOOKUP(I318, iterations_cuPDLP_new[[Instance]:[cuPDLP]], 2, FALSE), "")</f>
        <v>80580</v>
      </c>
      <c r="S318" s="12">
        <f>IFERROR(VLOOKUP(I318, iterations_gpu[[Instance]:[cuPDLP]], 2, FALSE), "")</f>
        <v>79409</v>
      </c>
      <c r="T318" s="12">
        <f>IFERROR(VLOOKUP(I318, iterations_gpu_matrix[[Instance]:[cuPDLP]], 2, FALSE), "")</f>
        <v>81812</v>
      </c>
      <c r="U318" s="7" t="str">
        <f t="shared" si="58"/>
        <v/>
      </c>
      <c r="V318" s="7" t="str">
        <f t="shared" si="59"/>
        <v/>
      </c>
      <c r="W318" s="5" t="b">
        <f t="shared" si="62"/>
        <v>0</v>
      </c>
      <c r="AF318">
        <f t="shared" si="51"/>
        <v>1</v>
      </c>
      <c r="AG318">
        <f t="shared" si="52"/>
        <v>1</v>
      </c>
      <c r="AH318">
        <f t="shared" si="60"/>
        <v>1</v>
      </c>
      <c r="AI318">
        <f t="shared" si="61"/>
        <v>1</v>
      </c>
    </row>
    <row r="319" spans="1:35" x14ac:dyDescent="0.45">
      <c r="A319" s="1" t="s">
        <v>319</v>
      </c>
      <c r="B319">
        <v>600.0027289390564</v>
      </c>
      <c r="C319">
        <v>600.00384306907654</v>
      </c>
      <c r="D319">
        <v>600.00279402732849</v>
      </c>
      <c r="E319">
        <f t="shared" si="53"/>
        <v>-1.0847996009921101E-7</v>
      </c>
      <c r="I319" s="1" t="str">
        <v>triptim8</v>
      </c>
      <c r="J319" s="5">
        <v>600.00846695899963</v>
      </c>
      <c r="K319" s="5">
        <v>600.0035228729248</v>
      </c>
      <c r="L319" s="5">
        <v>600.00433993339539</v>
      </c>
      <c r="M319" s="5">
        <f>IFERROR(VLOOKUP(I319, instances_gpu_matrix[[Instance]:[cuPDLP]], 2, FALSE), "")</f>
        <v>600.00644397735596</v>
      </c>
      <c r="N319" s="7">
        <f t="shared" si="54"/>
        <v>0</v>
      </c>
      <c r="O319" s="7">
        <f t="shared" si="55"/>
        <v>0</v>
      </c>
      <c r="P319" s="7">
        <f t="shared" si="56"/>
        <v>0</v>
      </c>
      <c r="Q319" s="7">
        <f t="shared" si="57"/>
        <v>0</v>
      </c>
      <c r="R319" s="12">
        <f>IFERROR(VLOOKUP(I319, iterations_cuPDLP_new[[Instance]:[cuPDLP]], 2, FALSE), "")</f>
        <v>80095</v>
      </c>
      <c r="S319" s="12">
        <f>IFERROR(VLOOKUP(I319, iterations_gpu[[Instance]:[cuPDLP]], 2, FALSE), "")</f>
        <v>79566</v>
      </c>
      <c r="T319" s="12">
        <f>IFERROR(VLOOKUP(I319, iterations_gpu_matrix[[Instance]:[cuPDLP]], 2, FALSE), "")</f>
        <v>81569</v>
      </c>
      <c r="U319" s="7" t="str">
        <f t="shared" si="58"/>
        <v/>
      </c>
      <c r="V319" s="7" t="str">
        <f t="shared" si="59"/>
        <v/>
      </c>
      <c r="W319" s="5" t="b">
        <f t="shared" si="62"/>
        <v>0</v>
      </c>
      <c r="AF319">
        <f t="shared" si="51"/>
        <v>1</v>
      </c>
      <c r="AG319">
        <f t="shared" si="52"/>
        <v>1</v>
      </c>
      <c r="AH319">
        <f t="shared" si="60"/>
        <v>1</v>
      </c>
      <c r="AI319">
        <f t="shared" si="61"/>
        <v>1</v>
      </c>
    </row>
    <row r="320" spans="1:35" x14ac:dyDescent="0.45">
      <c r="A320" s="1" t="s">
        <v>320</v>
      </c>
      <c r="B320">
        <v>600.00521802902222</v>
      </c>
      <c r="C320">
        <v>600.00603222846985</v>
      </c>
      <c r="D320">
        <v>600.00433993339539</v>
      </c>
      <c r="E320">
        <f t="shared" si="53"/>
        <v>1.4634799839167086E-6</v>
      </c>
      <c r="I320" s="1" t="str">
        <v>uccase12</v>
      </c>
      <c r="J320" s="5">
        <v>452.19536685943604</v>
      </c>
      <c r="K320" s="5">
        <v>458.18262481689453</v>
      </c>
      <c r="L320" s="5">
        <v>552.15382981300354</v>
      </c>
      <c r="M320" s="5">
        <f>IFERROR(VLOOKUP(I320, instances_gpu_matrix[[Instance]:[cuPDLP]], 2, FALSE), "")</f>
        <v>387.23610186576843</v>
      </c>
      <c r="N320" s="7">
        <f t="shared" si="54"/>
        <v>-1.3240423047765596E-2</v>
      </c>
      <c r="O320" s="7">
        <f t="shared" si="55"/>
        <v>-0.22105149738219096</v>
      </c>
      <c r="P320" s="7">
        <f t="shared" si="56"/>
        <v>-0.20509552284673196</v>
      </c>
      <c r="Q320" s="7">
        <f t="shared" si="57"/>
        <v>0.15484332907534143</v>
      </c>
      <c r="R320" s="12">
        <f>IFERROR(VLOOKUP(I320, iterations_cuPDLP_new[[Instance]:[cuPDLP]], 2, FALSE), "")</f>
        <v>71459</v>
      </c>
      <c r="S320" s="12">
        <f>IFERROR(VLOOKUP(I320, iterations_gpu[[Instance]:[cuPDLP]], 2, FALSE), "")</f>
        <v>85083</v>
      </c>
      <c r="T320" s="12">
        <f>IFERROR(VLOOKUP(I320, iterations_gpu_matrix[[Instance]:[cuPDLP]], 2, FALSE), "")</f>
        <v>61095</v>
      </c>
      <c r="U320" s="7">
        <f t="shared" si="58"/>
        <v>-0.19065478106326705</v>
      </c>
      <c r="V320" s="7">
        <f t="shared" si="59"/>
        <v>0.14503421542422928</v>
      </c>
      <c r="W320" s="5" t="b">
        <f t="shared" si="62"/>
        <v>1</v>
      </c>
      <c r="AF320">
        <f t="shared" si="51"/>
        <v>462.19536685943604</v>
      </c>
      <c r="AG320">
        <f t="shared" si="52"/>
        <v>468.18262481689453</v>
      </c>
      <c r="AH320">
        <f t="shared" si="60"/>
        <v>562.15382981300354</v>
      </c>
      <c r="AI320">
        <f t="shared" si="61"/>
        <v>397.23610186576843</v>
      </c>
    </row>
    <row r="321" spans="1:35" x14ac:dyDescent="0.45">
      <c r="A321" s="1" t="s">
        <v>321</v>
      </c>
      <c r="B321">
        <v>600.00500392913818</v>
      </c>
      <c r="C321">
        <v>600.00197911262512</v>
      </c>
      <c r="D321">
        <v>552.15382981300354</v>
      </c>
      <c r="E321">
        <f t="shared" si="53"/>
        <v>7.9751291743870134E-2</v>
      </c>
      <c r="I321" s="1" t="str">
        <v>uccase7</v>
      </c>
      <c r="J321" s="5">
        <v>167.48391580581665</v>
      </c>
      <c r="K321" s="5">
        <v>169.02877187728882</v>
      </c>
      <c r="L321" s="5">
        <v>189.06957101821899</v>
      </c>
      <c r="M321" s="5">
        <f>IFERROR(VLOOKUP(I321, instances_gpu_matrix[[Instance]:[cuPDLP]], 2, FALSE), "")</f>
        <v>141.82401394844055</v>
      </c>
      <c r="N321" s="7">
        <f t="shared" si="54"/>
        <v>-9.2239070482642467E-3</v>
      </c>
      <c r="O321" s="7">
        <f t="shared" si="55"/>
        <v>-0.12888195925290566</v>
      </c>
      <c r="P321" s="7">
        <f t="shared" si="56"/>
        <v>-0.11856442496949192</v>
      </c>
      <c r="Q321" s="7">
        <f t="shared" si="57"/>
        <v>0.1609474980306804</v>
      </c>
      <c r="R321" s="12">
        <f>IFERROR(VLOOKUP(I321, iterations_cuPDLP_new[[Instance]:[cuPDLP]], 2, FALSE), "")</f>
        <v>22930</v>
      </c>
      <c r="S321" s="12">
        <f>IFERROR(VLOOKUP(I321, iterations_gpu[[Instance]:[cuPDLP]], 2, FALSE), "")</f>
        <v>24987</v>
      </c>
      <c r="T321" s="12">
        <f>IFERROR(VLOOKUP(I321, iterations_gpu_matrix[[Instance]:[cuPDLP]], 2, FALSE), "")</f>
        <v>19350</v>
      </c>
      <c r="U321" s="7">
        <f t="shared" si="58"/>
        <v>-8.9707806367204532E-2</v>
      </c>
      <c r="V321" s="7">
        <f t="shared" si="59"/>
        <v>0.15612734409071086</v>
      </c>
      <c r="W321" s="5" t="b">
        <f t="shared" si="62"/>
        <v>1</v>
      </c>
      <c r="AF321">
        <f t="shared" si="51"/>
        <v>177.48391580581665</v>
      </c>
      <c r="AG321">
        <f t="shared" si="52"/>
        <v>179.02877187728882</v>
      </c>
      <c r="AH321">
        <f t="shared" si="60"/>
        <v>199.06957101821899</v>
      </c>
      <c r="AI321">
        <f t="shared" si="61"/>
        <v>151.82401394844055</v>
      </c>
    </row>
    <row r="322" spans="1:35" x14ac:dyDescent="0.45">
      <c r="A322" s="1" t="s">
        <v>322</v>
      </c>
      <c r="B322">
        <v>600.00498795509338</v>
      </c>
      <c r="C322">
        <v>600.00051188468933</v>
      </c>
      <c r="D322">
        <v>189.06957101821899</v>
      </c>
      <c r="E322">
        <f t="shared" si="53"/>
        <v>0.68488666792155128</v>
      </c>
      <c r="I322" s="1" t="str">
        <v>uccase8</v>
      </c>
      <c r="J322" s="5">
        <v>81.134474039077759</v>
      </c>
      <c r="K322" s="5">
        <v>85.612778902053833</v>
      </c>
      <c r="L322" s="5">
        <v>71.655341863632202</v>
      </c>
      <c r="M322" s="5">
        <f>IFERROR(VLOOKUP(I322, instances_gpu_matrix[[Instance]:[cuPDLP]], 2, FALSE), "")</f>
        <v>179.98159408569336</v>
      </c>
      <c r="N322" s="7">
        <f t="shared" si="54"/>
        <v>-5.519607929940034E-2</v>
      </c>
      <c r="O322" s="7">
        <f t="shared" si="55"/>
        <v>0.11683236118447024</v>
      </c>
      <c r="P322" s="7">
        <f t="shared" si="56"/>
        <v>0.16302983289900891</v>
      </c>
      <c r="Q322" s="7">
        <f t="shared" si="57"/>
        <v>-1.1022748752450042</v>
      </c>
      <c r="R322" s="12">
        <f>IFERROR(VLOOKUP(I322, iterations_cuPDLP_new[[Instance]:[cuPDLP]], 2, FALSE), "")</f>
        <v>25615</v>
      </c>
      <c r="S322" s="12">
        <f>IFERROR(VLOOKUP(I322, iterations_gpu[[Instance]:[cuPDLP]], 2, FALSE), "")</f>
        <v>21357</v>
      </c>
      <c r="T322" s="12">
        <f>IFERROR(VLOOKUP(I322, iterations_gpu_matrix[[Instance]:[cuPDLP]], 2, FALSE), "")</f>
        <v>44675</v>
      </c>
      <c r="U322" s="7">
        <f t="shared" si="58"/>
        <v>0.16623072418504783</v>
      </c>
      <c r="V322" s="7">
        <f t="shared" si="59"/>
        <v>-0.74409525668553578</v>
      </c>
      <c r="W322" s="5" t="b">
        <f t="shared" si="62"/>
        <v>1</v>
      </c>
      <c r="AF322">
        <f t="shared" si="51"/>
        <v>91.134474039077759</v>
      </c>
      <c r="AG322">
        <f t="shared" si="52"/>
        <v>95.612778902053833</v>
      </c>
      <c r="AH322">
        <f t="shared" si="60"/>
        <v>81.655341863632202</v>
      </c>
      <c r="AI322">
        <f t="shared" si="61"/>
        <v>189.98159408569336</v>
      </c>
    </row>
    <row r="323" spans="1:35" x14ac:dyDescent="0.45">
      <c r="A323" s="1" t="s">
        <v>323</v>
      </c>
      <c r="B323">
        <v>11.061316013336182</v>
      </c>
      <c r="C323">
        <v>11.275972127914429</v>
      </c>
      <c r="D323">
        <v>71.655341863632202</v>
      </c>
      <c r="E323">
        <f t="shared" si="53"/>
        <v>-5.4780123610283127</v>
      </c>
      <c r="I323" s="1" t="str">
        <v>uccase9</v>
      </c>
      <c r="J323" s="5">
        <v>217.80054998397827</v>
      </c>
      <c r="K323" s="5">
        <v>219.26387310028076</v>
      </c>
      <c r="L323" s="5">
        <v>133.26070594787598</v>
      </c>
      <c r="M323" s="5">
        <f>IFERROR(VLOOKUP(I323, instances_gpu_matrix[[Instance]:[cuPDLP]], 2, FALSE), "")</f>
        <v>182.40632295608521</v>
      </c>
      <c r="N323" s="7">
        <f t="shared" si="54"/>
        <v>-6.7186382973327408E-3</v>
      </c>
      <c r="O323" s="7">
        <f t="shared" si="55"/>
        <v>0.38815257373005335</v>
      </c>
      <c r="P323" s="7">
        <f t="shared" si="56"/>
        <v>0.3922359207486546</v>
      </c>
      <c r="Q323" s="7">
        <f t="shared" si="57"/>
        <v>0.16809677592139716</v>
      </c>
      <c r="R323" s="12">
        <f>IFERROR(VLOOKUP(I323, iterations_cuPDLP_new[[Instance]:[cuPDLP]], 2, FALSE), "")</f>
        <v>29296</v>
      </c>
      <c r="S323" s="12">
        <f>IFERROR(VLOOKUP(I323, iterations_gpu[[Instance]:[cuPDLP]], 2, FALSE), "")</f>
        <v>17579</v>
      </c>
      <c r="T323" s="12">
        <f>IFERROR(VLOOKUP(I323, iterations_gpu_matrix[[Instance]:[cuPDLP]], 2, FALSE), "")</f>
        <v>24732</v>
      </c>
      <c r="U323" s="7">
        <f t="shared" si="58"/>
        <v>0.39995221190606228</v>
      </c>
      <c r="V323" s="7">
        <f t="shared" si="59"/>
        <v>0.15578918623702895</v>
      </c>
      <c r="W323" s="5" t="b">
        <f t="shared" si="62"/>
        <v>1</v>
      </c>
      <c r="AF323">
        <f t="shared" ref="AF323:AF332" si="63">IF(AND(J323&lt;600, K323&lt;600),J323,-9)+$AE$2</f>
        <v>227.80054998397827</v>
      </c>
      <c r="AG323">
        <f t="shared" ref="AG323:AG332" si="64">IF(AND(J323&lt;600, K323&lt;600),K323,-9)+$AE$2</f>
        <v>229.26387310028076</v>
      </c>
      <c r="AH323">
        <f t="shared" si="60"/>
        <v>143.26070594787598</v>
      </c>
      <c r="AI323">
        <f t="shared" si="61"/>
        <v>192.40632295608521</v>
      </c>
    </row>
    <row r="324" spans="1:35" x14ac:dyDescent="0.45">
      <c r="A324" s="1" t="s">
        <v>324</v>
      </c>
      <c r="B324">
        <v>600.00471997261047</v>
      </c>
      <c r="C324">
        <v>600.00057482719421</v>
      </c>
      <c r="D324">
        <v>133.26070594787598</v>
      </c>
      <c r="E324">
        <f t="shared" ref="E324:E381" si="65">(B324-D324)/B324</f>
        <v>0.77790057059224604</v>
      </c>
      <c r="I324" s="1" t="str">
        <v>unitcal_7</v>
      </c>
      <c r="J324" s="5">
        <v>600.00168991088867</v>
      </c>
      <c r="K324" s="5">
        <v>600.00122690200806</v>
      </c>
      <c r="L324" s="5">
        <v>600.00500893592834</v>
      </c>
      <c r="M324" s="5">
        <f>IFERROR(VLOOKUP(I324, instances_gpu_matrix[[Instance]:[cuPDLP]], 2, FALSE), "")</f>
        <v>600.001620054245</v>
      </c>
      <c r="N324" s="7">
        <f t="shared" ref="N324:N332" si="66">IF(AND($J324&lt;600, K324&lt;600),($J324-K324)/$J324, 0)</f>
        <v>0</v>
      </c>
      <c r="O324" s="7">
        <f t="shared" ref="O324:O332" si="67">IF(AND($J324&lt;600, L324&lt;600),($J324-L324)/$J324, 0)</f>
        <v>0</v>
      </c>
      <c r="P324" s="7">
        <f t="shared" ref="P324:P332" si="68">IF(NOT(AND($K324&gt;=600, L324&gt;=600)),($K324-L324)/$K324, 0)</f>
        <v>0</v>
      </c>
      <c r="Q324" s="7">
        <f t="shared" ref="Q324:Q332" si="69">IF(ISNUMBER(M324), IF(OR($K324&lt;600, M324&lt;600),($K324-M324)/$K324, 0), "")</f>
        <v>0</v>
      </c>
      <c r="R324" s="12">
        <f>IFERROR(VLOOKUP(I324, iterations_cuPDLP_new[[Instance]:[cuPDLP]], 2, FALSE), "")</f>
        <v>80625</v>
      </c>
      <c r="S324" s="12">
        <f>IFERROR(VLOOKUP(I324, iterations_gpu[[Instance]:[cuPDLP]], 2, FALSE), "")</f>
        <v>81051</v>
      </c>
      <c r="T324" s="12">
        <f>IFERROR(VLOOKUP(I324, iterations_gpu_matrix[[Instance]:[cuPDLP]], 2, FALSE), "")</f>
        <v>81242</v>
      </c>
      <c r="U324" s="7" t="str">
        <f t="shared" ref="U324:U332" si="70">IF(AND(K324&gt;5,OR(K324&lt;=600,L324&lt;=600)),($R324-S324)/$R324,"")</f>
        <v/>
      </c>
      <c r="V324" s="7" t="str">
        <f t="shared" ref="V324:V332" si="71">IF(AND(L324&gt;5,OR(L324&lt;=600,M324&lt;=600)),($R324-T324)/$R324,"")</f>
        <v/>
      </c>
      <c r="W324" s="5" t="b">
        <f t="shared" si="62"/>
        <v>0</v>
      </c>
      <c r="AF324">
        <f t="shared" si="63"/>
        <v>1</v>
      </c>
      <c r="AG324">
        <f t="shared" si="64"/>
        <v>1</v>
      </c>
      <c r="AH324">
        <f t="shared" ref="AH324:AH332" si="72">IF(AND(J324&lt;600, K324&lt;600),L324,-9)+$AE$2</f>
        <v>1</v>
      </c>
      <c r="AI324">
        <f t="shared" ref="AI324:AI332" si="73">IF(AND(K324&lt;600, L324&lt;600),M324,-9)+$AE$2</f>
        <v>1</v>
      </c>
    </row>
    <row r="325" spans="1:35" x14ac:dyDescent="0.45">
      <c r="A325" s="1" t="s">
        <v>325</v>
      </c>
      <c r="B325">
        <v>0.18601202964782715</v>
      </c>
      <c r="C325">
        <v>0.1886439323425293</v>
      </c>
      <c r="D325">
        <v>600.00500893592834</v>
      </c>
      <c r="E325">
        <f t="shared" si="65"/>
        <v>-3224.6247623979257</v>
      </c>
      <c r="I325" s="1" t="str">
        <v>usafa</v>
      </c>
      <c r="J325" s="5">
        <v>52.823665857315063</v>
      </c>
      <c r="K325" s="5">
        <v>52.172922849655151</v>
      </c>
      <c r="L325" s="5">
        <v>79.148194074630737</v>
      </c>
      <c r="M325" s="5">
        <f>IFERROR(VLOOKUP(I325, instances_gpu_matrix[[Instance]:[cuPDLP]], 2, FALSE), "")</f>
        <v>80.134788036346436</v>
      </c>
      <c r="N325" s="7">
        <f t="shared" si="66"/>
        <v>1.231915652006565E-2</v>
      </c>
      <c r="O325" s="7">
        <f t="shared" si="67"/>
        <v>-0.49834724247314299</v>
      </c>
      <c r="P325" s="7">
        <f t="shared" si="68"/>
        <v>-0.51703584448793993</v>
      </c>
      <c r="Q325" s="7">
        <f t="shared" si="69"/>
        <v>-0.535945920976442</v>
      </c>
      <c r="R325" s="12">
        <f>IFERROR(VLOOKUP(I325, iterations_cuPDLP_new[[Instance]:[cuPDLP]], 2, FALSE), "")</f>
        <v>8973</v>
      </c>
      <c r="S325" s="12">
        <f>IFERROR(VLOOKUP(I325, iterations_gpu[[Instance]:[cuPDLP]], 2, FALSE), "")</f>
        <v>13056</v>
      </c>
      <c r="T325" s="12">
        <f>IFERROR(VLOOKUP(I325, iterations_gpu_matrix[[Instance]:[cuPDLP]], 2, FALSE), "")</f>
        <v>11941</v>
      </c>
      <c r="U325" s="7">
        <f t="shared" si="70"/>
        <v>-0.45503176195252426</v>
      </c>
      <c r="V325" s="7">
        <f t="shared" si="71"/>
        <v>-0.3307700880419035</v>
      </c>
      <c r="W325" s="5" t="b">
        <f t="shared" si="62"/>
        <v>1</v>
      </c>
      <c r="AF325">
        <f t="shared" si="63"/>
        <v>62.823665857315063</v>
      </c>
      <c r="AG325">
        <f t="shared" si="64"/>
        <v>62.172922849655151</v>
      </c>
      <c r="AH325">
        <f t="shared" si="72"/>
        <v>89.148194074630737</v>
      </c>
      <c r="AI325">
        <f t="shared" si="73"/>
        <v>90.134788036346436</v>
      </c>
    </row>
    <row r="326" spans="1:35" x14ac:dyDescent="0.45">
      <c r="A326" s="1" t="s">
        <v>326</v>
      </c>
      <c r="B326">
        <v>0.12494707107543945</v>
      </c>
      <c r="C326">
        <v>0.1237640380859375</v>
      </c>
      <c r="D326">
        <v>79.148194074630737</v>
      </c>
      <c r="E326">
        <f t="shared" si="65"/>
        <v>-632.45377681437071</v>
      </c>
      <c r="I326" s="1" t="str">
        <v>v150d30-2hopcds</v>
      </c>
      <c r="J326" s="5">
        <v>13.267369985580444</v>
      </c>
      <c r="K326" s="5">
        <v>10.674376010894775</v>
      </c>
      <c r="L326" s="5">
        <v>11.722734928131104</v>
      </c>
      <c r="M326" s="5">
        <f>IFERROR(VLOOKUP(I326, instances_gpu_matrix[[Instance]:[cuPDLP]], 2, FALSE), "")</f>
        <v>12.065285921096802</v>
      </c>
      <c r="N326" s="7">
        <f t="shared" si="66"/>
        <v>0.19544144600654445</v>
      </c>
      <c r="O326" s="7">
        <f t="shared" si="67"/>
        <v>0.11642360611998591</v>
      </c>
      <c r="P326" s="7">
        <f t="shared" si="68"/>
        <v>-9.8212665186829015E-2</v>
      </c>
      <c r="Q326" s="7">
        <f t="shared" si="69"/>
        <v>-0.13030362700193412</v>
      </c>
      <c r="R326" s="12">
        <f>IFERROR(VLOOKUP(I326, iterations_cuPDLP_new[[Instance]:[cuPDLP]], 2, FALSE), "")</f>
        <v>4205</v>
      </c>
      <c r="S326" s="12">
        <f>IFERROR(VLOOKUP(I326, iterations_gpu[[Instance]:[cuPDLP]], 2, FALSE), "")</f>
        <v>4360</v>
      </c>
      <c r="T326" s="12">
        <f>IFERROR(VLOOKUP(I326, iterations_gpu_matrix[[Instance]:[cuPDLP]], 2, FALSE), "")</f>
        <v>4532</v>
      </c>
      <c r="U326" s="7">
        <f t="shared" si="70"/>
        <v>-3.6860879904875146E-2</v>
      </c>
      <c r="V326" s="7">
        <f t="shared" si="71"/>
        <v>-7.7764565992865631E-2</v>
      </c>
      <c r="W326" s="5" t="b">
        <f t="shared" si="62"/>
        <v>1</v>
      </c>
      <c r="AF326">
        <f t="shared" si="63"/>
        <v>23.267369985580444</v>
      </c>
      <c r="AG326">
        <f t="shared" si="64"/>
        <v>20.674376010894775</v>
      </c>
      <c r="AH326">
        <f t="shared" si="72"/>
        <v>21.722734928131104</v>
      </c>
      <c r="AI326">
        <f t="shared" si="73"/>
        <v>22.065285921096802</v>
      </c>
    </row>
    <row r="327" spans="1:35" x14ac:dyDescent="0.45">
      <c r="A327" s="1" t="s">
        <v>327</v>
      </c>
      <c r="B327">
        <v>0.19555115699768066</v>
      </c>
      <c r="C327">
        <v>0.19486689567565918</v>
      </c>
      <c r="D327">
        <v>11.722734928131104</v>
      </c>
      <c r="E327">
        <f t="shared" si="65"/>
        <v>-58.947151978600367</v>
      </c>
      <c r="I327" s="1" t="str">
        <v>van</v>
      </c>
      <c r="J327" s="5">
        <v>252.81106495857239</v>
      </c>
      <c r="K327" s="5">
        <v>254.21056890487671</v>
      </c>
      <c r="L327" s="5">
        <v>390.27892303466797</v>
      </c>
      <c r="M327" s="5">
        <f>IFERROR(VLOOKUP(I327, instances_gpu_matrix[[Instance]:[cuPDLP]], 2, FALSE), "")</f>
        <v>464.17401599884033</v>
      </c>
      <c r="N327" s="7">
        <f t="shared" si="66"/>
        <v>-5.5357701472981613E-3</v>
      </c>
      <c r="O327" s="7">
        <f t="shared" si="67"/>
        <v>-0.54375728411500557</v>
      </c>
      <c r="P327" s="7">
        <f t="shared" si="68"/>
        <v>-0.53525844623992325</v>
      </c>
      <c r="Q327" s="7">
        <f t="shared" si="69"/>
        <v>-0.82594302824809007</v>
      </c>
      <c r="R327" s="12">
        <f>IFERROR(VLOOKUP(I327, iterations_cuPDLP_new[[Instance]:[cuPDLP]], 2, FALSE), "")</f>
        <v>34409</v>
      </c>
      <c r="S327" s="12">
        <f>IFERROR(VLOOKUP(I327, iterations_gpu[[Instance]:[cuPDLP]], 2, FALSE), "")</f>
        <v>51900</v>
      </c>
      <c r="T327" s="12">
        <f>IFERROR(VLOOKUP(I327, iterations_gpu_matrix[[Instance]:[cuPDLP]], 2, FALSE), "")</f>
        <v>63232</v>
      </c>
      <c r="U327" s="7">
        <f t="shared" si="70"/>
        <v>-0.50832630997704087</v>
      </c>
      <c r="V327" s="7">
        <f t="shared" si="71"/>
        <v>-0.83765875207067919</v>
      </c>
      <c r="W327" s="5" t="b">
        <f t="shared" si="62"/>
        <v>1</v>
      </c>
      <c r="AF327">
        <f t="shared" si="63"/>
        <v>262.81106495857239</v>
      </c>
      <c r="AG327">
        <f t="shared" si="64"/>
        <v>264.21056890487671</v>
      </c>
      <c r="AH327">
        <f t="shared" si="72"/>
        <v>400.27892303466797</v>
      </c>
      <c r="AI327">
        <f t="shared" si="73"/>
        <v>474.17401599884033</v>
      </c>
    </row>
    <row r="328" spans="1:35" x14ac:dyDescent="0.45">
      <c r="A328" s="1" t="s">
        <v>328</v>
      </c>
      <c r="B328">
        <v>438.62057995796204</v>
      </c>
      <c r="C328">
        <v>440.59616708755493</v>
      </c>
      <c r="D328">
        <v>390.27892303466797</v>
      </c>
      <c r="E328">
        <f t="shared" si="65"/>
        <v>0.11021292463734191</v>
      </c>
      <c r="I328" s="1" t="str">
        <v>vpphard</v>
      </c>
      <c r="J328" s="5">
        <v>8.8822281360626221</v>
      </c>
      <c r="K328" s="5">
        <v>8.6084058284759521</v>
      </c>
      <c r="L328" s="5">
        <v>11.706534862518311</v>
      </c>
      <c r="M328" s="5">
        <f>IFERROR(VLOOKUP(I328, instances_gpu_matrix[[Instance]:[cuPDLP]], 2, FALSE), "")</f>
        <v>10.599744081497192</v>
      </c>
      <c r="N328" s="7">
        <f t="shared" si="66"/>
        <v>3.0828110175973464E-2</v>
      </c>
      <c r="O328" s="7">
        <f t="shared" si="67"/>
        <v>-0.31797277475780616</v>
      </c>
      <c r="P328" s="7">
        <f t="shared" si="68"/>
        <v>-0.35989579206337868</v>
      </c>
      <c r="Q328" s="7">
        <f t="shared" si="69"/>
        <v>-0.23132485766807656</v>
      </c>
      <c r="R328" s="12">
        <f>IFERROR(VLOOKUP(I328, iterations_cuPDLP_new[[Instance]:[cuPDLP]], 2, FALSE), "")</f>
        <v>1516</v>
      </c>
      <c r="S328" s="12">
        <f>IFERROR(VLOOKUP(I328, iterations_gpu[[Instance]:[cuPDLP]], 2, FALSE), "")</f>
        <v>1596</v>
      </c>
      <c r="T328" s="12">
        <f>IFERROR(VLOOKUP(I328, iterations_gpu_matrix[[Instance]:[cuPDLP]], 2, FALSE), "")</f>
        <v>1498</v>
      </c>
      <c r="U328" s="7">
        <f t="shared" si="70"/>
        <v>-5.2770448548812667E-2</v>
      </c>
      <c r="V328" s="7">
        <f t="shared" si="71"/>
        <v>1.1873350923482849E-2</v>
      </c>
      <c r="W328" s="5" t="b">
        <f t="shared" si="62"/>
        <v>1</v>
      </c>
      <c r="AF328">
        <f t="shared" si="63"/>
        <v>18.882228136062622</v>
      </c>
      <c r="AG328">
        <f t="shared" si="64"/>
        <v>18.608405828475952</v>
      </c>
      <c r="AH328">
        <f t="shared" si="72"/>
        <v>21.706534862518311</v>
      </c>
      <c r="AI328">
        <f t="shared" si="73"/>
        <v>20.599744081497192</v>
      </c>
    </row>
    <row r="329" spans="1:35" x14ac:dyDescent="0.45">
      <c r="A329" s="1" t="s">
        <v>329</v>
      </c>
      <c r="B329">
        <v>236.67823696136475</v>
      </c>
      <c r="C329">
        <v>237.73955011367798</v>
      </c>
      <c r="D329">
        <v>11.706534862518311</v>
      </c>
      <c r="E329">
        <f t="shared" si="65"/>
        <v>0.95053818630384135</v>
      </c>
      <c r="I329" s="1" t="str">
        <v>wnq-n100-mw99-14</v>
      </c>
      <c r="J329" s="5">
        <v>62.412333965301514</v>
      </c>
      <c r="K329" s="5">
        <v>62.63916802406311</v>
      </c>
      <c r="L329" s="5">
        <v>85.997255086898804</v>
      </c>
      <c r="M329" s="5">
        <f>IFERROR(VLOOKUP(I329, instances_gpu_matrix[[Instance]:[cuPDLP]], 2, FALSE), "")</f>
        <v>81.528445959091187</v>
      </c>
      <c r="N329" s="7">
        <f t="shared" si="66"/>
        <v>-3.6344428152247335E-3</v>
      </c>
      <c r="O329" s="7">
        <f t="shared" si="67"/>
        <v>-0.37788878612854726</v>
      </c>
      <c r="P329" s="7">
        <f t="shared" si="68"/>
        <v>-0.3728990629930235</v>
      </c>
      <c r="Q329" s="7">
        <f t="shared" si="69"/>
        <v>-0.3015569735500267</v>
      </c>
      <c r="R329" s="12">
        <f>IFERROR(VLOOKUP(I329, iterations_cuPDLP_new[[Instance]:[cuPDLP]], 2, FALSE), "")</f>
        <v>11875</v>
      </c>
      <c r="S329" s="12">
        <f>IFERROR(VLOOKUP(I329, iterations_gpu[[Instance]:[cuPDLP]], 2, FALSE), "")</f>
        <v>15788</v>
      </c>
      <c r="T329" s="12">
        <f>IFERROR(VLOOKUP(I329, iterations_gpu_matrix[[Instance]:[cuPDLP]], 2, FALSE), "")</f>
        <v>12928</v>
      </c>
      <c r="U329" s="7">
        <f t="shared" si="70"/>
        <v>-0.32951578947368421</v>
      </c>
      <c r="V329" s="7">
        <f t="shared" si="71"/>
        <v>-8.8673684210526321E-2</v>
      </c>
      <c r="W329" s="5" t="b">
        <f t="shared" si="62"/>
        <v>1</v>
      </c>
      <c r="AF329">
        <f t="shared" si="63"/>
        <v>72.412333965301514</v>
      </c>
      <c r="AG329">
        <f t="shared" si="64"/>
        <v>72.63916802406311</v>
      </c>
      <c r="AH329">
        <f t="shared" si="72"/>
        <v>95.997255086898804</v>
      </c>
      <c r="AI329">
        <f t="shared" si="73"/>
        <v>91.528445959091187</v>
      </c>
    </row>
    <row r="330" spans="1:35" x14ac:dyDescent="0.45">
      <c r="A330" s="1" t="s">
        <v>330</v>
      </c>
      <c r="B330">
        <v>600.00070905685425</v>
      </c>
      <c r="C330">
        <v>600.00364899635315</v>
      </c>
      <c r="D330">
        <v>85.997255086898804</v>
      </c>
      <c r="E330">
        <f t="shared" si="65"/>
        <v>0.8566714109020328</v>
      </c>
      <c r="I330" s="1" t="str">
        <v>woodlands09</v>
      </c>
      <c r="J330" s="5">
        <v>14.142173051834106</v>
      </c>
      <c r="K330" s="5">
        <v>14.143576145172119</v>
      </c>
      <c r="L330" s="5">
        <v>19.956974983215332</v>
      </c>
      <c r="M330" s="5">
        <f>IFERROR(VLOOKUP(I330, instances_gpu_matrix[[Instance]:[cuPDLP]], 2, FALSE), "")</f>
        <v>21.301009178161621</v>
      </c>
      <c r="N330" s="7">
        <f t="shared" si="66"/>
        <v>-9.9213418819728505E-5</v>
      </c>
      <c r="O330" s="7">
        <f t="shared" si="67"/>
        <v>-0.41116749951147719</v>
      </c>
      <c r="P330" s="7">
        <f t="shared" si="68"/>
        <v>-0.41102750664849391</v>
      </c>
      <c r="Q330" s="7">
        <f t="shared" si="69"/>
        <v>-0.50605539642339159</v>
      </c>
      <c r="R330" s="12">
        <f>IFERROR(VLOOKUP(I330, iterations_cuPDLP_new[[Instance]:[cuPDLP]], 2, FALSE), "")</f>
        <v>2663</v>
      </c>
      <c r="S330" s="12">
        <f>IFERROR(VLOOKUP(I330, iterations_gpu[[Instance]:[cuPDLP]], 2, FALSE), "")</f>
        <v>3419</v>
      </c>
      <c r="T330" s="12">
        <f>IFERROR(VLOOKUP(I330, iterations_gpu_matrix[[Instance]:[cuPDLP]], 2, FALSE), "")</f>
        <v>3558</v>
      </c>
      <c r="U330" s="7">
        <f t="shared" si="70"/>
        <v>-0.28389034923019152</v>
      </c>
      <c r="V330" s="7">
        <f t="shared" si="71"/>
        <v>-0.33608711978971084</v>
      </c>
      <c r="W330" s="5" t="b">
        <f t="shared" si="62"/>
        <v>1</v>
      </c>
      <c r="AF330">
        <f t="shared" si="63"/>
        <v>24.142173051834106</v>
      </c>
      <c r="AG330">
        <f t="shared" si="64"/>
        <v>24.143576145172119</v>
      </c>
      <c r="AH330">
        <f t="shared" si="72"/>
        <v>29.956974983215332</v>
      </c>
      <c r="AI330">
        <f t="shared" si="73"/>
        <v>31.301009178161621</v>
      </c>
    </row>
    <row r="331" spans="1:35" x14ac:dyDescent="0.45">
      <c r="A331" s="1" t="s">
        <v>331</v>
      </c>
      <c r="B331">
        <v>594.14524793624878</v>
      </c>
      <c r="C331">
        <v>599.64166593551636</v>
      </c>
      <c r="D331">
        <v>19.956974983215332</v>
      </c>
      <c r="E331">
        <f t="shared" si="65"/>
        <v>0.9664106124680194</v>
      </c>
      <c r="I331" s="1" t="str">
        <v>z26</v>
      </c>
      <c r="J331" s="5">
        <v>7.7867560386657715</v>
      </c>
      <c r="K331" s="5">
        <v>7.5993661880493164</v>
      </c>
      <c r="L331" s="5">
        <v>14.085724115371704</v>
      </c>
      <c r="M331" s="5">
        <f>IFERROR(VLOOKUP(I331, instances_gpu_matrix[[Instance]:[cuPDLP]], 2, FALSE), "")</f>
        <v>12.461279153823853</v>
      </c>
      <c r="N331" s="7">
        <f t="shared" si="66"/>
        <v>2.4065201180819781E-2</v>
      </c>
      <c r="O331" s="7">
        <f t="shared" si="67"/>
        <v>-0.80893353348016728</v>
      </c>
      <c r="P331" s="7">
        <f t="shared" si="68"/>
        <v>-0.85353933036188812</v>
      </c>
      <c r="Q331" s="7">
        <f t="shared" si="69"/>
        <v>-0.63977874541962843</v>
      </c>
      <c r="R331" s="12">
        <f>IFERROR(VLOOKUP(I331, iterations_cuPDLP_new[[Instance]:[cuPDLP]], 2, FALSE), "")</f>
        <v>1394</v>
      </c>
      <c r="S331" s="12">
        <f>IFERROR(VLOOKUP(I331, iterations_gpu[[Instance]:[cuPDLP]], 2, FALSE), "")</f>
        <v>1910</v>
      </c>
      <c r="T331" s="12">
        <f>IFERROR(VLOOKUP(I331, iterations_gpu_matrix[[Instance]:[cuPDLP]], 2, FALSE), "")</f>
        <v>1594</v>
      </c>
      <c r="U331" s="7">
        <f t="shared" si="70"/>
        <v>-0.37015781922525109</v>
      </c>
      <c r="V331" s="7">
        <f t="shared" si="71"/>
        <v>-0.14347202295552366</v>
      </c>
      <c r="W331" s="5" t="b">
        <f t="shared" si="62"/>
        <v>1</v>
      </c>
      <c r="AF331">
        <f t="shared" si="63"/>
        <v>17.786756038665771</v>
      </c>
      <c r="AG331">
        <f t="shared" si="64"/>
        <v>17.599366188049316</v>
      </c>
      <c r="AH331">
        <f t="shared" si="72"/>
        <v>24.085724115371704</v>
      </c>
      <c r="AI331">
        <f t="shared" si="73"/>
        <v>22.461279153823853</v>
      </c>
    </row>
    <row r="332" spans="1:35" x14ac:dyDescent="0.45">
      <c r="A332" s="1" t="s">
        <v>332</v>
      </c>
      <c r="B332">
        <v>50.451405048370361</v>
      </c>
      <c r="C332">
        <v>51.070115804672241</v>
      </c>
      <c r="D332">
        <v>14.085724115371704</v>
      </c>
      <c r="E332">
        <f t="shared" si="65"/>
        <v>0.7208061083359919</v>
      </c>
      <c r="I332" s="1" t="str">
        <v>zeil</v>
      </c>
      <c r="J332" s="5">
        <v>600.00268483161926</v>
      </c>
      <c r="K332" s="5">
        <v>600.00081396102905</v>
      </c>
      <c r="L332" s="5">
        <v>600.00439500808716</v>
      </c>
      <c r="M332" s="5">
        <f>IFERROR(VLOOKUP(I332, instances_gpu_matrix[[Instance]:[cuPDLP]], 2, FALSE), "")</f>
        <v>600.00299286842346</v>
      </c>
      <c r="N332" s="7">
        <f t="shared" si="66"/>
        <v>0</v>
      </c>
      <c r="O332" s="7">
        <f t="shared" si="67"/>
        <v>0</v>
      </c>
      <c r="P332" s="7">
        <f t="shared" si="68"/>
        <v>0</v>
      </c>
      <c r="Q332" s="7">
        <f t="shared" si="69"/>
        <v>0</v>
      </c>
      <c r="R332" s="12">
        <f>IFERROR(VLOOKUP(I332, iterations_cuPDLP_new[[Instance]:[cuPDLP]], 2, FALSE), "")</f>
        <v>91605</v>
      </c>
      <c r="S332" s="12">
        <f>IFERROR(VLOOKUP(I332, iterations_gpu[[Instance]:[cuPDLP]], 2, FALSE), "")</f>
        <v>89279</v>
      </c>
      <c r="T332" s="12">
        <f>IFERROR(VLOOKUP(I332, iterations_gpu_matrix[[Instance]:[cuPDLP]], 2, FALSE), "")</f>
        <v>86225</v>
      </c>
      <c r="U332" s="7" t="str">
        <f t="shared" ref="U332" si="74">IF(AND(K332&gt;5,OR(K332&lt;=600,L332&lt;=600)),($R332-S332)/$R332,"")</f>
        <v/>
      </c>
      <c r="V332" s="7" t="str">
        <f t="shared" ref="V332" si="75">IF(AND(L332&gt;5,OR(L332&lt;=600,M332&lt;=600)),($R332-T332)/$R332,"")</f>
        <v/>
      </c>
      <c r="W332" s="5" t="b">
        <f t="shared" si="62"/>
        <v>0</v>
      </c>
      <c r="AF332">
        <f t="shared" si="63"/>
        <v>1</v>
      </c>
      <c r="AG332">
        <f t="shared" si="64"/>
        <v>1</v>
      </c>
      <c r="AH332">
        <f t="shared" si="72"/>
        <v>1</v>
      </c>
      <c r="AI332">
        <f t="shared" si="73"/>
        <v>1</v>
      </c>
    </row>
    <row r="333" spans="1:35" x14ac:dyDescent="0.45">
      <c r="A333" s="1" t="s">
        <v>333</v>
      </c>
      <c r="B333">
        <v>414.22425889968872</v>
      </c>
      <c r="C333">
        <v>419.83690905570984</v>
      </c>
      <c r="D333">
        <v>600.00439500808716</v>
      </c>
      <c r="E333">
        <f t="shared" si="65"/>
        <v>-0.44850134224849486</v>
      </c>
      <c r="R333" s="12" t="str">
        <f>IFERROR(VLOOKUP(I333, iterations_cuPDLP_new[[Instance]:[cuPDLP]], 2, FALSE), "")</f>
        <v/>
      </c>
      <c r="S333" s="12" t="str">
        <f>IFERROR(VLOOKUP(I333, iterations_gpu[[Instance]:[cuPDLP]], 2, FALSE), "")</f>
        <v/>
      </c>
      <c r="T333" s="12" t="str">
        <f>IFERROR(VLOOKUP(I333, iterations_gpu_matrix[[Instance]:[cuPDLP]], 2, FALSE), "")</f>
        <v/>
      </c>
      <c r="U333" s="7"/>
      <c r="V333" s="7"/>
      <c r="W333" s="5"/>
    </row>
    <row r="334" spans="1:35" x14ac:dyDescent="0.45">
      <c r="A334" s="1" t="s">
        <v>334</v>
      </c>
      <c r="B334">
        <v>498.81735610961914</v>
      </c>
      <c r="C334">
        <v>498.71152901649475</v>
      </c>
      <c r="E334">
        <f>(B334-D334)/B334</f>
        <v>1</v>
      </c>
      <c r="J334" s="1" t="s">
        <v>386</v>
      </c>
      <c r="K334">
        <f>COUNT(_xlfn.ANCHORARRAY(K3))</f>
        <v>330</v>
      </c>
      <c r="R334" s="12" t="str">
        <f>IFERROR(VLOOKUP(I334, iterations_cuPDLP_new[[Instance]:[cuPDLP]], 2, FALSE), "")</f>
        <v/>
      </c>
      <c r="T334" s="12" t="str">
        <f>IFERROR(VLOOKUP(I334, iterations_gpu_matrix[[Instance]:[cuPDLP]], 2, FALSE), "")</f>
        <v/>
      </c>
      <c r="U334" s="7"/>
      <c r="V334" s="7"/>
      <c r="W334" s="5"/>
    </row>
    <row r="335" spans="1:35" x14ac:dyDescent="0.45">
      <c r="A335" s="1" t="s">
        <v>335</v>
      </c>
      <c r="B335">
        <v>600.00739908218384</v>
      </c>
      <c r="C335">
        <v>600.00522303581238</v>
      </c>
      <c r="E335">
        <f t="shared" si="65"/>
        <v>1</v>
      </c>
    </row>
    <row r="336" spans="1:35" x14ac:dyDescent="0.45">
      <c r="A336" s="1" t="s">
        <v>336</v>
      </c>
      <c r="B336">
        <v>600.00444388389587</v>
      </c>
      <c r="C336">
        <v>600.00561594963074</v>
      </c>
      <c r="E336">
        <f t="shared" si="65"/>
        <v>1</v>
      </c>
    </row>
    <row r="337" spans="1:5" x14ac:dyDescent="0.45">
      <c r="A337" s="1" t="s">
        <v>337</v>
      </c>
      <c r="B337">
        <v>600.00390911102295</v>
      </c>
      <c r="C337">
        <v>600.00457406044006</v>
      </c>
      <c r="E337">
        <f t="shared" si="65"/>
        <v>1</v>
      </c>
    </row>
    <row r="338" spans="1:5" x14ac:dyDescent="0.45">
      <c r="A338" s="1" t="s">
        <v>338</v>
      </c>
      <c r="B338">
        <v>550.39113903045654</v>
      </c>
      <c r="C338">
        <v>554.3916220664978</v>
      </c>
      <c r="E338">
        <f t="shared" si="65"/>
        <v>1</v>
      </c>
    </row>
    <row r="339" spans="1:5" x14ac:dyDescent="0.45">
      <c r="A339" s="1" t="s">
        <v>339</v>
      </c>
      <c r="B339">
        <v>600.00533294677734</v>
      </c>
      <c r="C339">
        <v>600.00376510620117</v>
      </c>
      <c r="E339">
        <f t="shared" si="65"/>
        <v>1</v>
      </c>
    </row>
    <row r="340" spans="1:5" x14ac:dyDescent="0.45">
      <c r="A340" s="1" t="s">
        <v>340</v>
      </c>
      <c r="B340">
        <v>203.73162198066711</v>
      </c>
      <c r="C340">
        <v>207.08564901351929</v>
      </c>
      <c r="E340">
        <f t="shared" si="65"/>
        <v>1</v>
      </c>
    </row>
    <row r="341" spans="1:5" x14ac:dyDescent="0.45">
      <c r="A341" s="1" t="s">
        <v>341</v>
      </c>
      <c r="B341">
        <v>106.41718721389771</v>
      </c>
      <c r="C341">
        <v>108.315269947052</v>
      </c>
      <c r="E341">
        <f t="shared" si="65"/>
        <v>1</v>
      </c>
    </row>
    <row r="342" spans="1:5" x14ac:dyDescent="0.45">
      <c r="A342" s="1" t="s">
        <v>342</v>
      </c>
      <c r="B342">
        <v>600.0025680065155</v>
      </c>
      <c r="C342">
        <v>600.0019199848175</v>
      </c>
      <c r="E342">
        <f t="shared" si="65"/>
        <v>1</v>
      </c>
    </row>
    <row r="343" spans="1:5" x14ac:dyDescent="0.45">
      <c r="A343" s="1" t="s">
        <v>343</v>
      </c>
      <c r="B343">
        <v>2.5814700126647949</v>
      </c>
      <c r="C343">
        <v>2.6702308654785156</v>
      </c>
      <c r="E343">
        <f t="shared" si="65"/>
        <v>1</v>
      </c>
    </row>
    <row r="344" spans="1:5" x14ac:dyDescent="0.45">
      <c r="A344" s="1" t="s">
        <v>344</v>
      </c>
      <c r="B344">
        <v>14.007646083831787</v>
      </c>
      <c r="C344">
        <v>14.884612083435059</v>
      </c>
      <c r="E344">
        <f t="shared" si="65"/>
        <v>1</v>
      </c>
    </row>
    <row r="345" spans="1:5" x14ac:dyDescent="0.45">
      <c r="A345" s="1" t="s">
        <v>345</v>
      </c>
      <c r="B345">
        <v>600.00853395462036</v>
      </c>
      <c r="C345">
        <v>600.00820899009705</v>
      </c>
      <c r="E345">
        <f t="shared" si="65"/>
        <v>1</v>
      </c>
    </row>
    <row r="346" spans="1:5" x14ac:dyDescent="0.45">
      <c r="A346" s="1" t="s">
        <v>346</v>
      </c>
      <c r="B346">
        <v>56.138792037963867</v>
      </c>
      <c r="C346">
        <v>56.200402975082397</v>
      </c>
      <c r="E346">
        <f t="shared" si="65"/>
        <v>1</v>
      </c>
    </row>
    <row r="347" spans="1:5" x14ac:dyDescent="0.45">
      <c r="A347" s="1" t="s">
        <v>347</v>
      </c>
      <c r="B347">
        <v>13.376540899276733</v>
      </c>
      <c r="C347">
        <v>9.9072611331939697</v>
      </c>
      <c r="E347">
        <f t="shared" si="65"/>
        <v>1</v>
      </c>
    </row>
    <row r="348" spans="1:5" x14ac:dyDescent="0.45">
      <c r="A348" s="1" t="s">
        <v>348</v>
      </c>
      <c r="B348">
        <v>24.17583703994751</v>
      </c>
      <c r="C348">
        <v>21.902240991592407</v>
      </c>
      <c r="E348">
        <f t="shared" si="65"/>
        <v>1</v>
      </c>
    </row>
    <row r="349" spans="1:5" x14ac:dyDescent="0.45">
      <c r="A349" s="1" t="s">
        <v>349</v>
      </c>
      <c r="B349">
        <v>600.00434803962708</v>
      </c>
      <c r="C349">
        <v>600.00197219848633</v>
      </c>
      <c r="E349">
        <f t="shared" si="65"/>
        <v>1</v>
      </c>
    </row>
    <row r="350" spans="1:5" x14ac:dyDescent="0.45">
      <c r="A350" s="1" t="s">
        <v>350</v>
      </c>
      <c r="B350">
        <v>1.2950260639190674</v>
      </c>
      <c r="C350">
        <v>1.2701878547668457</v>
      </c>
      <c r="E350">
        <f t="shared" si="65"/>
        <v>1</v>
      </c>
    </row>
    <row r="351" spans="1:5" x14ac:dyDescent="0.45">
      <c r="A351" s="1" t="s">
        <v>351</v>
      </c>
      <c r="B351">
        <v>297.59934115409851</v>
      </c>
      <c r="C351">
        <v>303.27791380882263</v>
      </c>
      <c r="E351">
        <f t="shared" si="65"/>
        <v>1</v>
      </c>
    </row>
    <row r="352" spans="1:5" x14ac:dyDescent="0.45">
      <c r="A352" s="1" t="s">
        <v>352</v>
      </c>
      <c r="B352">
        <v>600.00558185577393</v>
      </c>
      <c r="C352">
        <v>600.00391602516174</v>
      </c>
      <c r="E352">
        <f t="shared" si="65"/>
        <v>1</v>
      </c>
    </row>
    <row r="353" spans="1:5" x14ac:dyDescent="0.45">
      <c r="A353" s="1" t="s">
        <v>353</v>
      </c>
      <c r="B353">
        <v>600.16457009315491</v>
      </c>
      <c r="C353">
        <v>600.00660300254822</v>
      </c>
      <c r="E353">
        <f t="shared" si="65"/>
        <v>1</v>
      </c>
    </row>
    <row r="354" spans="1:5" x14ac:dyDescent="0.45">
      <c r="A354" s="1" t="s">
        <v>354</v>
      </c>
      <c r="B354">
        <v>378.50892090797424</v>
      </c>
      <c r="C354">
        <v>374.56237101554871</v>
      </c>
      <c r="E354">
        <f t="shared" si="65"/>
        <v>1</v>
      </c>
    </row>
    <row r="355" spans="1:5" x14ac:dyDescent="0.45">
      <c r="A355" s="1" t="s">
        <v>355</v>
      </c>
      <c r="B355">
        <v>124.66525077819824</v>
      </c>
      <c r="C355">
        <v>125.43103504180908</v>
      </c>
      <c r="E355">
        <f t="shared" si="65"/>
        <v>1</v>
      </c>
    </row>
    <row r="356" spans="1:5" x14ac:dyDescent="0.45">
      <c r="A356" s="1" t="s">
        <v>356</v>
      </c>
      <c r="B356">
        <v>2.8307709693908691</v>
      </c>
      <c r="C356">
        <v>2.6596550941467285</v>
      </c>
      <c r="E356">
        <f t="shared" si="65"/>
        <v>1</v>
      </c>
    </row>
    <row r="357" spans="1:5" x14ac:dyDescent="0.45">
      <c r="A357" s="1" t="s">
        <v>357</v>
      </c>
      <c r="B357">
        <v>47.160577058792114</v>
      </c>
      <c r="C357">
        <v>43.759760856628418</v>
      </c>
      <c r="E357">
        <f t="shared" si="65"/>
        <v>1</v>
      </c>
    </row>
    <row r="358" spans="1:5" x14ac:dyDescent="0.45">
      <c r="A358" s="1" t="s">
        <v>358</v>
      </c>
      <c r="B358">
        <v>39.938589811325073</v>
      </c>
      <c r="C358">
        <v>41.436996936798096</v>
      </c>
      <c r="E358">
        <f t="shared" si="65"/>
        <v>1</v>
      </c>
    </row>
    <row r="359" spans="1:5" x14ac:dyDescent="0.45">
      <c r="A359" s="1" t="s">
        <v>359</v>
      </c>
      <c r="B359">
        <v>218.55784106254578</v>
      </c>
      <c r="C359">
        <v>218.42968606948853</v>
      </c>
      <c r="E359">
        <f t="shared" si="65"/>
        <v>1</v>
      </c>
    </row>
    <row r="360" spans="1:5" x14ac:dyDescent="0.45">
      <c r="A360" s="1" t="s">
        <v>360</v>
      </c>
      <c r="B360">
        <v>600.00115394592285</v>
      </c>
      <c r="C360">
        <v>600.20555710792542</v>
      </c>
      <c r="E360">
        <f t="shared" si="65"/>
        <v>1</v>
      </c>
    </row>
    <row r="361" spans="1:5" x14ac:dyDescent="0.45">
      <c r="A361" s="1" t="s">
        <v>361</v>
      </c>
      <c r="B361">
        <v>600.55562496185303</v>
      </c>
      <c r="C361">
        <v>600.00655293464661</v>
      </c>
      <c r="E361">
        <f t="shared" si="65"/>
        <v>1</v>
      </c>
    </row>
    <row r="362" spans="1:5" x14ac:dyDescent="0.45">
      <c r="A362" s="1" t="s">
        <v>362</v>
      </c>
      <c r="B362">
        <v>600.0034031867981</v>
      </c>
      <c r="C362">
        <v>600.00548791885376</v>
      </c>
      <c r="E362">
        <f t="shared" si="65"/>
        <v>1</v>
      </c>
    </row>
    <row r="363" spans="1:5" x14ac:dyDescent="0.45">
      <c r="A363" s="1" t="s">
        <v>363</v>
      </c>
      <c r="B363">
        <v>600.00722098350525</v>
      </c>
      <c r="C363">
        <v>600.0014820098877</v>
      </c>
      <c r="E363">
        <f t="shared" si="65"/>
        <v>1</v>
      </c>
    </row>
    <row r="364" spans="1:5" x14ac:dyDescent="0.45">
      <c r="A364" s="1" t="s">
        <v>364</v>
      </c>
      <c r="B364">
        <v>600.00101900100708</v>
      </c>
      <c r="C364">
        <v>600.00404715538025</v>
      </c>
      <c r="E364">
        <f t="shared" si="65"/>
        <v>1</v>
      </c>
    </row>
    <row r="365" spans="1:5" x14ac:dyDescent="0.45">
      <c r="A365" s="1" t="s">
        <v>365</v>
      </c>
      <c r="B365">
        <v>600.00846695899963</v>
      </c>
      <c r="C365">
        <v>600.0035228729248</v>
      </c>
      <c r="E365">
        <f t="shared" si="65"/>
        <v>1</v>
      </c>
    </row>
    <row r="366" spans="1:5" x14ac:dyDescent="0.45">
      <c r="A366" s="1" t="s">
        <v>366</v>
      </c>
      <c r="B366">
        <v>302.48042416572571</v>
      </c>
      <c r="C366">
        <v>305.06937098503113</v>
      </c>
      <c r="E366">
        <f t="shared" si="65"/>
        <v>1</v>
      </c>
    </row>
    <row r="367" spans="1:5" x14ac:dyDescent="0.45">
      <c r="A367" s="1" t="s">
        <v>367</v>
      </c>
      <c r="B367">
        <v>452.19536685943604</v>
      </c>
      <c r="C367">
        <v>458.18262481689453</v>
      </c>
      <c r="E367">
        <f t="shared" si="65"/>
        <v>1</v>
      </c>
    </row>
    <row r="368" spans="1:5" x14ac:dyDescent="0.45">
      <c r="A368" s="1" t="s">
        <v>368</v>
      </c>
      <c r="B368">
        <v>167.48391580581665</v>
      </c>
      <c r="C368">
        <v>169.02877187728882</v>
      </c>
      <c r="E368">
        <f t="shared" si="65"/>
        <v>1</v>
      </c>
    </row>
    <row r="369" spans="1:5" x14ac:dyDescent="0.45">
      <c r="A369" s="1" t="s">
        <v>369</v>
      </c>
      <c r="B369">
        <v>81.134474039077759</v>
      </c>
      <c r="C369">
        <v>85.612778902053833</v>
      </c>
      <c r="E369">
        <f t="shared" si="65"/>
        <v>1</v>
      </c>
    </row>
    <row r="370" spans="1:5" x14ac:dyDescent="0.45">
      <c r="A370" s="1" t="s">
        <v>370</v>
      </c>
      <c r="B370">
        <v>217.80054998397827</v>
      </c>
      <c r="C370">
        <v>219.26387310028076</v>
      </c>
      <c r="E370">
        <f t="shared" si="65"/>
        <v>1</v>
      </c>
    </row>
    <row r="371" spans="1:5" x14ac:dyDescent="0.45">
      <c r="A371" s="1" t="s">
        <v>371</v>
      </c>
      <c r="B371">
        <v>600.00168991088867</v>
      </c>
      <c r="C371">
        <v>600.00122690200806</v>
      </c>
      <c r="E371">
        <f t="shared" si="65"/>
        <v>1</v>
      </c>
    </row>
    <row r="372" spans="1:5" x14ac:dyDescent="0.45">
      <c r="A372" s="1" t="s">
        <v>372</v>
      </c>
      <c r="B372">
        <v>52.823665857315063</v>
      </c>
      <c r="C372">
        <v>52.172922849655151</v>
      </c>
      <c r="E372">
        <f t="shared" si="65"/>
        <v>1</v>
      </c>
    </row>
    <row r="373" spans="1:5" x14ac:dyDescent="0.45">
      <c r="A373" s="1" t="s">
        <v>373</v>
      </c>
      <c r="B373">
        <v>13.267369985580444</v>
      </c>
      <c r="C373">
        <v>10.674376010894775</v>
      </c>
      <c r="E373">
        <f t="shared" si="65"/>
        <v>1</v>
      </c>
    </row>
    <row r="374" spans="1:5" x14ac:dyDescent="0.45">
      <c r="A374" s="1" t="s">
        <v>374</v>
      </c>
      <c r="B374">
        <v>252.81106495857239</v>
      </c>
      <c r="C374">
        <v>254.21056890487671</v>
      </c>
      <c r="E374">
        <f t="shared" si="65"/>
        <v>1</v>
      </c>
    </row>
    <row r="375" spans="1:5" x14ac:dyDescent="0.45">
      <c r="A375" s="1" t="s">
        <v>375</v>
      </c>
      <c r="B375">
        <v>600.00804209709167</v>
      </c>
      <c r="C375">
        <v>600.00334191322327</v>
      </c>
      <c r="E375">
        <f t="shared" si="65"/>
        <v>1</v>
      </c>
    </row>
    <row r="376" spans="1:5" x14ac:dyDescent="0.45">
      <c r="A376" s="1" t="s">
        <v>376</v>
      </c>
      <c r="B376">
        <v>8.8822281360626221</v>
      </c>
      <c r="C376">
        <v>8.6084058284759521</v>
      </c>
      <c r="E376">
        <f t="shared" si="65"/>
        <v>1</v>
      </c>
    </row>
    <row r="377" spans="1:5" x14ac:dyDescent="0.45">
      <c r="A377" s="1" t="s">
        <v>377</v>
      </c>
      <c r="B377">
        <v>12.611132860183716</v>
      </c>
      <c r="C377">
        <v>12.990472078323364</v>
      </c>
      <c r="E377">
        <f t="shared" si="65"/>
        <v>1</v>
      </c>
    </row>
    <row r="378" spans="1:5" x14ac:dyDescent="0.45">
      <c r="A378" s="1" t="s">
        <v>378</v>
      </c>
      <c r="B378">
        <v>62.412333965301514</v>
      </c>
      <c r="C378">
        <v>62.63916802406311</v>
      </c>
      <c r="E378">
        <f t="shared" si="65"/>
        <v>1</v>
      </c>
    </row>
    <row r="379" spans="1:5" x14ac:dyDescent="0.45">
      <c r="A379" s="1" t="s">
        <v>379</v>
      </c>
      <c r="B379">
        <v>14.142173051834106</v>
      </c>
      <c r="C379">
        <v>14.143576145172119</v>
      </c>
      <c r="E379">
        <f t="shared" si="65"/>
        <v>1</v>
      </c>
    </row>
    <row r="380" spans="1:5" x14ac:dyDescent="0.45">
      <c r="A380" s="1" t="s">
        <v>380</v>
      </c>
      <c r="B380">
        <v>7.7867560386657715</v>
      </c>
      <c r="C380">
        <v>7.5993661880493164</v>
      </c>
      <c r="E380">
        <f t="shared" si="65"/>
        <v>1</v>
      </c>
    </row>
    <row r="381" spans="1:5" x14ac:dyDescent="0.45">
      <c r="A381" s="1" t="s">
        <v>381</v>
      </c>
      <c r="B381">
        <v>600.00268483161926</v>
      </c>
      <c r="C381">
        <v>600.00081396102905</v>
      </c>
      <c r="E381">
        <f t="shared" si="65"/>
        <v>1</v>
      </c>
    </row>
  </sheetData>
  <autoFilter ref="I2:W334" xr:uid="{2A2EAF89-78A7-45C1-BD13-83FA6CDD8671}"/>
  <mergeCells count="2">
    <mergeCell ref="K1:M1"/>
    <mergeCell ref="R1:T1"/>
  </mergeCells>
  <conditionalFormatting sqref="N3:N332">
    <cfRule type="colorScale" priority="7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N3:O332">
    <cfRule type="colorScale" priority="1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O3:O332">
    <cfRule type="colorScale" priority="8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P3:P332">
    <cfRule type="colorScale" priority="9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1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Q3:Q332">
    <cfRule type="colorScale" priority="10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Q3:Q332 W3:W334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U333:U334 U3:V332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V333:V334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F26B-6996-4E3E-962C-FB4109E35361}">
  <dimension ref="A1:B258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8" t="s">
        <v>3</v>
      </c>
      <c r="B2">
        <v>1051</v>
      </c>
    </row>
    <row r="3" spans="1:2" x14ac:dyDescent="0.45">
      <c r="A3" s="8" t="s">
        <v>4</v>
      </c>
      <c r="B3">
        <v>85407</v>
      </c>
    </row>
    <row r="4" spans="1:2" x14ac:dyDescent="0.45">
      <c r="A4" s="8" t="s">
        <v>5</v>
      </c>
      <c r="B4">
        <v>2741</v>
      </c>
    </row>
    <row r="5" spans="1:2" x14ac:dyDescent="0.45">
      <c r="A5" s="8" t="s">
        <v>6</v>
      </c>
      <c r="B5">
        <v>2084</v>
      </c>
    </row>
    <row r="6" spans="1:2" x14ac:dyDescent="0.45">
      <c r="A6" s="8" t="s">
        <v>7</v>
      </c>
      <c r="B6">
        <v>79822</v>
      </c>
    </row>
    <row r="7" spans="1:2" x14ac:dyDescent="0.45">
      <c r="A7" s="8" t="s">
        <v>8</v>
      </c>
      <c r="B7">
        <v>7667</v>
      </c>
    </row>
    <row r="8" spans="1:2" x14ac:dyDescent="0.45">
      <c r="A8" s="8" t="s">
        <v>11</v>
      </c>
      <c r="B8">
        <v>18746</v>
      </c>
    </row>
    <row r="9" spans="1:2" x14ac:dyDescent="0.45">
      <c r="A9" s="8" t="s">
        <v>13</v>
      </c>
      <c r="B9">
        <v>71501</v>
      </c>
    </row>
    <row r="10" spans="1:2" x14ac:dyDescent="0.45">
      <c r="A10" s="8" t="s">
        <v>14</v>
      </c>
      <c r="B10">
        <v>115590</v>
      </c>
    </row>
    <row r="11" spans="1:2" x14ac:dyDescent="0.45">
      <c r="A11" s="8" t="s">
        <v>16</v>
      </c>
      <c r="B11">
        <v>91774</v>
      </c>
    </row>
    <row r="12" spans="1:2" x14ac:dyDescent="0.45">
      <c r="A12" s="8" t="s">
        <v>17</v>
      </c>
      <c r="B12">
        <v>18341</v>
      </c>
    </row>
    <row r="13" spans="1:2" x14ac:dyDescent="0.45">
      <c r="A13" s="8" t="s">
        <v>18</v>
      </c>
      <c r="B13">
        <v>23661</v>
      </c>
    </row>
    <row r="14" spans="1:2" x14ac:dyDescent="0.45">
      <c r="A14" s="8" t="s">
        <v>22</v>
      </c>
      <c r="B14">
        <v>7428</v>
      </c>
    </row>
    <row r="15" spans="1:2" x14ac:dyDescent="0.45">
      <c r="A15" s="8" t="s">
        <v>24</v>
      </c>
      <c r="B15">
        <v>37</v>
      </c>
    </row>
    <row r="16" spans="1:2" x14ac:dyDescent="0.45">
      <c r="A16" s="8" t="s">
        <v>25</v>
      </c>
      <c r="B16">
        <v>170</v>
      </c>
    </row>
    <row r="17" spans="1:2" x14ac:dyDescent="0.45">
      <c r="A17" s="8" t="s">
        <v>26</v>
      </c>
      <c r="B17">
        <v>161</v>
      </c>
    </row>
    <row r="18" spans="1:2" x14ac:dyDescent="0.45">
      <c r="A18" s="8" t="s">
        <v>27</v>
      </c>
      <c r="B18">
        <v>102897</v>
      </c>
    </row>
    <row r="19" spans="1:2" x14ac:dyDescent="0.45">
      <c r="A19" s="8" t="s">
        <v>28</v>
      </c>
      <c r="B19">
        <v>352</v>
      </c>
    </row>
    <row r="20" spans="1:2" x14ac:dyDescent="0.45">
      <c r="A20" s="8" t="s">
        <v>29</v>
      </c>
      <c r="B20">
        <v>40267</v>
      </c>
    </row>
    <row r="21" spans="1:2" x14ac:dyDescent="0.45">
      <c r="A21" s="8" t="s">
        <v>30</v>
      </c>
      <c r="B21">
        <v>52070</v>
      </c>
    </row>
    <row r="22" spans="1:2" x14ac:dyDescent="0.45">
      <c r="A22" s="8" t="s">
        <v>33</v>
      </c>
      <c r="B22">
        <v>81810</v>
      </c>
    </row>
    <row r="23" spans="1:2" x14ac:dyDescent="0.45">
      <c r="A23" s="8" t="s">
        <v>34</v>
      </c>
      <c r="B23">
        <v>5131</v>
      </c>
    </row>
    <row r="24" spans="1:2" x14ac:dyDescent="0.45">
      <c r="A24" s="8" t="s">
        <v>36</v>
      </c>
      <c r="B24">
        <v>1086</v>
      </c>
    </row>
    <row r="25" spans="1:2" x14ac:dyDescent="0.45">
      <c r="A25" s="8" t="s">
        <v>37</v>
      </c>
      <c r="B25">
        <v>11461</v>
      </c>
    </row>
    <row r="26" spans="1:2" x14ac:dyDescent="0.45">
      <c r="A26" s="8" t="s">
        <v>38</v>
      </c>
      <c r="B26">
        <v>28218</v>
      </c>
    </row>
    <row r="27" spans="1:2" x14ac:dyDescent="0.45">
      <c r="A27" s="8" t="s">
        <v>39</v>
      </c>
      <c r="B27">
        <v>52808</v>
      </c>
    </row>
    <row r="28" spans="1:2" x14ac:dyDescent="0.45">
      <c r="A28" s="8" t="s">
        <v>40</v>
      </c>
      <c r="B28">
        <v>36973</v>
      </c>
    </row>
    <row r="29" spans="1:2" x14ac:dyDescent="0.45">
      <c r="A29" s="8" t="s">
        <v>42</v>
      </c>
      <c r="B29">
        <v>415</v>
      </c>
    </row>
    <row r="30" spans="1:2" x14ac:dyDescent="0.45">
      <c r="A30" s="8" t="s">
        <v>43</v>
      </c>
      <c r="B30">
        <v>155</v>
      </c>
    </row>
    <row r="31" spans="1:2" x14ac:dyDescent="0.45">
      <c r="A31" s="8" t="s">
        <v>44</v>
      </c>
      <c r="B31">
        <v>225</v>
      </c>
    </row>
    <row r="32" spans="1:2" x14ac:dyDescent="0.45">
      <c r="A32" s="8" t="s">
        <v>46</v>
      </c>
      <c r="B32">
        <v>7821</v>
      </c>
    </row>
    <row r="33" spans="1:2" x14ac:dyDescent="0.45">
      <c r="A33" s="8" t="s">
        <v>48</v>
      </c>
      <c r="B33">
        <v>422</v>
      </c>
    </row>
    <row r="34" spans="1:2" x14ac:dyDescent="0.45">
      <c r="A34" s="8" t="s">
        <v>49</v>
      </c>
      <c r="B34">
        <v>26718</v>
      </c>
    </row>
    <row r="35" spans="1:2" x14ac:dyDescent="0.45">
      <c r="A35" s="8" t="s">
        <v>51</v>
      </c>
      <c r="B35">
        <v>56828</v>
      </c>
    </row>
    <row r="36" spans="1:2" x14ac:dyDescent="0.45">
      <c r="A36" s="8" t="s">
        <v>55</v>
      </c>
      <c r="B36">
        <v>118347</v>
      </c>
    </row>
    <row r="37" spans="1:2" x14ac:dyDescent="0.45">
      <c r="A37" s="8" t="s">
        <v>56</v>
      </c>
      <c r="B37">
        <v>1242</v>
      </c>
    </row>
    <row r="38" spans="1:2" x14ac:dyDescent="0.45">
      <c r="A38" s="8" t="s">
        <v>57</v>
      </c>
      <c r="B38">
        <v>14331</v>
      </c>
    </row>
    <row r="39" spans="1:2" x14ac:dyDescent="0.45">
      <c r="A39" s="8" t="s">
        <v>58</v>
      </c>
      <c r="B39">
        <v>121</v>
      </c>
    </row>
    <row r="40" spans="1:2" x14ac:dyDescent="0.45">
      <c r="A40" s="8" t="s">
        <v>60</v>
      </c>
      <c r="B40">
        <v>251</v>
      </c>
    </row>
    <row r="41" spans="1:2" x14ac:dyDescent="0.45">
      <c r="A41" s="8" t="s">
        <v>61</v>
      </c>
      <c r="B41">
        <v>388</v>
      </c>
    </row>
    <row r="42" spans="1:2" x14ac:dyDescent="0.45">
      <c r="A42" s="8" t="s">
        <v>62</v>
      </c>
      <c r="B42">
        <v>4435</v>
      </c>
    </row>
    <row r="43" spans="1:2" x14ac:dyDescent="0.45">
      <c r="A43" s="8" t="s">
        <v>63</v>
      </c>
      <c r="B43">
        <v>136</v>
      </c>
    </row>
    <row r="44" spans="1:2" x14ac:dyDescent="0.45">
      <c r="A44" s="8" t="s">
        <v>67</v>
      </c>
      <c r="B44">
        <v>8864</v>
      </c>
    </row>
    <row r="45" spans="1:2" x14ac:dyDescent="0.45">
      <c r="A45" s="8" t="s">
        <v>72</v>
      </c>
      <c r="B45">
        <v>305</v>
      </c>
    </row>
    <row r="46" spans="1:2" x14ac:dyDescent="0.45">
      <c r="A46" s="8" t="s">
        <v>73</v>
      </c>
      <c r="B46">
        <v>399</v>
      </c>
    </row>
    <row r="47" spans="1:2" x14ac:dyDescent="0.45">
      <c r="A47" s="8" t="s">
        <v>74</v>
      </c>
      <c r="B47">
        <v>696</v>
      </c>
    </row>
    <row r="48" spans="1:2" x14ac:dyDescent="0.45">
      <c r="A48" s="8" t="s">
        <v>76</v>
      </c>
      <c r="B48">
        <v>427</v>
      </c>
    </row>
    <row r="49" spans="1:2" x14ac:dyDescent="0.45">
      <c r="A49" s="8" t="s">
        <v>78</v>
      </c>
      <c r="B49">
        <v>108847</v>
      </c>
    </row>
    <row r="50" spans="1:2" x14ac:dyDescent="0.45">
      <c r="A50" s="8" t="s">
        <v>79</v>
      </c>
      <c r="B50">
        <v>1687</v>
      </c>
    </row>
    <row r="51" spans="1:2" x14ac:dyDescent="0.45">
      <c r="A51" s="8" t="s">
        <v>80</v>
      </c>
      <c r="B51">
        <v>9785</v>
      </c>
    </row>
    <row r="52" spans="1:2" x14ac:dyDescent="0.45">
      <c r="A52" s="8" t="s">
        <v>81</v>
      </c>
      <c r="B52">
        <v>5139</v>
      </c>
    </row>
    <row r="53" spans="1:2" x14ac:dyDescent="0.45">
      <c r="A53" s="8" t="s">
        <v>82</v>
      </c>
      <c r="B53">
        <v>2343</v>
      </c>
    </row>
    <row r="54" spans="1:2" x14ac:dyDescent="0.45">
      <c r="A54" s="8" t="s">
        <v>84</v>
      </c>
      <c r="B54">
        <v>110607</v>
      </c>
    </row>
    <row r="55" spans="1:2" x14ac:dyDescent="0.45">
      <c r="A55" s="8" t="s">
        <v>85</v>
      </c>
      <c r="B55">
        <v>88347</v>
      </c>
    </row>
    <row r="56" spans="1:2" x14ac:dyDescent="0.45">
      <c r="A56" s="8" t="s">
        <v>86</v>
      </c>
      <c r="B56">
        <v>21853</v>
      </c>
    </row>
    <row r="57" spans="1:2" x14ac:dyDescent="0.45">
      <c r="A57" s="8" t="s">
        <v>87</v>
      </c>
      <c r="B57">
        <v>1839</v>
      </c>
    </row>
    <row r="58" spans="1:2" x14ac:dyDescent="0.45">
      <c r="A58" s="8" t="s">
        <v>88</v>
      </c>
      <c r="B58">
        <v>6956</v>
      </c>
    </row>
    <row r="59" spans="1:2" x14ac:dyDescent="0.45">
      <c r="A59" s="8" t="s">
        <v>89</v>
      </c>
      <c r="B59">
        <v>2514</v>
      </c>
    </row>
    <row r="60" spans="1:2" x14ac:dyDescent="0.45">
      <c r="A60" s="8" t="s">
        <v>90</v>
      </c>
      <c r="B60">
        <v>70879</v>
      </c>
    </row>
    <row r="61" spans="1:2" x14ac:dyDescent="0.45">
      <c r="A61" s="8" t="s">
        <v>91</v>
      </c>
      <c r="B61">
        <v>86593</v>
      </c>
    </row>
    <row r="62" spans="1:2" x14ac:dyDescent="0.45">
      <c r="A62" s="8" t="s">
        <v>93</v>
      </c>
      <c r="B62">
        <v>96861</v>
      </c>
    </row>
    <row r="63" spans="1:2" x14ac:dyDescent="0.45">
      <c r="A63" s="8" t="s">
        <v>99</v>
      </c>
      <c r="B63">
        <v>194487</v>
      </c>
    </row>
    <row r="64" spans="1:2" x14ac:dyDescent="0.45">
      <c r="A64" s="8" t="s">
        <v>101</v>
      </c>
      <c r="B64">
        <v>81986</v>
      </c>
    </row>
    <row r="65" spans="1:2" x14ac:dyDescent="0.45">
      <c r="A65" s="8" t="s">
        <v>102</v>
      </c>
      <c r="B65">
        <v>81852</v>
      </c>
    </row>
    <row r="66" spans="1:2" x14ac:dyDescent="0.45">
      <c r="A66" s="8" t="s">
        <v>104</v>
      </c>
      <c r="B66">
        <v>5023</v>
      </c>
    </row>
    <row r="67" spans="1:2" x14ac:dyDescent="0.45">
      <c r="A67" s="8" t="s">
        <v>105</v>
      </c>
      <c r="B67">
        <v>5775</v>
      </c>
    </row>
    <row r="68" spans="1:2" x14ac:dyDescent="0.45">
      <c r="A68" s="8" t="s">
        <v>107</v>
      </c>
      <c r="B68">
        <v>324</v>
      </c>
    </row>
    <row r="69" spans="1:2" x14ac:dyDescent="0.45">
      <c r="A69" s="8" t="s">
        <v>109</v>
      </c>
      <c r="B69">
        <v>3189</v>
      </c>
    </row>
    <row r="70" spans="1:2" x14ac:dyDescent="0.45">
      <c r="A70" s="8" t="s">
        <v>110</v>
      </c>
      <c r="B70">
        <v>2688</v>
      </c>
    </row>
    <row r="71" spans="1:2" x14ac:dyDescent="0.45">
      <c r="A71" s="8" t="s">
        <v>111</v>
      </c>
      <c r="B71">
        <v>34</v>
      </c>
    </row>
    <row r="72" spans="1:2" x14ac:dyDescent="0.45">
      <c r="A72" s="8" t="s">
        <v>113</v>
      </c>
      <c r="B72">
        <v>12820</v>
      </c>
    </row>
    <row r="73" spans="1:2" x14ac:dyDescent="0.45">
      <c r="A73" s="8" t="s">
        <v>114</v>
      </c>
      <c r="B73">
        <v>898</v>
      </c>
    </row>
    <row r="74" spans="1:2" x14ac:dyDescent="0.45">
      <c r="A74" s="8" t="s">
        <v>116</v>
      </c>
      <c r="B74">
        <v>148</v>
      </c>
    </row>
    <row r="75" spans="1:2" x14ac:dyDescent="0.45">
      <c r="A75" s="8" t="s">
        <v>117</v>
      </c>
      <c r="B75">
        <v>2057</v>
      </c>
    </row>
    <row r="76" spans="1:2" x14ac:dyDescent="0.45">
      <c r="A76" s="8" t="s">
        <v>118</v>
      </c>
      <c r="B76">
        <v>26133</v>
      </c>
    </row>
    <row r="77" spans="1:2" x14ac:dyDescent="0.45">
      <c r="A77" s="8" t="s">
        <v>119</v>
      </c>
      <c r="B77">
        <v>2418</v>
      </c>
    </row>
    <row r="78" spans="1:2" x14ac:dyDescent="0.45">
      <c r="A78" s="8" t="s">
        <v>120</v>
      </c>
      <c r="B78">
        <v>9</v>
      </c>
    </row>
    <row r="79" spans="1:2" x14ac:dyDescent="0.45">
      <c r="A79" s="8" t="s">
        <v>121</v>
      </c>
      <c r="B79">
        <v>18</v>
      </c>
    </row>
    <row r="80" spans="1:2" x14ac:dyDescent="0.45">
      <c r="A80" s="8" t="s">
        <v>122</v>
      </c>
      <c r="B80">
        <v>80</v>
      </c>
    </row>
    <row r="81" spans="1:2" x14ac:dyDescent="0.45">
      <c r="A81" s="8" t="s">
        <v>123</v>
      </c>
      <c r="B81">
        <v>2341</v>
      </c>
    </row>
    <row r="82" spans="1:2" x14ac:dyDescent="0.45">
      <c r="A82" s="8" t="s">
        <v>125</v>
      </c>
      <c r="B82">
        <v>6459</v>
      </c>
    </row>
    <row r="83" spans="1:2" x14ac:dyDescent="0.45">
      <c r="A83" s="8" t="s">
        <v>126</v>
      </c>
      <c r="B83">
        <v>36510</v>
      </c>
    </row>
    <row r="84" spans="1:2" x14ac:dyDescent="0.45">
      <c r="A84" s="8" t="s">
        <v>127</v>
      </c>
      <c r="B84">
        <v>2202</v>
      </c>
    </row>
    <row r="85" spans="1:2" x14ac:dyDescent="0.45">
      <c r="A85" s="8" t="s">
        <v>130</v>
      </c>
      <c r="B85">
        <v>755</v>
      </c>
    </row>
    <row r="86" spans="1:2" x14ac:dyDescent="0.45">
      <c r="A86" s="8" t="s">
        <v>132</v>
      </c>
      <c r="B86">
        <v>189</v>
      </c>
    </row>
    <row r="87" spans="1:2" x14ac:dyDescent="0.45">
      <c r="A87" s="8" t="s">
        <v>138</v>
      </c>
      <c r="B87">
        <v>15845</v>
      </c>
    </row>
    <row r="88" spans="1:2" x14ac:dyDescent="0.45">
      <c r="A88" s="8" t="s">
        <v>139</v>
      </c>
      <c r="B88">
        <v>970</v>
      </c>
    </row>
    <row r="89" spans="1:2" x14ac:dyDescent="0.45">
      <c r="A89" s="8" t="s">
        <v>140</v>
      </c>
      <c r="B89">
        <v>9078</v>
      </c>
    </row>
    <row r="90" spans="1:2" x14ac:dyDescent="0.45">
      <c r="A90" s="8" t="s">
        <v>141</v>
      </c>
      <c r="B90">
        <v>9080</v>
      </c>
    </row>
    <row r="91" spans="1:2" x14ac:dyDescent="0.45">
      <c r="A91" s="8" t="s">
        <v>142</v>
      </c>
      <c r="B91">
        <v>2539</v>
      </c>
    </row>
    <row r="92" spans="1:2" x14ac:dyDescent="0.45">
      <c r="A92" s="8" t="s">
        <v>143</v>
      </c>
      <c r="B92">
        <v>1540</v>
      </c>
    </row>
    <row r="93" spans="1:2" x14ac:dyDescent="0.45">
      <c r="A93" s="8" t="s">
        <v>144</v>
      </c>
      <c r="B93">
        <v>630</v>
      </c>
    </row>
    <row r="94" spans="1:2" x14ac:dyDescent="0.45">
      <c r="A94" s="8" t="s">
        <v>146</v>
      </c>
      <c r="B94">
        <v>28134</v>
      </c>
    </row>
    <row r="95" spans="1:2" x14ac:dyDescent="0.45">
      <c r="A95" s="8" t="s">
        <v>147</v>
      </c>
      <c r="B95">
        <v>576</v>
      </c>
    </row>
    <row r="96" spans="1:2" x14ac:dyDescent="0.45">
      <c r="A96" s="8" t="s">
        <v>149</v>
      </c>
      <c r="B96">
        <v>97376</v>
      </c>
    </row>
    <row r="97" spans="1:2" x14ac:dyDescent="0.45">
      <c r="A97" s="8" t="s">
        <v>150</v>
      </c>
      <c r="B97">
        <v>2480</v>
      </c>
    </row>
    <row r="98" spans="1:2" x14ac:dyDescent="0.45">
      <c r="A98" s="8" t="s">
        <v>151</v>
      </c>
      <c r="B98">
        <v>167138</v>
      </c>
    </row>
    <row r="99" spans="1:2" x14ac:dyDescent="0.45">
      <c r="A99" s="8" t="s">
        <v>152</v>
      </c>
      <c r="B99">
        <v>61386</v>
      </c>
    </row>
    <row r="100" spans="1:2" x14ac:dyDescent="0.45">
      <c r="A100" s="8" t="s">
        <v>153</v>
      </c>
      <c r="B100">
        <v>97930</v>
      </c>
    </row>
    <row r="101" spans="1:2" x14ac:dyDescent="0.45">
      <c r="A101" s="8" t="s">
        <v>154</v>
      </c>
      <c r="B101">
        <v>6117</v>
      </c>
    </row>
    <row r="102" spans="1:2" x14ac:dyDescent="0.45">
      <c r="A102" s="8" t="s">
        <v>155</v>
      </c>
      <c r="B102">
        <v>14310</v>
      </c>
    </row>
    <row r="103" spans="1:2" x14ac:dyDescent="0.45">
      <c r="A103" s="8" t="s">
        <v>156</v>
      </c>
      <c r="B103">
        <v>10857</v>
      </c>
    </row>
    <row r="104" spans="1:2" x14ac:dyDescent="0.45">
      <c r="A104" s="8" t="s">
        <v>157</v>
      </c>
      <c r="B104">
        <v>43799</v>
      </c>
    </row>
    <row r="105" spans="1:2" x14ac:dyDescent="0.45">
      <c r="A105" s="8" t="s">
        <v>158</v>
      </c>
      <c r="B105">
        <v>52491</v>
      </c>
    </row>
    <row r="106" spans="1:2" x14ac:dyDescent="0.45">
      <c r="A106" s="8" t="s">
        <v>159</v>
      </c>
      <c r="B106">
        <v>90125</v>
      </c>
    </row>
    <row r="107" spans="1:2" x14ac:dyDescent="0.45">
      <c r="A107" s="8" t="s">
        <v>160</v>
      </c>
      <c r="B107">
        <v>90296</v>
      </c>
    </row>
    <row r="108" spans="1:2" x14ac:dyDescent="0.45">
      <c r="A108" s="8" t="s">
        <v>161</v>
      </c>
      <c r="B108">
        <v>80203</v>
      </c>
    </row>
    <row r="109" spans="1:2" x14ac:dyDescent="0.45">
      <c r="A109" s="8" t="s">
        <v>162</v>
      </c>
      <c r="B109">
        <v>48261</v>
      </c>
    </row>
    <row r="110" spans="1:2" x14ac:dyDescent="0.45">
      <c r="A110" s="8" t="s">
        <v>163</v>
      </c>
      <c r="B110">
        <v>14238</v>
      </c>
    </row>
    <row r="111" spans="1:2" x14ac:dyDescent="0.45">
      <c r="A111" s="8" t="s">
        <v>165</v>
      </c>
      <c r="B111">
        <v>27167</v>
      </c>
    </row>
    <row r="112" spans="1:2" x14ac:dyDescent="0.45">
      <c r="A112" s="8" t="s">
        <v>166</v>
      </c>
      <c r="B112">
        <v>72383</v>
      </c>
    </row>
    <row r="113" spans="1:2" x14ac:dyDescent="0.45">
      <c r="A113" s="8" t="s">
        <v>167</v>
      </c>
      <c r="B113">
        <v>48461</v>
      </c>
    </row>
    <row r="114" spans="1:2" x14ac:dyDescent="0.45">
      <c r="A114" s="8" t="s">
        <v>168</v>
      </c>
      <c r="B114">
        <v>6003</v>
      </c>
    </row>
    <row r="115" spans="1:2" x14ac:dyDescent="0.45">
      <c r="A115" s="8" t="s">
        <v>169</v>
      </c>
      <c r="B115">
        <v>81658</v>
      </c>
    </row>
    <row r="116" spans="1:2" x14ac:dyDescent="0.45">
      <c r="A116" s="8" t="s">
        <v>170</v>
      </c>
      <c r="B116">
        <v>125159</v>
      </c>
    </row>
    <row r="117" spans="1:2" x14ac:dyDescent="0.45">
      <c r="A117" s="8" t="s">
        <v>171</v>
      </c>
      <c r="B117">
        <v>611</v>
      </c>
    </row>
    <row r="118" spans="1:2" x14ac:dyDescent="0.45">
      <c r="A118" s="8" t="s">
        <v>172</v>
      </c>
      <c r="B118">
        <v>33994</v>
      </c>
    </row>
    <row r="119" spans="1:2" x14ac:dyDescent="0.45">
      <c r="A119" s="8" t="s">
        <v>173</v>
      </c>
      <c r="B119">
        <v>3109</v>
      </c>
    </row>
    <row r="120" spans="1:2" x14ac:dyDescent="0.45">
      <c r="A120" s="8" t="s">
        <v>174</v>
      </c>
      <c r="B120">
        <v>3300</v>
      </c>
    </row>
    <row r="121" spans="1:2" x14ac:dyDescent="0.45">
      <c r="A121" s="8" t="s">
        <v>175</v>
      </c>
      <c r="B121">
        <v>244</v>
      </c>
    </row>
    <row r="122" spans="1:2" x14ac:dyDescent="0.45">
      <c r="A122" s="8" t="s">
        <v>178</v>
      </c>
      <c r="B122">
        <v>4816</v>
      </c>
    </row>
    <row r="123" spans="1:2" x14ac:dyDescent="0.45">
      <c r="A123" s="8" t="s">
        <v>179</v>
      </c>
      <c r="B123">
        <v>122558</v>
      </c>
    </row>
    <row r="124" spans="1:2" x14ac:dyDescent="0.45">
      <c r="A124" s="8" t="s">
        <v>180</v>
      </c>
      <c r="B124">
        <v>2361</v>
      </c>
    </row>
    <row r="125" spans="1:2" x14ac:dyDescent="0.45">
      <c r="A125" s="8" t="s">
        <v>181</v>
      </c>
      <c r="B125">
        <v>119293</v>
      </c>
    </row>
    <row r="126" spans="1:2" x14ac:dyDescent="0.45">
      <c r="A126" s="8" t="s">
        <v>182</v>
      </c>
      <c r="B126">
        <v>818</v>
      </c>
    </row>
    <row r="127" spans="1:2" x14ac:dyDescent="0.45">
      <c r="A127" s="8" t="s">
        <v>183</v>
      </c>
      <c r="B127">
        <v>936</v>
      </c>
    </row>
    <row r="128" spans="1:2" x14ac:dyDescent="0.45">
      <c r="A128" s="8" t="s">
        <v>184</v>
      </c>
      <c r="B128">
        <v>94828</v>
      </c>
    </row>
    <row r="129" spans="1:2" x14ac:dyDescent="0.45">
      <c r="A129" s="8" t="s">
        <v>185</v>
      </c>
      <c r="B129">
        <v>943</v>
      </c>
    </row>
    <row r="130" spans="1:2" x14ac:dyDescent="0.45">
      <c r="A130" s="8" t="s">
        <v>186</v>
      </c>
      <c r="B130">
        <v>115420</v>
      </c>
    </row>
    <row r="131" spans="1:2" x14ac:dyDescent="0.45">
      <c r="A131" s="8" t="s">
        <v>187</v>
      </c>
      <c r="B131">
        <v>38549</v>
      </c>
    </row>
    <row r="132" spans="1:2" x14ac:dyDescent="0.45">
      <c r="A132" s="8" t="s">
        <v>188</v>
      </c>
      <c r="B132">
        <v>110347</v>
      </c>
    </row>
    <row r="133" spans="1:2" x14ac:dyDescent="0.45">
      <c r="A133" s="8" t="s">
        <v>190</v>
      </c>
      <c r="B133">
        <v>525</v>
      </c>
    </row>
    <row r="134" spans="1:2" x14ac:dyDescent="0.45">
      <c r="A134" s="8" t="s">
        <v>194</v>
      </c>
      <c r="B134">
        <v>209</v>
      </c>
    </row>
    <row r="135" spans="1:2" x14ac:dyDescent="0.45">
      <c r="A135" s="8" t="s">
        <v>195</v>
      </c>
      <c r="B135">
        <v>4947</v>
      </c>
    </row>
    <row r="136" spans="1:2" x14ac:dyDescent="0.45">
      <c r="A136" s="8" t="s">
        <v>196</v>
      </c>
      <c r="B136">
        <v>2095</v>
      </c>
    </row>
    <row r="137" spans="1:2" x14ac:dyDescent="0.45">
      <c r="A137" s="8" t="s">
        <v>197</v>
      </c>
      <c r="B137">
        <v>499</v>
      </c>
    </row>
    <row r="138" spans="1:2" x14ac:dyDescent="0.45">
      <c r="A138" s="8" t="s">
        <v>199</v>
      </c>
      <c r="B138">
        <v>2743</v>
      </c>
    </row>
    <row r="139" spans="1:2" x14ac:dyDescent="0.45">
      <c r="A139" s="8" t="s">
        <v>200</v>
      </c>
      <c r="B139">
        <v>1750</v>
      </c>
    </row>
    <row r="140" spans="1:2" x14ac:dyDescent="0.45">
      <c r="A140" s="8" t="s">
        <v>202</v>
      </c>
      <c r="B140">
        <v>18984</v>
      </c>
    </row>
    <row r="141" spans="1:2" x14ac:dyDescent="0.45">
      <c r="A141" s="8" t="s">
        <v>203</v>
      </c>
      <c r="B141">
        <v>2565</v>
      </c>
    </row>
    <row r="142" spans="1:2" x14ac:dyDescent="0.45">
      <c r="A142" s="8" t="s">
        <v>205</v>
      </c>
      <c r="B142">
        <v>1027</v>
      </c>
    </row>
    <row r="143" spans="1:2" x14ac:dyDescent="0.45">
      <c r="A143" s="8" t="s">
        <v>206</v>
      </c>
      <c r="B143">
        <v>22867</v>
      </c>
    </row>
    <row r="144" spans="1:2" x14ac:dyDescent="0.45">
      <c r="A144" s="8" t="s">
        <v>207</v>
      </c>
      <c r="B144">
        <v>24060</v>
      </c>
    </row>
    <row r="145" spans="1:2" x14ac:dyDescent="0.45">
      <c r="A145" s="8" t="s">
        <v>208</v>
      </c>
      <c r="B145">
        <v>38073</v>
      </c>
    </row>
    <row r="146" spans="1:2" x14ac:dyDescent="0.45">
      <c r="A146" s="8" t="s">
        <v>209</v>
      </c>
      <c r="B146">
        <v>6450</v>
      </c>
    </row>
    <row r="147" spans="1:2" x14ac:dyDescent="0.45">
      <c r="A147" s="8" t="s">
        <v>210</v>
      </c>
      <c r="B147">
        <v>34746</v>
      </c>
    </row>
    <row r="148" spans="1:2" x14ac:dyDescent="0.45">
      <c r="A148" s="8" t="s">
        <v>211</v>
      </c>
      <c r="B148">
        <v>15199</v>
      </c>
    </row>
    <row r="149" spans="1:2" x14ac:dyDescent="0.45">
      <c r="A149" s="8" t="s">
        <v>212</v>
      </c>
      <c r="B149">
        <v>14898</v>
      </c>
    </row>
    <row r="150" spans="1:2" x14ac:dyDescent="0.45">
      <c r="A150" s="8" t="s">
        <v>214</v>
      </c>
      <c r="B150">
        <v>397</v>
      </c>
    </row>
    <row r="151" spans="1:2" x14ac:dyDescent="0.45">
      <c r="A151" s="8" t="s">
        <v>215</v>
      </c>
      <c r="B151">
        <v>64</v>
      </c>
    </row>
    <row r="152" spans="1:2" x14ac:dyDescent="0.45">
      <c r="A152" s="8" t="s">
        <v>216</v>
      </c>
      <c r="B152">
        <v>84</v>
      </c>
    </row>
    <row r="153" spans="1:2" x14ac:dyDescent="0.45">
      <c r="A153" s="8" t="s">
        <v>217</v>
      </c>
      <c r="B153">
        <v>573</v>
      </c>
    </row>
    <row r="154" spans="1:2" x14ac:dyDescent="0.45">
      <c r="A154" s="8" t="s">
        <v>222</v>
      </c>
      <c r="B154">
        <v>1789</v>
      </c>
    </row>
    <row r="155" spans="1:2" x14ac:dyDescent="0.45">
      <c r="A155" s="8" t="s">
        <v>229</v>
      </c>
      <c r="B155">
        <v>5573</v>
      </c>
    </row>
    <row r="156" spans="1:2" x14ac:dyDescent="0.45">
      <c r="A156" s="8" t="s">
        <v>230</v>
      </c>
      <c r="B156">
        <v>14781</v>
      </c>
    </row>
    <row r="157" spans="1:2" x14ac:dyDescent="0.45">
      <c r="A157" s="8" t="s">
        <v>231</v>
      </c>
      <c r="B157">
        <v>712</v>
      </c>
    </row>
    <row r="158" spans="1:2" x14ac:dyDescent="0.45">
      <c r="A158" s="8" t="s">
        <v>234</v>
      </c>
      <c r="B158">
        <v>797</v>
      </c>
    </row>
    <row r="159" spans="1:2" x14ac:dyDescent="0.45">
      <c r="A159" s="8" t="s">
        <v>237</v>
      </c>
      <c r="B159">
        <v>78515</v>
      </c>
    </row>
    <row r="160" spans="1:2" x14ac:dyDescent="0.45">
      <c r="A160" s="8" t="s">
        <v>238</v>
      </c>
      <c r="B160">
        <v>21290</v>
      </c>
    </row>
    <row r="161" spans="1:2" x14ac:dyDescent="0.45">
      <c r="A161" s="8" t="s">
        <v>239</v>
      </c>
      <c r="B161">
        <v>77885</v>
      </c>
    </row>
    <row r="162" spans="1:2" x14ac:dyDescent="0.45">
      <c r="A162" s="8" t="s">
        <v>240</v>
      </c>
      <c r="B162">
        <v>116550</v>
      </c>
    </row>
    <row r="163" spans="1:2" x14ac:dyDescent="0.45">
      <c r="A163" s="8" t="s">
        <v>242</v>
      </c>
      <c r="B163">
        <v>4240</v>
      </c>
    </row>
    <row r="164" spans="1:2" x14ac:dyDescent="0.45">
      <c r="A164" s="8" t="s">
        <v>244</v>
      </c>
      <c r="B164">
        <v>124</v>
      </c>
    </row>
    <row r="165" spans="1:2" x14ac:dyDescent="0.45">
      <c r="A165" s="8" t="s">
        <v>245</v>
      </c>
      <c r="B165">
        <v>57</v>
      </c>
    </row>
    <row r="166" spans="1:2" x14ac:dyDescent="0.45">
      <c r="A166" s="8" t="s">
        <v>246</v>
      </c>
      <c r="B166">
        <v>3662</v>
      </c>
    </row>
    <row r="167" spans="1:2" x14ac:dyDescent="0.45">
      <c r="A167" s="8" t="s">
        <v>247</v>
      </c>
      <c r="B167">
        <v>1315</v>
      </c>
    </row>
    <row r="168" spans="1:2" x14ac:dyDescent="0.45">
      <c r="A168" s="8" t="s">
        <v>248</v>
      </c>
      <c r="B168">
        <v>9938</v>
      </c>
    </row>
    <row r="169" spans="1:2" x14ac:dyDescent="0.45">
      <c r="A169" s="8" t="s">
        <v>249</v>
      </c>
      <c r="B169">
        <v>3121</v>
      </c>
    </row>
    <row r="170" spans="1:2" x14ac:dyDescent="0.45">
      <c r="A170" s="8" t="s">
        <v>251</v>
      </c>
      <c r="B170">
        <v>3418</v>
      </c>
    </row>
    <row r="171" spans="1:2" x14ac:dyDescent="0.45">
      <c r="A171" s="8" t="s">
        <v>252</v>
      </c>
      <c r="B171">
        <v>5002</v>
      </c>
    </row>
    <row r="172" spans="1:2" x14ac:dyDescent="0.45">
      <c r="A172" s="8" t="s">
        <v>255</v>
      </c>
      <c r="B172">
        <v>9210</v>
      </c>
    </row>
    <row r="173" spans="1:2" x14ac:dyDescent="0.45">
      <c r="A173" s="8" t="s">
        <v>256</v>
      </c>
      <c r="B173">
        <v>12918</v>
      </c>
    </row>
    <row r="174" spans="1:2" x14ac:dyDescent="0.45">
      <c r="A174" s="8" t="s">
        <v>257</v>
      </c>
      <c r="B174">
        <v>2571</v>
      </c>
    </row>
    <row r="175" spans="1:2" x14ac:dyDescent="0.45">
      <c r="A175" s="8" t="s">
        <v>259</v>
      </c>
      <c r="B175">
        <v>21486</v>
      </c>
    </row>
    <row r="176" spans="1:2" x14ac:dyDescent="0.45">
      <c r="A176" s="8" t="s">
        <v>261</v>
      </c>
      <c r="B176">
        <v>20851</v>
      </c>
    </row>
    <row r="177" spans="1:2" x14ac:dyDescent="0.45">
      <c r="A177" s="8" t="s">
        <v>262</v>
      </c>
      <c r="B177">
        <v>100215</v>
      </c>
    </row>
    <row r="178" spans="1:2" x14ac:dyDescent="0.45">
      <c r="A178" s="8" t="s">
        <v>264</v>
      </c>
      <c r="B178">
        <v>137644</v>
      </c>
    </row>
    <row r="179" spans="1:2" x14ac:dyDescent="0.45">
      <c r="A179" s="8" t="s">
        <v>270</v>
      </c>
      <c r="B179">
        <v>4623</v>
      </c>
    </row>
    <row r="180" spans="1:2" x14ac:dyDescent="0.45">
      <c r="A180" s="8" t="s">
        <v>274</v>
      </c>
      <c r="B180">
        <v>109877</v>
      </c>
    </row>
    <row r="181" spans="1:2" x14ac:dyDescent="0.45">
      <c r="A181" s="8" t="s">
        <v>275</v>
      </c>
      <c r="B181">
        <v>97917</v>
      </c>
    </row>
    <row r="182" spans="1:2" x14ac:dyDescent="0.45">
      <c r="A182" s="8" t="s">
        <v>277</v>
      </c>
      <c r="B182">
        <v>24246</v>
      </c>
    </row>
    <row r="183" spans="1:2" x14ac:dyDescent="0.45">
      <c r="A183" s="8" t="s">
        <v>279</v>
      </c>
      <c r="B183">
        <v>3467</v>
      </c>
    </row>
    <row r="184" spans="1:2" x14ac:dyDescent="0.45">
      <c r="A184" s="8" t="s">
        <v>280</v>
      </c>
      <c r="B184">
        <v>7492</v>
      </c>
    </row>
    <row r="185" spans="1:2" x14ac:dyDescent="0.45">
      <c r="A185" s="8" t="s">
        <v>281</v>
      </c>
      <c r="B185">
        <v>5207</v>
      </c>
    </row>
    <row r="186" spans="1:2" x14ac:dyDescent="0.45">
      <c r="A186" s="8" t="s">
        <v>282</v>
      </c>
      <c r="B186">
        <v>78055</v>
      </c>
    </row>
    <row r="187" spans="1:2" x14ac:dyDescent="0.45">
      <c r="A187" s="8" t="s">
        <v>285</v>
      </c>
      <c r="B187">
        <v>97988</v>
      </c>
    </row>
    <row r="188" spans="1:2" x14ac:dyDescent="0.45">
      <c r="A188" s="8" t="s">
        <v>286</v>
      </c>
      <c r="B188">
        <v>32909</v>
      </c>
    </row>
    <row r="189" spans="1:2" x14ac:dyDescent="0.45">
      <c r="A189" s="8" t="s">
        <v>288</v>
      </c>
      <c r="B189">
        <v>6254</v>
      </c>
    </row>
    <row r="190" spans="1:2" x14ac:dyDescent="0.45">
      <c r="A190" s="8" t="s">
        <v>291</v>
      </c>
      <c r="B190">
        <v>11723</v>
      </c>
    </row>
    <row r="191" spans="1:2" x14ac:dyDescent="0.45">
      <c r="A191" s="8" t="s">
        <v>293</v>
      </c>
      <c r="B191">
        <v>116325</v>
      </c>
    </row>
    <row r="192" spans="1:2" x14ac:dyDescent="0.45">
      <c r="A192" s="8" t="s">
        <v>294</v>
      </c>
      <c r="B192">
        <v>117167</v>
      </c>
    </row>
    <row r="193" spans="1:2" x14ac:dyDescent="0.45">
      <c r="A193" s="8" t="s">
        <v>295</v>
      </c>
      <c r="B193">
        <v>10006</v>
      </c>
    </row>
    <row r="194" spans="1:2" x14ac:dyDescent="0.45">
      <c r="A194" s="8" t="s">
        <v>296</v>
      </c>
      <c r="B194">
        <v>83316</v>
      </c>
    </row>
    <row r="195" spans="1:2" x14ac:dyDescent="0.45">
      <c r="A195" s="8" t="s">
        <v>297</v>
      </c>
      <c r="B195">
        <v>20430</v>
      </c>
    </row>
    <row r="196" spans="1:2" x14ac:dyDescent="0.45">
      <c r="A196" s="8" t="s">
        <v>298</v>
      </c>
      <c r="B196">
        <v>10643</v>
      </c>
    </row>
    <row r="197" spans="1:2" x14ac:dyDescent="0.45">
      <c r="A197" s="8" t="s">
        <v>299</v>
      </c>
      <c r="B197">
        <v>10140</v>
      </c>
    </row>
    <row r="198" spans="1:2" x14ac:dyDescent="0.45">
      <c r="A198" s="8" t="s">
        <v>302</v>
      </c>
      <c r="B198">
        <v>609</v>
      </c>
    </row>
    <row r="199" spans="1:2" x14ac:dyDescent="0.45">
      <c r="A199" s="8" t="s">
        <v>304</v>
      </c>
      <c r="B199">
        <v>7797</v>
      </c>
    </row>
    <row r="200" spans="1:2" x14ac:dyDescent="0.45">
      <c r="A200" s="8" t="s">
        <v>305</v>
      </c>
      <c r="B200">
        <v>15763</v>
      </c>
    </row>
    <row r="201" spans="1:2" x14ac:dyDescent="0.45">
      <c r="A201" s="8" t="s">
        <v>306</v>
      </c>
      <c r="B201">
        <v>16673</v>
      </c>
    </row>
    <row r="202" spans="1:2" x14ac:dyDescent="0.45">
      <c r="A202" s="8" t="s">
        <v>307</v>
      </c>
      <c r="B202">
        <v>1024</v>
      </c>
    </row>
    <row r="203" spans="1:2" x14ac:dyDescent="0.45">
      <c r="A203" s="8" t="s">
        <v>308</v>
      </c>
      <c r="B203">
        <v>149839</v>
      </c>
    </row>
    <row r="204" spans="1:2" x14ac:dyDescent="0.45">
      <c r="A204" s="8" t="s">
        <v>309</v>
      </c>
      <c r="B204">
        <v>78243</v>
      </c>
    </row>
    <row r="205" spans="1:2" x14ac:dyDescent="0.45">
      <c r="A205" s="8" t="s">
        <v>310</v>
      </c>
      <c r="B205">
        <v>16946</v>
      </c>
    </row>
    <row r="206" spans="1:2" x14ac:dyDescent="0.45">
      <c r="A206" s="8" t="s">
        <v>311</v>
      </c>
      <c r="B206">
        <v>5026</v>
      </c>
    </row>
    <row r="207" spans="1:2" x14ac:dyDescent="0.45">
      <c r="A207" s="8" t="s">
        <v>312</v>
      </c>
      <c r="B207">
        <v>1706</v>
      </c>
    </row>
    <row r="208" spans="1:2" x14ac:dyDescent="0.45">
      <c r="A208" s="8" t="s">
        <v>313</v>
      </c>
      <c r="B208">
        <v>20845</v>
      </c>
    </row>
    <row r="209" spans="1:2" x14ac:dyDescent="0.45">
      <c r="A209" s="8" t="s">
        <v>314</v>
      </c>
      <c r="B209">
        <v>12055</v>
      </c>
    </row>
    <row r="210" spans="1:2" x14ac:dyDescent="0.45">
      <c r="A210" s="8" t="s">
        <v>315</v>
      </c>
      <c r="B210">
        <v>1041</v>
      </c>
    </row>
    <row r="211" spans="1:2" x14ac:dyDescent="0.45">
      <c r="A211" s="8" t="s">
        <v>316</v>
      </c>
      <c r="B211">
        <v>1494</v>
      </c>
    </row>
    <row r="212" spans="1:2" x14ac:dyDescent="0.45">
      <c r="A212" s="8" t="s">
        <v>317</v>
      </c>
      <c r="B212">
        <v>1016</v>
      </c>
    </row>
    <row r="213" spans="1:2" x14ac:dyDescent="0.45">
      <c r="A213" s="8" t="s">
        <v>319</v>
      </c>
      <c r="B213">
        <v>73632</v>
      </c>
    </row>
    <row r="214" spans="1:2" x14ac:dyDescent="0.45">
      <c r="A214" s="8" t="s">
        <v>320</v>
      </c>
      <c r="B214">
        <v>53023</v>
      </c>
    </row>
    <row r="215" spans="1:2" x14ac:dyDescent="0.45">
      <c r="A215" s="8" t="s">
        <v>321</v>
      </c>
      <c r="B215">
        <v>81405</v>
      </c>
    </row>
    <row r="216" spans="1:2" x14ac:dyDescent="0.45">
      <c r="A216" s="8" t="s">
        <v>322</v>
      </c>
      <c r="B216">
        <v>76945</v>
      </c>
    </row>
    <row r="217" spans="1:2" x14ac:dyDescent="0.45">
      <c r="A217" s="8" t="s">
        <v>324</v>
      </c>
      <c r="B217">
        <v>109644</v>
      </c>
    </row>
    <row r="218" spans="1:2" x14ac:dyDescent="0.45">
      <c r="A218" s="8" t="s">
        <v>325</v>
      </c>
      <c r="B218">
        <v>39</v>
      </c>
    </row>
    <row r="219" spans="1:2" x14ac:dyDescent="0.45">
      <c r="A219" s="8" t="s">
        <v>326</v>
      </c>
      <c r="B219">
        <v>46</v>
      </c>
    </row>
    <row r="220" spans="1:2" x14ac:dyDescent="0.45">
      <c r="A220" s="8" t="s">
        <v>328</v>
      </c>
      <c r="B220">
        <v>79031</v>
      </c>
    </row>
    <row r="221" spans="1:2" x14ac:dyDescent="0.45">
      <c r="A221" s="8" t="s">
        <v>329</v>
      </c>
      <c r="B221">
        <v>43679</v>
      </c>
    </row>
    <row r="222" spans="1:2" x14ac:dyDescent="0.45">
      <c r="A222" s="8" t="s">
        <v>330</v>
      </c>
      <c r="B222">
        <v>82098</v>
      </c>
    </row>
    <row r="223" spans="1:2" x14ac:dyDescent="0.45">
      <c r="A223" s="8" t="s">
        <v>331</v>
      </c>
      <c r="B223">
        <v>47970</v>
      </c>
    </row>
    <row r="224" spans="1:2" x14ac:dyDescent="0.45">
      <c r="A224" s="8" t="s">
        <v>332</v>
      </c>
      <c r="B224">
        <v>7781</v>
      </c>
    </row>
    <row r="225" spans="1:2" x14ac:dyDescent="0.45">
      <c r="A225" s="8" t="s">
        <v>334</v>
      </c>
      <c r="B225">
        <v>64568</v>
      </c>
    </row>
    <row r="226" spans="1:2" x14ac:dyDescent="0.45">
      <c r="A226" s="8" t="s">
        <v>335</v>
      </c>
      <c r="B226">
        <v>79481</v>
      </c>
    </row>
    <row r="227" spans="1:2" x14ac:dyDescent="0.45">
      <c r="A227" s="8" t="s">
        <v>336</v>
      </c>
      <c r="B227">
        <v>14182</v>
      </c>
    </row>
    <row r="228" spans="1:2" x14ac:dyDescent="0.45">
      <c r="A228" s="8" t="s">
        <v>337</v>
      </c>
      <c r="B228">
        <v>1166</v>
      </c>
    </row>
    <row r="229" spans="1:2" x14ac:dyDescent="0.45">
      <c r="A229" s="8" t="s">
        <v>341</v>
      </c>
      <c r="B229">
        <v>10746</v>
      </c>
    </row>
    <row r="230" spans="1:2" x14ac:dyDescent="0.45">
      <c r="A230" s="8" t="s">
        <v>342</v>
      </c>
      <c r="B230">
        <v>105093</v>
      </c>
    </row>
    <row r="231" spans="1:2" x14ac:dyDescent="0.45">
      <c r="A231" s="8" t="s">
        <v>343</v>
      </c>
      <c r="B231">
        <v>574</v>
      </c>
    </row>
    <row r="232" spans="1:2" x14ac:dyDescent="0.45">
      <c r="A232" s="8" t="s">
        <v>345</v>
      </c>
      <c r="B232">
        <v>57689</v>
      </c>
    </row>
    <row r="233" spans="1:2" x14ac:dyDescent="0.45">
      <c r="A233" s="8" t="s">
        <v>346</v>
      </c>
      <c r="B233">
        <v>12745</v>
      </c>
    </row>
    <row r="234" spans="1:2" x14ac:dyDescent="0.45">
      <c r="A234" s="8" t="s">
        <v>347</v>
      </c>
      <c r="B234">
        <v>5346</v>
      </c>
    </row>
    <row r="235" spans="1:2" x14ac:dyDescent="0.45">
      <c r="A235" s="8" t="s">
        <v>348</v>
      </c>
      <c r="B235">
        <v>4139</v>
      </c>
    </row>
    <row r="236" spans="1:2" x14ac:dyDescent="0.45">
      <c r="A236" s="8" t="s">
        <v>349</v>
      </c>
      <c r="B236">
        <v>81389</v>
      </c>
    </row>
    <row r="237" spans="1:2" x14ac:dyDescent="0.45">
      <c r="A237" s="8" t="s">
        <v>350</v>
      </c>
      <c r="B237">
        <v>349</v>
      </c>
    </row>
    <row r="238" spans="1:2" x14ac:dyDescent="0.45">
      <c r="A238" s="8" t="s">
        <v>352</v>
      </c>
      <c r="B238">
        <v>96940</v>
      </c>
    </row>
    <row r="239" spans="1:2" x14ac:dyDescent="0.45">
      <c r="A239" s="8" t="s">
        <v>353</v>
      </c>
      <c r="B239">
        <v>1262</v>
      </c>
    </row>
    <row r="240" spans="1:2" x14ac:dyDescent="0.45">
      <c r="A240" s="8" t="s">
        <v>354</v>
      </c>
      <c r="B240">
        <v>88224</v>
      </c>
    </row>
    <row r="241" spans="1:2" x14ac:dyDescent="0.45">
      <c r="A241" s="8" t="s">
        <v>355</v>
      </c>
      <c r="B241">
        <v>22503</v>
      </c>
    </row>
    <row r="242" spans="1:2" x14ac:dyDescent="0.45">
      <c r="A242" s="8" t="s">
        <v>356</v>
      </c>
      <c r="B242">
        <v>524</v>
      </c>
    </row>
    <row r="243" spans="1:2" x14ac:dyDescent="0.45">
      <c r="A243" s="8" t="s">
        <v>357</v>
      </c>
      <c r="B243">
        <v>12844</v>
      </c>
    </row>
    <row r="244" spans="1:2" x14ac:dyDescent="0.45">
      <c r="A244" s="8" t="s">
        <v>358</v>
      </c>
      <c r="B244">
        <v>11737</v>
      </c>
    </row>
    <row r="245" spans="1:2" x14ac:dyDescent="0.45">
      <c r="A245" s="8" t="s">
        <v>359</v>
      </c>
      <c r="B245">
        <v>79331</v>
      </c>
    </row>
    <row r="246" spans="1:2" x14ac:dyDescent="0.45">
      <c r="A246" s="8" t="s">
        <v>360</v>
      </c>
      <c r="B246">
        <v>113171</v>
      </c>
    </row>
    <row r="247" spans="1:2" x14ac:dyDescent="0.45">
      <c r="A247" s="8" t="s">
        <v>367</v>
      </c>
      <c r="B247">
        <v>60688</v>
      </c>
    </row>
    <row r="248" spans="1:2" x14ac:dyDescent="0.45">
      <c r="A248" s="8" t="s">
        <v>368</v>
      </c>
      <c r="B248">
        <v>28322</v>
      </c>
    </row>
    <row r="249" spans="1:2" x14ac:dyDescent="0.45">
      <c r="A249" s="8" t="s">
        <v>369</v>
      </c>
      <c r="B249">
        <v>21882</v>
      </c>
    </row>
    <row r="250" spans="1:2" x14ac:dyDescent="0.45">
      <c r="A250" s="8" t="s">
        <v>370</v>
      </c>
      <c r="B250">
        <v>15243</v>
      </c>
    </row>
    <row r="251" spans="1:2" x14ac:dyDescent="0.45">
      <c r="A251" s="8" t="s">
        <v>371</v>
      </c>
      <c r="B251">
        <v>80377</v>
      </c>
    </row>
    <row r="252" spans="1:2" x14ac:dyDescent="0.45">
      <c r="A252" s="8" t="s">
        <v>372</v>
      </c>
      <c r="B252">
        <v>4014</v>
      </c>
    </row>
    <row r="253" spans="1:2" x14ac:dyDescent="0.45">
      <c r="A253" s="8" t="s">
        <v>373</v>
      </c>
      <c r="B253">
        <v>4507</v>
      </c>
    </row>
    <row r="254" spans="1:2" x14ac:dyDescent="0.45">
      <c r="A254" s="8" t="s">
        <v>376</v>
      </c>
      <c r="B254">
        <v>2608</v>
      </c>
    </row>
    <row r="255" spans="1:2" x14ac:dyDescent="0.45">
      <c r="A255" s="8" t="s">
        <v>378</v>
      </c>
      <c r="B255">
        <v>7893</v>
      </c>
    </row>
    <row r="256" spans="1:2" x14ac:dyDescent="0.45">
      <c r="A256" s="8" t="s">
        <v>379</v>
      </c>
      <c r="B256">
        <v>4203</v>
      </c>
    </row>
    <row r="257" spans="1:2" x14ac:dyDescent="0.45">
      <c r="A257" s="8" t="s">
        <v>380</v>
      </c>
      <c r="B257">
        <v>2979</v>
      </c>
    </row>
    <row r="258" spans="1:2" x14ac:dyDescent="0.45">
      <c r="A258" s="8" t="s">
        <v>381</v>
      </c>
      <c r="B258">
        <v>90405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4E04-3C6E-436B-9FAD-ABFDE282BEC0}">
  <dimension ref="A1:B319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8" t="s">
        <v>3</v>
      </c>
      <c r="B2">
        <v>1018</v>
      </c>
    </row>
    <row r="3" spans="1:2" x14ac:dyDescent="0.45">
      <c r="A3" s="8" t="s">
        <v>4</v>
      </c>
      <c r="B3">
        <v>90410</v>
      </c>
    </row>
    <row r="4" spans="1:2" x14ac:dyDescent="0.45">
      <c r="A4" s="8" t="s">
        <v>5</v>
      </c>
      <c r="B4">
        <v>2365</v>
      </c>
    </row>
    <row r="5" spans="1:2" x14ac:dyDescent="0.45">
      <c r="A5" s="8" t="s">
        <v>6</v>
      </c>
      <c r="B5">
        <v>1003</v>
      </c>
    </row>
    <row r="6" spans="1:2" x14ac:dyDescent="0.45">
      <c r="A6" s="8" t="s">
        <v>7</v>
      </c>
      <c r="B6">
        <v>65276</v>
      </c>
    </row>
    <row r="7" spans="1:2" x14ac:dyDescent="0.45">
      <c r="A7" s="8" t="s">
        <v>8</v>
      </c>
      <c r="B7">
        <v>4894</v>
      </c>
    </row>
    <row r="8" spans="1:2" x14ac:dyDescent="0.45">
      <c r="A8" s="8" t="s">
        <v>9</v>
      </c>
      <c r="B8">
        <v>297</v>
      </c>
    </row>
    <row r="9" spans="1:2" x14ac:dyDescent="0.45">
      <c r="A9" s="8" t="s">
        <v>10</v>
      </c>
      <c r="B9">
        <v>80671</v>
      </c>
    </row>
    <row r="10" spans="1:2" x14ac:dyDescent="0.45">
      <c r="A10" s="8" t="s">
        <v>11</v>
      </c>
      <c r="B10">
        <v>1512</v>
      </c>
    </row>
    <row r="11" spans="1:2" x14ac:dyDescent="0.45">
      <c r="A11" s="8" t="s">
        <v>13</v>
      </c>
      <c r="B11">
        <v>93434</v>
      </c>
    </row>
    <row r="12" spans="1:2" x14ac:dyDescent="0.45">
      <c r="A12" s="8" t="s">
        <v>14</v>
      </c>
      <c r="B12">
        <v>110786</v>
      </c>
    </row>
    <row r="13" spans="1:2" x14ac:dyDescent="0.45">
      <c r="A13" s="8" t="s">
        <v>15</v>
      </c>
      <c r="B13">
        <v>33870</v>
      </c>
    </row>
    <row r="14" spans="1:2" x14ac:dyDescent="0.45">
      <c r="A14" s="8" t="s">
        <v>16</v>
      </c>
      <c r="B14">
        <v>97706</v>
      </c>
    </row>
    <row r="15" spans="1:2" x14ac:dyDescent="0.45">
      <c r="A15" s="8" t="s">
        <v>17</v>
      </c>
      <c r="B15">
        <v>26121</v>
      </c>
    </row>
    <row r="16" spans="1:2" x14ac:dyDescent="0.45">
      <c r="A16" s="8" t="s">
        <v>18</v>
      </c>
      <c r="B16">
        <v>22894</v>
      </c>
    </row>
    <row r="17" spans="1:2" x14ac:dyDescent="0.45">
      <c r="A17" s="8" t="s">
        <v>19</v>
      </c>
      <c r="B17">
        <v>16408</v>
      </c>
    </row>
    <row r="18" spans="1:2" x14ac:dyDescent="0.45">
      <c r="A18" s="8" t="s">
        <v>20</v>
      </c>
      <c r="B18">
        <v>8718</v>
      </c>
    </row>
    <row r="19" spans="1:2" x14ac:dyDescent="0.45">
      <c r="A19" s="8" t="s">
        <v>21</v>
      </c>
      <c r="B19">
        <v>7820</v>
      </c>
    </row>
    <row r="20" spans="1:2" x14ac:dyDescent="0.45">
      <c r="A20" s="8" t="s">
        <v>22</v>
      </c>
      <c r="B20">
        <v>8330</v>
      </c>
    </row>
    <row r="21" spans="1:2" x14ac:dyDescent="0.45">
      <c r="A21" s="8" t="s">
        <v>24</v>
      </c>
      <c r="B21">
        <v>42</v>
      </c>
    </row>
    <row r="22" spans="1:2" x14ac:dyDescent="0.45">
      <c r="A22" s="8" t="s">
        <v>25</v>
      </c>
      <c r="B22">
        <v>174</v>
      </c>
    </row>
    <row r="23" spans="1:2" x14ac:dyDescent="0.45">
      <c r="A23" s="8" t="s">
        <v>26</v>
      </c>
      <c r="B23">
        <v>175</v>
      </c>
    </row>
    <row r="24" spans="1:2" x14ac:dyDescent="0.45">
      <c r="A24" s="8" t="s">
        <v>27</v>
      </c>
      <c r="B24">
        <v>102509</v>
      </c>
    </row>
    <row r="25" spans="1:2" x14ac:dyDescent="0.45">
      <c r="A25" s="8" t="s">
        <v>28</v>
      </c>
      <c r="B25">
        <v>477</v>
      </c>
    </row>
    <row r="26" spans="1:2" x14ac:dyDescent="0.45">
      <c r="A26" s="8" t="s">
        <v>29</v>
      </c>
      <c r="B26">
        <v>64083</v>
      </c>
    </row>
    <row r="27" spans="1:2" x14ac:dyDescent="0.45">
      <c r="A27" s="8" t="s">
        <v>30</v>
      </c>
      <c r="B27">
        <v>73585</v>
      </c>
    </row>
    <row r="28" spans="1:2" x14ac:dyDescent="0.45">
      <c r="A28" s="8" t="s">
        <v>31</v>
      </c>
      <c r="B28">
        <v>13460</v>
      </c>
    </row>
    <row r="29" spans="1:2" x14ac:dyDescent="0.45">
      <c r="A29" s="8" t="s">
        <v>33</v>
      </c>
      <c r="B29">
        <v>78899</v>
      </c>
    </row>
    <row r="30" spans="1:2" x14ac:dyDescent="0.45">
      <c r="A30" s="8" t="s">
        <v>34</v>
      </c>
      <c r="B30">
        <v>956</v>
      </c>
    </row>
    <row r="31" spans="1:2" x14ac:dyDescent="0.45">
      <c r="A31" s="8" t="s">
        <v>35</v>
      </c>
      <c r="B31">
        <v>81886</v>
      </c>
    </row>
    <row r="32" spans="1:2" x14ac:dyDescent="0.45">
      <c r="A32" s="8" t="s">
        <v>36</v>
      </c>
      <c r="B32">
        <v>1113</v>
      </c>
    </row>
    <row r="33" spans="1:2" x14ac:dyDescent="0.45">
      <c r="A33" s="8" t="s">
        <v>37</v>
      </c>
      <c r="B33">
        <v>11721</v>
      </c>
    </row>
    <row r="34" spans="1:2" x14ac:dyDescent="0.45">
      <c r="A34" s="8" t="s">
        <v>39</v>
      </c>
      <c r="B34">
        <v>52428</v>
      </c>
    </row>
    <row r="35" spans="1:2" x14ac:dyDescent="0.45">
      <c r="A35" s="8" t="s">
        <v>40</v>
      </c>
      <c r="B35">
        <v>186923</v>
      </c>
    </row>
    <row r="36" spans="1:2" x14ac:dyDescent="0.45">
      <c r="A36" s="8" t="s">
        <v>41</v>
      </c>
      <c r="B36">
        <v>172</v>
      </c>
    </row>
    <row r="37" spans="1:2" x14ac:dyDescent="0.45">
      <c r="A37" s="8" t="s">
        <v>42</v>
      </c>
      <c r="B37">
        <v>278</v>
      </c>
    </row>
    <row r="38" spans="1:2" x14ac:dyDescent="0.45">
      <c r="A38" s="8" t="s">
        <v>43</v>
      </c>
      <c r="B38">
        <v>149</v>
      </c>
    </row>
    <row r="39" spans="1:2" x14ac:dyDescent="0.45">
      <c r="A39" s="8" t="s">
        <v>44</v>
      </c>
      <c r="B39">
        <v>203</v>
      </c>
    </row>
    <row r="40" spans="1:2" x14ac:dyDescent="0.45">
      <c r="A40" s="8" t="s">
        <v>46</v>
      </c>
      <c r="B40">
        <v>8033</v>
      </c>
    </row>
    <row r="41" spans="1:2" x14ac:dyDescent="0.45">
      <c r="A41" s="8" t="s">
        <v>47</v>
      </c>
      <c r="B41">
        <v>10978</v>
      </c>
    </row>
    <row r="42" spans="1:2" x14ac:dyDescent="0.45">
      <c r="A42" s="8" t="s">
        <v>48</v>
      </c>
      <c r="B42">
        <v>326</v>
      </c>
    </row>
    <row r="43" spans="1:2" x14ac:dyDescent="0.45">
      <c r="A43" s="8" t="s">
        <v>49</v>
      </c>
      <c r="B43">
        <v>22579</v>
      </c>
    </row>
    <row r="44" spans="1:2" x14ac:dyDescent="0.45">
      <c r="A44" s="8" t="s">
        <v>50</v>
      </c>
      <c r="B44">
        <v>243</v>
      </c>
    </row>
    <row r="45" spans="1:2" x14ac:dyDescent="0.45">
      <c r="A45" s="8" t="s">
        <v>51</v>
      </c>
      <c r="B45">
        <v>46245</v>
      </c>
    </row>
    <row r="46" spans="1:2" x14ac:dyDescent="0.45">
      <c r="A46" s="8" t="s">
        <v>55</v>
      </c>
      <c r="B46">
        <v>96370</v>
      </c>
    </row>
    <row r="47" spans="1:2" x14ac:dyDescent="0.45">
      <c r="A47" s="8" t="s">
        <v>56</v>
      </c>
      <c r="B47">
        <v>89814</v>
      </c>
    </row>
    <row r="48" spans="1:2" x14ac:dyDescent="0.45">
      <c r="A48" s="8" t="s">
        <v>57</v>
      </c>
      <c r="B48">
        <v>12526</v>
      </c>
    </row>
    <row r="49" spans="1:2" x14ac:dyDescent="0.45">
      <c r="A49" s="8" t="s">
        <v>58</v>
      </c>
      <c r="B49">
        <v>112</v>
      </c>
    </row>
    <row r="50" spans="1:2" x14ac:dyDescent="0.45">
      <c r="A50" s="8" t="s">
        <v>59</v>
      </c>
      <c r="B50">
        <v>114</v>
      </c>
    </row>
    <row r="51" spans="1:2" x14ac:dyDescent="0.45">
      <c r="A51" s="8" t="s">
        <v>60</v>
      </c>
      <c r="B51">
        <v>19</v>
      </c>
    </row>
    <row r="52" spans="1:2" x14ac:dyDescent="0.45">
      <c r="A52" s="8" t="s">
        <v>61</v>
      </c>
      <c r="B52">
        <v>33</v>
      </c>
    </row>
    <row r="53" spans="1:2" x14ac:dyDescent="0.45">
      <c r="A53" s="8" t="s">
        <v>62</v>
      </c>
      <c r="B53">
        <v>2589</v>
      </c>
    </row>
    <row r="54" spans="1:2" x14ac:dyDescent="0.45">
      <c r="A54" s="8" t="s">
        <v>63</v>
      </c>
      <c r="B54">
        <v>91</v>
      </c>
    </row>
    <row r="55" spans="1:2" x14ac:dyDescent="0.45">
      <c r="A55" s="8" t="s">
        <v>64</v>
      </c>
      <c r="B55">
        <v>85332</v>
      </c>
    </row>
    <row r="56" spans="1:2" x14ac:dyDescent="0.45">
      <c r="A56" s="8" t="s">
        <v>65</v>
      </c>
      <c r="B56">
        <v>85259</v>
      </c>
    </row>
    <row r="57" spans="1:2" x14ac:dyDescent="0.45">
      <c r="A57" s="8" t="s">
        <v>66</v>
      </c>
      <c r="B57">
        <v>79368</v>
      </c>
    </row>
    <row r="58" spans="1:2" x14ac:dyDescent="0.45">
      <c r="A58" s="8" t="s">
        <v>67</v>
      </c>
      <c r="B58">
        <v>8193</v>
      </c>
    </row>
    <row r="59" spans="1:2" x14ac:dyDescent="0.45">
      <c r="A59" s="8" t="s">
        <v>396</v>
      </c>
      <c r="B59">
        <v>172</v>
      </c>
    </row>
    <row r="60" spans="1:2" x14ac:dyDescent="0.45">
      <c r="A60" s="8" t="s">
        <v>69</v>
      </c>
      <c r="B60">
        <v>81993</v>
      </c>
    </row>
    <row r="61" spans="1:2" x14ac:dyDescent="0.45">
      <c r="A61" s="8" t="s">
        <v>70</v>
      </c>
      <c r="B61">
        <v>81133</v>
      </c>
    </row>
    <row r="62" spans="1:2" x14ac:dyDescent="0.45">
      <c r="A62" s="8" t="s">
        <v>71</v>
      </c>
      <c r="B62">
        <v>325</v>
      </c>
    </row>
    <row r="63" spans="1:2" x14ac:dyDescent="0.45">
      <c r="A63" s="8" t="s">
        <v>72</v>
      </c>
      <c r="B63">
        <v>219</v>
      </c>
    </row>
    <row r="64" spans="1:2" x14ac:dyDescent="0.45">
      <c r="A64" s="8" t="s">
        <v>73</v>
      </c>
      <c r="B64">
        <v>398</v>
      </c>
    </row>
    <row r="65" spans="1:2" x14ac:dyDescent="0.45">
      <c r="A65" s="8" t="s">
        <v>74</v>
      </c>
      <c r="B65">
        <v>786</v>
      </c>
    </row>
    <row r="66" spans="1:2" x14ac:dyDescent="0.45">
      <c r="A66" s="8" t="s">
        <v>76</v>
      </c>
      <c r="B66">
        <v>427</v>
      </c>
    </row>
    <row r="67" spans="1:2" x14ac:dyDescent="0.45">
      <c r="A67" s="8" t="s">
        <v>78</v>
      </c>
      <c r="B67">
        <v>106433</v>
      </c>
    </row>
    <row r="68" spans="1:2" x14ac:dyDescent="0.45">
      <c r="A68" s="8" t="s">
        <v>79</v>
      </c>
      <c r="B68">
        <v>924</v>
      </c>
    </row>
    <row r="69" spans="1:2" x14ac:dyDescent="0.45">
      <c r="A69" s="8" t="s">
        <v>80</v>
      </c>
      <c r="B69">
        <v>32573</v>
      </c>
    </row>
    <row r="70" spans="1:2" x14ac:dyDescent="0.45">
      <c r="A70" s="8" t="s">
        <v>81</v>
      </c>
      <c r="B70">
        <v>7875</v>
      </c>
    </row>
    <row r="71" spans="1:2" x14ac:dyDescent="0.45">
      <c r="A71" s="8" t="s">
        <v>82</v>
      </c>
      <c r="B71">
        <v>1403</v>
      </c>
    </row>
    <row r="72" spans="1:2" x14ac:dyDescent="0.45">
      <c r="A72" s="8" t="s">
        <v>83</v>
      </c>
      <c r="B72">
        <v>93605</v>
      </c>
    </row>
    <row r="73" spans="1:2" x14ac:dyDescent="0.45">
      <c r="A73" s="8" t="s">
        <v>84</v>
      </c>
      <c r="B73">
        <v>80065</v>
      </c>
    </row>
    <row r="74" spans="1:2" x14ac:dyDescent="0.45">
      <c r="A74" s="8" t="s">
        <v>86</v>
      </c>
      <c r="B74">
        <v>40130</v>
      </c>
    </row>
    <row r="75" spans="1:2" x14ac:dyDescent="0.45">
      <c r="A75" s="8" t="s">
        <v>88</v>
      </c>
      <c r="B75">
        <v>2117</v>
      </c>
    </row>
    <row r="76" spans="1:2" x14ac:dyDescent="0.45">
      <c r="A76" s="8" t="s">
        <v>89</v>
      </c>
      <c r="B76">
        <v>1849</v>
      </c>
    </row>
    <row r="77" spans="1:2" x14ac:dyDescent="0.45">
      <c r="A77" s="8" t="s">
        <v>90</v>
      </c>
      <c r="B77">
        <v>70191</v>
      </c>
    </row>
    <row r="78" spans="1:2" x14ac:dyDescent="0.45">
      <c r="A78" s="8" t="s">
        <v>91</v>
      </c>
      <c r="B78">
        <v>76651</v>
      </c>
    </row>
    <row r="79" spans="1:2" x14ac:dyDescent="0.45">
      <c r="A79" s="8" t="s">
        <v>93</v>
      </c>
      <c r="B79">
        <v>102039</v>
      </c>
    </row>
    <row r="80" spans="1:2" x14ac:dyDescent="0.45">
      <c r="A80" s="8" t="s">
        <v>94</v>
      </c>
      <c r="B80">
        <v>112845</v>
      </c>
    </row>
    <row r="81" spans="1:2" x14ac:dyDescent="0.45">
      <c r="A81" s="8" t="s">
        <v>95</v>
      </c>
      <c r="B81">
        <v>112065</v>
      </c>
    </row>
    <row r="82" spans="1:2" x14ac:dyDescent="0.45">
      <c r="A82" s="8" t="s">
        <v>96</v>
      </c>
      <c r="B82">
        <v>117853</v>
      </c>
    </row>
    <row r="83" spans="1:2" x14ac:dyDescent="0.45">
      <c r="A83" s="8" t="s">
        <v>97</v>
      </c>
      <c r="B83">
        <v>113062</v>
      </c>
    </row>
    <row r="84" spans="1:2" x14ac:dyDescent="0.45">
      <c r="A84" s="8" t="s">
        <v>98</v>
      </c>
      <c r="B84">
        <v>110560</v>
      </c>
    </row>
    <row r="85" spans="1:2" x14ac:dyDescent="0.45">
      <c r="A85" s="8" t="s">
        <v>99</v>
      </c>
      <c r="B85">
        <v>194035</v>
      </c>
    </row>
    <row r="86" spans="1:2" x14ac:dyDescent="0.45">
      <c r="A86" s="8" t="s">
        <v>100</v>
      </c>
      <c r="B86">
        <v>2872</v>
      </c>
    </row>
    <row r="87" spans="1:2" x14ac:dyDescent="0.45">
      <c r="A87" s="8" t="s">
        <v>101</v>
      </c>
      <c r="B87">
        <v>82041</v>
      </c>
    </row>
    <row r="88" spans="1:2" x14ac:dyDescent="0.45">
      <c r="A88" s="8" t="s">
        <v>102</v>
      </c>
      <c r="B88">
        <v>81707</v>
      </c>
    </row>
    <row r="89" spans="1:2" x14ac:dyDescent="0.45">
      <c r="A89" s="8" t="s">
        <v>103</v>
      </c>
      <c r="B89">
        <v>857</v>
      </c>
    </row>
    <row r="90" spans="1:2" x14ac:dyDescent="0.45">
      <c r="A90" s="8" t="s">
        <v>104</v>
      </c>
      <c r="B90">
        <v>1496</v>
      </c>
    </row>
    <row r="91" spans="1:2" x14ac:dyDescent="0.45">
      <c r="A91" s="8" t="s">
        <v>105</v>
      </c>
      <c r="B91">
        <v>3742</v>
      </c>
    </row>
    <row r="92" spans="1:2" x14ac:dyDescent="0.45">
      <c r="A92" s="8" t="s">
        <v>106</v>
      </c>
      <c r="B92">
        <v>902</v>
      </c>
    </row>
    <row r="93" spans="1:2" x14ac:dyDescent="0.45">
      <c r="A93" s="8" t="s">
        <v>107</v>
      </c>
      <c r="B93">
        <v>269</v>
      </c>
    </row>
    <row r="94" spans="1:2" x14ac:dyDescent="0.45">
      <c r="A94" s="8" t="s">
        <v>108</v>
      </c>
      <c r="B94">
        <v>6508</v>
      </c>
    </row>
    <row r="95" spans="1:2" x14ac:dyDescent="0.45">
      <c r="A95" s="8" t="s">
        <v>109</v>
      </c>
      <c r="B95">
        <v>4359</v>
      </c>
    </row>
    <row r="96" spans="1:2" x14ac:dyDescent="0.45">
      <c r="A96" s="8" t="s">
        <v>110</v>
      </c>
      <c r="B96">
        <v>2417</v>
      </c>
    </row>
    <row r="97" spans="1:2" x14ac:dyDescent="0.45">
      <c r="A97" s="8" t="s">
        <v>111</v>
      </c>
      <c r="B97">
        <v>22</v>
      </c>
    </row>
    <row r="98" spans="1:2" x14ac:dyDescent="0.45">
      <c r="A98" s="8" t="s">
        <v>113</v>
      </c>
      <c r="B98">
        <v>4998</v>
      </c>
    </row>
    <row r="99" spans="1:2" x14ac:dyDescent="0.45">
      <c r="A99" s="8" t="s">
        <v>114</v>
      </c>
      <c r="B99">
        <v>616</v>
      </c>
    </row>
    <row r="100" spans="1:2" x14ac:dyDescent="0.45">
      <c r="A100" s="8" t="s">
        <v>116</v>
      </c>
      <c r="B100">
        <v>37</v>
      </c>
    </row>
    <row r="101" spans="1:2" x14ac:dyDescent="0.45">
      <c r="A101" s="8" t="s">
        <v>117</v>
      </c>
      <c r="B101">
        <v>7236</v>
      </c>
    </row>
    <row r="102" spans="1:2" x14ac:dyDescent="0.45">
      <c r="A102" s="8" t="s">
        <v>119</v>
      </c>
      <c r="B102">
        <v>11120</v>
      </c>
    </row>
    <row r="103" spans="1:2" x14ac:dyDescent="0.45">
      <c r="A103" s="8" t="s">
        <v>122</v>
      </c>
      <c r="B103">
        <v>30</v>
      </c>
    </row>
    <row r="104" spans="1:2" x14ac:dyDescent="0.45">
      <c r="A104" s="8" t="s">
        <v>123</v>
      </c>
      <c r="B104">
        <v>5721</v>
      </c>
    </row>
    <row r="105" spans="1:2" x14ac:dyDescent="0.45">
      <c r="A105" s="8" t="s">
        <v>125</v>
      </c>
      <c r="B105">
        <v>9318</v>
      </c>
    </row>
    <row r="106" spans="1:2" x14ac:dyDescent="0.45">
      <c r="A106" s="8" t="s">
        <v>126</v>
      </c>
      <c r="B106">
        <v>31112</v>
      </c>
    </row>
    <row r="107" spans="1:2" x14ac:dyDescent="0.45">
      <c r="A107" s="8" t="s">
        <v>127</v>
      </c>
      <c r="B107">
        <v>1720</v>
      </c>
    </row>
    <row r="108" spans="1:2" x14ac:dyDescent="0.45">
      <c r="A108" s="8" t="s">
        <v>131</v>
      </c>
      <c r="B108">
        <v>2378</v>
      </c>
    </row>
    <row r="109" spans="1:2" x14ac:dyDescent="0.45">
      <c r="A109" s="8" t="s">
        <v>132</v>
      </c>
      <c r="B109">
        <v>1864</v>
      </c>
    </row>
    <row r="110" spans="1:2" x14ac:dyDescent="0.45">
      <c r="A110" s="8" t="s">
        <v>134</v>
      </c>
      <c r="B110">
        <v>53075</v>
      </c>
    </row>
    <row r="111" spans="1:2" x14ac:dyDescent="0.45">
      <c r="A111" s="8" t="s">
        <v>135</v>
      </c>
      <c r="B111">
        <v>938</v>
      </c>
    </row>
    <row r="112" spans="1:2" x14ac:dyDescent="0.45">
      <c r="A112" s="8" t="s">
        <v>136</v>
      </c>
      <c r="B112">
        <v>377</v>
      </c>
    </row>
    <row r="113" spans="1:2" x14ac:dyDescent="0.45">
      <c r="A113" s="8" t="s">
        <v>138</v>
      </c>
      <c r="B113">
        <v>24187</v>
      </c>
    </row>
    <row r="114" spans="1:2" x14ac:dyDescent="0.45">
      <c r="A114" s="8" t="s">
        <v>139</v>
      </c>
      <c r="B114">
        <v>1116</v>
      </c>
    </row>
    <row r="115" spans="1:2" x14ac:dyDescent="0.45">
      <c r="A115" s="8" t="s">
        <v>142</v>
      </c>
      <c r="B115">
        <v>930</v>
      </c>
    </row>
    <row r="116" spans="1:2" x14ac:dyDescent="0.45">
      <c r="A116" s="8" t="s">
        <v>143</v>
      </c>
      <c r="B116">
        <v>716</v>
      </c>
    </row>
    <row r="117" spans="1:2" x14ac:dyDescent="0.45">
      <c r="A117" s="8" t="s">
        <v>144</v>
      </c>
      <c r="B117">
        <v>636</v>
      </c>
    </row>
    <row r="118" spans="1:2" x14ac:dyDescent="0.45">
      <c r="A118" s="8" t="s">
        <v>146</v>
      </c>
      <c r="B118">
        <v>36865</v>
      </c>
    </row>
    <row r="119" spans="1:2" x14ac:dyDescent="0.45">
      <c r="A119" s="8" t="s">
        <v>147</v>
      </c>
      <c r="B119">
        <v>384</v>
      </c>
    </row>
    <row r="120" spans="1:2" x14ac:dyDescent="0.45">
      <c r="A120" s="8" t="s">
        <v>149</v>
      </c>
      <c r="B120">
        <v>87453</v>
      </c>
    </row>
    <row r="121" spans="1:2" x14ac:dyDescent="0.45">
      <c r="A121" s="8" t="s">
        <v>151</v>
      </c>
      <c r="B121">
        <v>160920</v>
      </c>
    </row>
    <row r="122" spans="1:2" x14ac:dyDescent="0.45">
      <c r="A122" s="8" t="s">
        <v>152</v>
      </c>
      <c r="B122">
        <v>23944</v>
      </c>
    </row>
    <row r="123" spans="1:2" x14ac:dyDescent="0.45">
      <c r="A123" s="8" t="s">
        <v>153</v>
      </c>
      <c r="B123">
        <v>66589</v>
      </c>
    </row>
    <row r="124" spans="1:2" x14ac:dyDescent="0.45">
      <c r="A124" s="8" t="s">
        <v>154</v>
      </c>
      <c r="B124">
        <v>14124</v>
      </c>
    </row>
    <row r="125" spans="1:2" x14ac:dyDescent="0.45">
      <c r="A125" s="8" t="s">
        <v>155</v>
      </c>
      <c r="B125">
        <v>18217</v>
      </c>
    </row>
    <row r="126" spans="1:2" x14ac:dyDescent="0.45">
      <c r="A126" s="8" t="s">
        <v>156</v>
      </c>
      <c r="B126">
        <v>26846</v>
      </c>
    </row>
    <row r="127" spans="1:2" x14ac:dyDescent="0.45">
      <c r="A127" s="8" t="s">
        <v>157</v>
      </c>
      <c r="B127">
        <v>55310</v>
      </c>
    </row>
    <row r="128" spans="1:2" x14ac:dyDescent="0.45">
      <c r="A128" s="8" t="s">
        <v>158</v>
      </c>
      <c r="B128">
        <v>54472</v>
      </c>
    </row>
    <row r="129" spans="1:2" x14ac:dyDescent="0.45">
      <c r="A129" s="8" t="s">
        <v>159</v>
      </c>
      <c r="B129">
        <v>2</v>
      </c>
    </row>
    <row r="130" spans="1:2" x14ac:dyDescent="0.45">
      <c r="A130" s="8" t="s">
        <v>160</v>
      </c>
      <c r="B130">
        <v>2</v>
      </c>
    </row>
    <row r="131" spans="1:2" x14ac:dyDescent="0.45">
      <c r="A131" s="8" t="s">
        <v>161</v>
      </c>
      <c r="B131">
        <v>80999</v>
      </c>
    </row>
    <row r="132" spans="1:2" x14ac:dyDescent="0.45">
      <c r="A132" s="8" t="s">
        <v>162</v>
      </c>
      <c r="B132">
        <v>77442</v>
      </c>
    </row>
    <row r="133" spans="1:2" x14ac:dyDescent="0.45">
      <c r="A133" s="8" t="s">
        <v>163</v>
      </c>
      <c r="B133">
        <v>11014</v>
      </c>
    </row>
    <row r="134" spans="1:2" x14ac:dyDescent="0.45">
      <c r="A134" s="8" t="s">
        <v>165</v>
      </c>
      <c r="B134">
        <v>26226</v>
      </c>
    </row>
    <row r="135" spans="1:2" x14ac:dyDescent="0.45">
      <c r="A135" s="8" t="s">
        <v>166</v>
      </c>
      <c r="B135">
        <v>51206</v>
      </c>
    </row>
    <row r="136" spans="1:2" x14ac:dyDescent="0.45">
      <c r="A136" s="8" t="s">
        <v>167</v>
      </c>
      <c r="B136">
        <v>68875</v>
      </c>
    </row>
    <row r="137" spans="1:2" x14ac:dyDescent="0.45">
      <c r="A137" s="8" t="s">
        <v>168</v>
      </c>
      <c r="B137">
        <v>5452</v>
      </c>
    </row>
    <row r="138" spans="1:2" x14ac:dyDescent="0.45">
      <c r="A138" s="8" t="s">
        <v>169</v>
      </c>
      <c r="B138">
        <v>67398</v>
      </c>
    </row>
    <row r="139" spans="1:2" x14ac:dyDescent="0.45">
      <c r="A139" s="8" t="s">
        <v>170</v>
      </c>
      <c r="B139">
        <v>120244</v>
      </c>
    </row>
    <row r="140" spans="1:2" x14ac:dyDescent="0.45">
      <c r="A140" s="8" t="s">
        <v>171</v>
      </c>
      <c r="B140">
        <v>516</v>
      </c>
    </row>
    <row r="141" spans="1:2" x14ac:dyDescent="0.45">
      <c r="A141" s="8" t="s">
        <v>172</v>
      </c>
      <c r="B141">
        <v>32859</v>
      </c>
    </row>
    <row r="142" spans="1:2" x14ac:dyDescent="0.45">
      <c r="A142" s="8" t="s">
        <v>173</v>
      </c>
      <c r="B142">
        <v>2949</v>
      </c>
    </row>
    <row r="143" spans="1:2" x14ac:dyDescent="0.45">
      <c r="A143" s="8" t="s">
        <v>174</v>
      </c>
      <c r="B143">
        <v>2048</v>
      </c>
    </row>
    <row r="144" spans="1:2" x14ac:dyDescent="0.45">
      <c r="A144" s="8" t="s">
        <v>175</v>
      </c>
      <c r="B144">
        <v>57</v>
      </c>
    </row>
    <row r="145" spans="1:2" x14ac:dyDescent="0.45">
      <c r="A145" s="8" t="s">
        <v>178</v>
      </c>
      <c r="B145">
        <v>1623</v>
      </c>
    </row>
    <row r="146" spans="1:2" x14ac:dyDescent="0.45">
      <c r="A146" s="8" t="s">
        <v>179</v>
      </c>
      <c r="B146">
        <v>142736</v>
      </c>
    </row>
    <row r="147" spans="1:2" x14ac:dyDescent="0.45">
      <c r="A147" s="8" t="s">
        <v>180</v>
      </c>
      <c r="B147">
        <v>879</v>
      </c>
    </row>
    <row r="148" spans="1:2" x14ac:dyDescent="0.45">
      <c r="A148" s="8" t="s">
        <v>181</v>
      </c>
      <c r="B148">
        <v>54522</v>
      </c>
    </row>
    <row r="149" spans="1:2" x14ac:dyDescent="0.45">
      <c r="A149" s="8" t="s">
        <v>182</v>
      </c>
      <c r="B149">
        <v>566</v>
      </c>
    </row>
    <row r="150" spans="1:2" x14ac:dyDescent="0.45">
      <c r="A150" s="8" t="s">
        <v>183</v>
      </c>
      <c r="B150">
        <v>727</v>
      </c>
    </row>
    <row r="151" spans="1:2" x14ac:dyDescent="0.45">
      <c r="A151" s="8" t="s">
        <v>184</v>
      </c>
      <c r="B151">
        <v>50238</v>
      </c>
    </row>
    <row r="152" spans="1:2" x14ac:dyDescent="0.45">
      <c r="A152" s="8" t="s">
        <v>185</v>
      </c>
      <c r="B152">
        <v>826</v>
      </c>
    </row>
    <row r="153" spans="1:2" x14ac:dyDescent="0.45">
      <c r="A153" s="8" t="s">
        <v>186</v>
      </c>
      <c r="B153">
        <v>113522</v>
      </c>
    </row>
    <row r="154" spans="1:2" x14ac:dyDescent="0.45">
      <c r="A154" s="8" t="s">
        <v>187</v>
      </c>
      <c r="B154">
        <v>20712</v>
      </c>
    </row>
    <row r="155" spans="1:2" x14ac:dyDescent="0.45">
      <c r="A155" s="8" t="s">
        <v>188</v>
      </c>
      <c r="B155">
        <v>117704</v>
      </c>
    </row>
    <row r="156" spans="1:2" x14ac:dyDescent="0.45">
      <c r="A156" s="8" t="s">
        <v>189</v>
      </c>
      <c r="B156">
        <v>291</v>
      </c>
    </row>
    <row r="157" spans="1:2" x14ac:dyDescent="0.45">
      <c r="A157" s="8" t="s">
        <v>190</v>
      </c>
      <c r="B157">
        <v>392</v>
      </c>
    </row>
    <row r="158" spans="1:2" x14ac:dyDescent="0.45">
      <c r="A158" s="8" t="s">
        <v>191</v>
      </c>
      <c r="B158">
        <v>220</v>
      </c>
    </row>
    <row r="159" spans="1:2" x14ac:dyDescent="0.45">
      <c r="A159" s="8" t="s">
        <v>192</v>
      </c>
      <c r="B159">
        <v>247</v>
      </c>
    </row>
    <row r="160" spans="1:2" x14ac:dyDescent="0.45">
      <c r="A160" s="8" t="s">
        <v>193</v>
      </c>
      <c r="B160">
        <v>214</v>
      </c>
    </row>
    <row r="161" spans="1:2" x14ac:dyDescent="0.45">
      <c r="A161" s="8" t="s">
        <v>194</v>
      </c>
      <c r="B161">
        <v>183</v>
      </c>
    </row>
    <row r="162" spans="1:2" x14ac:dyDescent="0.45">
      <c r="A162" s="8" t="s">
        <v>195</v>
      </c>
      <c r="B162">
        <v>2667</v>
      </c>
    </row>
    <row r="163" spans="1:2" x14ac:dyDescent="0.45">
      <c r="A163" s="8" t="s">
        <v>196</v>
      </c>
      <c r="B163">
        <v>1601</v>
      </c>
    </row>
    <row r="164" spans="1:2" x14ac:dyDescent="0.45">
      <c r="A164" s="8" t="s">
        <v>197</v>
      </c>
      <c r="B164">
        <v>468</v>
      </c>
    </row>
    <row r="165" spans="1:2" x14ac:dyDescent="0.45">
      <c r="A165" s="8" t="s">
        <v>198</v>
      </c>
      <c r="B165">
        <v>2308</v>
      </c>
    </row>
    <row r="166" spans="1:2" x14ac:dyDescent="0.45">
      <c r="A166" s="8" t="s">
        <v>199</v>
      </c>
      <c r="B166">
        <v>3101</v>
      </c>
    </row>
    <row r="167" spans="1:2" x14ac:dyDescent="0.45">
      <c r="A167" s="8" t="s">
        <v>200</v>
      </c>
      <c r="B167">
        <v>998</v>
      </c>
    </row>
    <row r="168" spans="1:2" x14ac:dyDescent="0.45">
      <c r="A168" s="8" t="s">
        <v>202</v>
      </c>
      <c r="B168">
        <v>19607</v>
      </c>
    </row>
    <row r="169" spans="1:2" x14ac:dyDescent="0.45">
      <c r="A169" s="8" t="s">
        <v>203</v>
      </c>
      <c r="B169">
        <v>4970</v>
      </c>
    </row>
    <row r="170" spans="1:2" x14ac:dyDescent="0.45">
      <c r="A170" s="8" t="s">
        <v>204</v>
      </c>
      <c r="B170">
        <v>2135</v>
      </c>
    </row>
    <row r="171" spans="1:2" x14ac:dyDescent="0.45">
      <c r="A171" s="8" t="s">
        <v>205</v>
      </c>
      <c r="B171">
        <v>2620</v>
      </c>
    </row>
    <row r="172" spans="1:2" x14ac:dyDescent="0.45">
      <c r="A172" s="8" t="s">
        <v>206</v>
      </c>
      <c r="B172">
        <v>46913</v>
      </c>
    </row>
    <row r="173" spans="1:2" x14ac:dyDescent="0.45">
      <c r="A173" s="8" t="s">
        <v>207</v>
      </c>
      <c r="B173">
        <v>80485</v>
      </c>
    </row>
    <row r="174" spans="1:2" x14ac:dyDescent="0.45">
      <c r="A174" s="8" t="s">
        <v>208</v>
      </c>
      <c r="B174">
        <v>83776</v>
      </c>
    </row>
    <row r="175" spans="1:2" x14ac:dyDescent="0.45">
      <c r="A175" s="8" t="s">
        <v>209</v>
      </c>
      <c r="B175">
        <v>2950</v>
      </c>
    </row>
    <row r="176" spans="1:2" x14ac:dyDescent="0.45">
      <c r="A176" s="8" t="s">
        <v>210</v>
      </c>
      <c r="B176">
        <v>30125</v>
      </c>
    </row>
    <row r="177" spans="1:2" x14ac:dyDescent="0.45">
      <c r="A177" s="8" t="s">
        <v>211</v>
      </c>
      <c r="B177">
        <v>17066</v>
      </c>
    </row>
    <row r="178" spans="1:2" x14ac:dyDescent="0.45">
      <c r="A178" s="8" t="s">
        <v>212</v>
      </c>
      <c r="B178">
        <v>15767</v>
      </c>
    </row>
    <row r="179" spans="1:2" x14ac:dyDescent="0.45">
      <c r="A179" s="8" t="s">
        <v>214</v>
      </c>
      <c r="B179">
        <v>414</v>
      </c>
    </row>
    <row r="180" spans="1:2" x14ac:dyDescent="0.45">
      <c r="A180" s="8" t="s">
        <v>215</v>
      </c>
      <c r="B180">
        <v>53</v>
      </c>
    </row>
    <row r="181" spans="1:2" x14ac:dyDescent="0.45">
      <c r="A181" s="8" t="s">
        <v>216</v>
      </c>
      <c r="B181">
        <v>43</v>
      </c>
    </row>
    <row r="182" spans="1:2" x14ac:dyDescent="0.45">
      <c r="A182" s="8" t="s">
        <v>217</v>
      </c>
      <c r="B182">
        <v>385</v>
      </c>
    </row>
    <row r="183" spans="1:2" x14ac:dyDescent="0.45">
      <c r="A183" s="8" t="s">
        <v>218</v>
      </c>
      <c r="B183">
        <v>619</v>
      </c>
    </row>
    <row r="184" spans="1:2" x14ac:dyDescent="0.45">
      <c r="A184" s="8" t="s">
        <v>219</v>
      </c>
      <c r="B184">
        <v>328</v>
      </c>
    </row>
    <row r="185" spans="1:2" x14ac:dyDescent="0.45">
      <c r="A185" s="8" t="s">
        <v>220</v>
      </c>
      <c r="B185">
        <v>9114</v>
      </c>
    </row>
    <row r="186" spans="1:2" x14ac:dyDescent="0.45">
      <c r="A186" s="8" t="s">
        <v>221</v>
      </c>
      <c r="B186">
        <v>523</v>
      </c>
    </row>
    <row r="187" spans="1:2" x14ac:dyDescent="0.45">
      <c r="A187" s="8" t="s">
        <v>222</v>
      </c>
      <c r="B187">
        <v>718</v>
      </c>
    </row>
    <row r="188" spans="1:2" x14ac:dyDescent="0.45">
      <c r="A188" s="8" t="s">
        <v>223</v>
      </c>
      <c r="B188">
        <v>752</v>
      </c>
    </row>
    <row r="189" spans="1:2" x14ac:dyDescent="0.45">
      <c r="A189" s="8" t="s">
        <v>225</v>
      </c>
      <c r="B189">
        <v>244</v>
      </c>
    </row>
    <row r="190" spans="1:2" x14ac:dyDescent="0.45">
      <c r="A190" s="8" t="s">
        <v>226</v>
      </c>
      <c r="B190">
        <v>548</v>
      </c>
    </row>
    <row r="191" spans="1:2" x14ac:dyDescent="0.45">
      <c r="A191" s="8" t="s">
        <v>227</v>
      </c>
      <c r="B191">
        <v>5949</v>
      </c>
    </row>
    <row r="192" spans="1:2" x14ac:dyDescent="0.45">
      <c r="A192" s="8" t="s">
        <v>228</v>
      </c>
      <c r="B192">
        <v>7210</v>
      </c>
    </row>
    <row r="193" spans="1:2" x14ac:dyDescent="0.45">
      <c r="A193" s="8" t="s">
        <v>229</v>
      </c>
      <c r="B193">
        <v>3017</v>
      </c>
    </row>
    <row r="194" spans="1:2" x14ac:dyDescent="0.45">
      <c r="A194" s="8" t="s">
        <v>230</v>
      </c>
      <c r="B194">
        <v>11323</v>
      </c>
    </row>
    <row r="195" spans="1:2" x14ac:dyDescent="0.45">
      <c r="A195" s="8" t="s">
        <v>231</v>
      </c>
      <c r="B195">
        <v>785</v>
      </c>
    </row>
    <row r="196" spans="1:2" x14ac:dyDescent="0.45">
      <c r="A196" s="8" t="s">
        <v>233</v>
      </c>
      <c r="B196">
        <v>958</v>
      </c>
    </row>
    <row r="197" spans="1:2" x14ac:dyDescent="0.45">
      <c r="A197" s="8" t="s">
        <v>234</v>
      </c>
      <c r="B197">
        <v>179</v>
      </c>
    </row>
    <row r="198" spans="1:2" x14ac:dyDescent="0.45">
      <c r="A198" s="8" t="s">
        <v>235</v>
      </c>
      <c r="B198">
        <v>67846</v>
      </c>
    </row>
    <row r="199" spans="1:2" x14ac:dyDescent="0.45">
      <c r="A199" s="8" t="s">
        <v>236</v>
      </c>
      <c r="B199">
        <v>7751</v>
      </c>
    </row>
    <row r="200" spans="1:2" x14ac:dyDescent="0.45">
      <c r="A200" s="8" t="s">
        <v>237</v>
      </c>
      <c r="B200">
        <v>81620</v>
      </c>
    </row>
    <row r="201" spans="1:2" x14ac:dyDescent="0.45">
      <c r="A201" s="8" t="s">
        <v>238</v>
      </c>
      <c r="B201">
        <v>43868</v>
      </c>
    </row>
    <row r="202" spans="1:2" x14ac:dyDescent="0.45">
      <c r="A202" s="8" t="s">
        <v>239</v>
      </c>
      <c r="B202">
        <v>81119</v>
      </c>
    </row>
    <row r="203" spans="1:2" x14ac:dyDescent="0.45">
      <c r="A203" s="8" t="s">
        <v>240</v>
      </c>
      <c r="B203">
        <v>113775</v>
      </c>
    </row>
    <row r="204" spans="1:2" x14ac:dyDescent="0.45">
      <c r="A204" s="8" t="s">
        <v>241</v>
      </c>
      <c r="B204">
        <v>127</v>
      </c>
    </row>
    <row r="205" spans="1:2" x14ac:dyDescent="0.45">
      <c r="A205" s="8" t="s">
        <v>242</v>
      </c>
      <c r="B205">
        <v>5584</v>
      </c>
    </row>
    <row r="206" spans="1:2" x14ac:dyDescent="0.45">
      <c r="A206" s="8" t="s">
        <v>244</v>
      </c>
      <c r="B206">
        <v>55</v>
      </c>
    </row>
    <row r="207" spans="1:2" x14ac:dyDescent="0.45">
      <c r="A207" s="8" t="s">
        <v>245</v>
      </c>
      <c r="B207">
        <v>30</v>
      </c>
    </row>
    <row r="208" spans="1:2" x14ac:dyDescent="0.45">
      <c r="A208" s="8" t="s">
        <v>246</v>
      </c>
      <c r="B208">
        <v>5132</v>
      </c>
    </row>
    <row r="209" spans="1:2" x14ac:dyDescent="0.45">
      <c r="A209" s="8" t="s">
        <v>247</v>
      </c>
      <c r="B209">
        <v>2946</v>
      </c>
    </row>
    <row r="210" spans="1:2" x14ac:dyDescent="0.45">
      <c r="A210" s="8" t="s">
        <v>248</v>
      </c>
      <c r="B210">
        <v>9503</v>
      </c>
    </row>
    <row r="211" spans="1:2" x14ac:dyDescent="0.45">
      <c r="A211" s="8" t="s">
        <v>249</v>
      </c>
      <c r="B211">
        <v>2</v>
      </c>
    </row>
    <row r="212" spans="1:2" x14ac:dyDescent="0.45">
      <c r="A212" s="8" t="s">
        <v>250</v>
      </c>
      <c r="B212">
        <v>1238</v>
      </c>
    </row>
    <row r="213" spans="1:2" x14ac:dyDescent="0.45">
      <c r="A213" s="8" t="s">
        <v>251</v>
      </c>
      <c r="B213">
        <v>3343</v>
      </c>
    </row>
    <row r="214" spans="1:2" x14ac:dyDescent="0.45">
      <c r="A214" s="8" t="s">
        <v>255</v>
      </c>
      <c r="B214">
        <v>7861</v>
      </c>
    </row>
    <row r="215" spans="1:2" x14ac:dyDescent="0.45">
      <c r="A215" s="8" t="s">
        <v>256</v>
      </c>
      <c r="B215">
        <v>10910</v>
      </c>
    </row>
    <row r="216" spans="1:2" x14ac:dyDescent="0.45">
      <c r="A216" s="8" t="s">
        <v>257</v>
      </c>
      <c r="B216">
        <v>1782</v>
      </c>
    </row>
    <row r="217" spans="1:2" x14ac:dyDescent="0.45">
      <c r="A217" s="8" t="s">
        <v>259</v>
      </c>
      <c r="B217">
        <v>28363</v>
      </c>
    </row>
    <row r="218" spans="1:2" x14ac:dyDescent="0.45">
      <c r="A218" s="8" t="s">
        <v>261</v>
      </c>
      <c r="B218">
        <v>24664</v>
      </c>
    </row>
    <row r="219" spans="1:2" x14ac:dyDescent="0.45">
      <c r="A219" s="8" t="s">
        <v>262</v>
      </c>
      <c r="B219">
        <v>90161</v>
      </c>
    </row>
    <row r="220" spans="1:2" x14ac:dyDescent="0.45">
      <c r="A220" s="8" t="s">
        <v>263</v>
      </c>
      <c r="B220">
        <v>81359</v>
      </c>
    </row>
    <row r="221" spans="1:2" x14ac:dyDescent="0.45">
      <c r="A221" s="8" t="s">
        <v>264</v>
      </c>
      <c r="B221">
        <v>2</v>
      </c>
    </row>
    <row r="222" spans="1:2" x14ac:dyDescent="0.45">
      <c r="A222" s="8" t="s">
        <v>266</v>
      </c>
      <c r="B222">
        <v>81180</v>
      </c>
    </row>
    <row r="223" spans="1:2" x14ac:dyDescent="0.45">
      <c r="A223" s="8" t="s">
        <v>267</v>
      </c>
      <c r="B223">
        <v>106708</v>
      </c>
    </row>
    <row r="224" spans="1:2" x14ac:dyDescent="0.45">
      <c r="A224" s="8" t="s">
        <v>268</v>
      </c>
      <c r="B224">
        <v>2</v>
      </c>
    </row>
    <row r="225" spans="1:2" x14ac:dyDescent="0.45">
      <c r="A225" s="8" t="s">
        <v>269</v>
      </c>
      <c r="B225">
        <v>81616</v>
      </c>
    </row>
    <row r="226" spans="1:2" x14ac:dyDescent="0.45">
      <c r="A226" s="8" t="s">
        <v>270</v>
      </c>
      <c r="B226">
        <v>80581</v>
      </c>
    </row>
    <row r="227" spans="1:2" x14ac:dyDescent="0.45">
      <c r="A227" s="8" t="s">
        <v>272</v>
      </c>
      <c r="B227">
        <v>2</v>
      </c>
    </row>
    <row r="228" spans="1:2" x14ac:dyDescent="0.45">
      <c r="A228" s="8" t="s">
        <v>273</v>
      </c>
      <c r="B228">
        <v>21938</v>
      </c>
    </row>
    <row r="229" spans="1:2" x14ac:dyDescent="0.45">
      <c r="A229" s="8" t="s">
        <v>274</v>
      </c>
      <c r="B229">
        <v>2</v>
      </c>
    </row>
    <row r="230" spans="1:2" x14ac:dyDescent="0.45">
      <c r="A230" s="8" t="s">
        <v>275</v>
      </c>
      <c r="B230">
        <v>95619</v>
      </c>
    </row>
    <row r="231" spans="1:2" x14ac:dyDescent="0.45">
      <c r="A231" s="8" t="s">
        <v>277</v>
      </c>
      <c r="B231">
        <v>19908</v>
      </c>
    </row>
    <row r="232" spans="1:2" x14ac:dyDescent="0.45">
      <c r="A232" s="8" t="s">
        <v>279</v>
      </c>
      <c r="B232">
        <v>1805</v>
      </c>
    </row>
    <row r="233" spans="1:2" x14ac:dyDescent="0.45">
      <c r="A233" s="8" t="s">
        <v>280</v>
      </c>
      <c r="B233">
        <v>16598</v>
      </c>
    </row>
    <row r="234" spans="1:2" x14ac:dyDescent="0.45">
      <c r="A234" s="8" t="s">
        <v>281</v>
      </c>
      <c r="B234">
        <v>8433</v>
      </c>
    </row>
    <row r="235" spans="1:2" x14ac:dyDescent="0.45">
      <c r="A235" s="8" t="s">
        <v>282</v>
      </c>
      <c r="B235">
        <v>59332</v>
      </c>
    </row>
    <row r="236" spans="1:2" x14ac:dyDescent="0.45">
      <c r="A236" s="8" t="s">
        <v>283</v>
      </c>
      <c r="B236">
        <v>85534</v>
      </c>
    </row>
    <row r="237" spans="1:2" x14ac:dyDescent="0.45">
      <c r="A237" s="8" t="s">
        <v>285</v>
      </c>
      <c r="B237">
        <v>113499</v>
      </c>
    </row>
    <row r="238" spans="1:2" x14ac:dyDescent="0.45">
      <c r="A238" s="8" t="s">
        <v>286</v>
      </c>
      <c r="B238">
        <v>89673</v>
      </c>
    </row>
    <row r="239" spans="1:2" x14ac:dyDescent="0.45">
      <c r="A239" s="8" t="s">
        <v>288</v>
      </c>
      <c r="B239">
        <v>4448</v>
      </c>
    </row>
    <row r="240" spans="1:2" x14ac:dyDescent="0.45">
      <c r="A240" s="8" t="s">
        <v>289</v>
      </c>
      <c r="B240">
        <v>4228</v>
      </c>
    </row>
    <row r="241" spans="1:2" x14ac:dyDescent="0.45">
      <c r="A241" s="8" t="s">
        <v>291</v>
      </c>
      <c r="B241">
        <v>4020</v>
      </c>
    </row>
    <row r="242" spans="1:2" x14ac:dyDescent="0.45">
      <c r="A242" s="8" t="s">
        <v>293</v>
      </c>
      <c r="B242">
        <v>108015</v>
      </c>
    </row>
    <row r="243" spans="1:2" x14ac:dyDescent="0.45">
      <c r="A243" s="8" t="s">
        <v>294</v>
      </c>
      <c r="B243">
        <v>112710</v>
      </c>
    </row>
    <row r="244" spans="1:2" x14ac:dyDescent="0.45">
      <c r="A244" s="8" t="s">
        <v>295</v>
      </c>
      <c r="B244">
        <v>106194</v>
      </c>
    </row>
    <row r="245" spans="1:2" x14ac:dyDescent="0.45">
      <c r="A245" s="8" t="s">
        <v>296</v>
      </c>
      <c r="B245">
        <v>9823</v>
      </c>
    </row>
    <row r="246" spans="1:2" x14ac:dyDescent="0.45">
      <c r="A246" s="8" t="s">
        <v>297</v>
      </c>
      <c r="B246">
        <v>45617</v>
      </c>
    </row>
    <row r="247" spans="1:2" x14ac:dyDescent="0.45">
      <c r="A247" s="8" t="s">
        <v>298</v>
      </c>
      <c r="B247">
        <v>18694</v>
      </c>
    </row>
    <row r="248" spans="1:2" x14ac:dyDescent="0.45">
      <c r="A248" s="8" t="s">
        <v>299</v>
      </c>
      <c r="B248">
        <v>31022</v>
      </c>
    </row>
    <row r="249" spans="1:2" x14ac:dyDescent="0.45">
      <c r="A249" s="8" t="s">
        <v>302</v>
      </c>
      <c r="B249">
        <v>617</v>
      </c>
    </row>
    <row r="250" spans="1:2" x14ac:dyDescent="0.45">
      <c r="A250" s="8" t="s">
        <v>304</v>
      </c>
      <c r="B250">
        <v>9398</v>
      </c>
    </row>
    <row r="251" spans="1:2" x14ac:dyDescent="0.45">
      <c r="A251" s="8" t="s">
        <v>305</v>
      </c>
      <c r="B251">
        <v>16638</v>
      </c>
    </row>
    <row r="252" spans="1:2" x14ac:dyDescent="0.45">
      <c r="A252" s="8" t="s">
        <v>306</v>
      </c>
      <c r="B252">
        <v>16981</v>
      </c>
    </row>
    <row r="253" spans="1:2" x14ac:dyDescent="0.45">
      <c r="A253" s="8" t="s">
        <v>307</v>
      </c>
      <c r="B253">
        <v>18892</v>
      </c>
    </row>
    <row r="254" spans="1:2" x14ac:dyDescent="0.45">
      <c r="A254" s="8" t="s">
        <v>308</v>
      </c>
      <c r="B254">
        <v>142907</v>
      </c>
    </row>
    <row r="255" spans="1:2" x14ac:dyDescent="0.45">
      <c r="A255" s="8" t="s">
        <v>309</v>
      </c>
      <c r="B255">
        <v>89604</v>
      </c>
    </row>
    <row r="256" spans="1:2" x14ac:dyDescent="0.45">
      <c r="A256" s="8" t="s">
        <v>310</v>
      </c>
      <c r="B256">
        <v>23360</v>
      </c>
    </row>
    <row r="257" spans="1:2" x14ac:dyDescent="0.45">
      <c r="A257" s="8" t="s">
        <v>311</v>
      </c>
      <c r="B257">
        <v>9478</v>
      </c>
    </row>
    <row r="258" spans="1:2" x14ac:dyDescent="0.45">
      <c r="A258" s="8" t="s">
        <v>312</v>
      </c>
      <c r="B258">
        <v>1439</v>
      </c>
    </row>
    <row r="259" spans="1:2" x14ac:dyDescent="0.45">
      <c r="A259" s="8" t="s">
        <v>313</v>
      </c>
      <c r="B259">
        <v>24143</v>
      </c>
    </row>
    <row r="260" spans="1:2" x14ac:dyDescent="0.45">
      <c r="A260" s="8" t="s">
        <v>314</v>
      </c>
      <c r="B260">
        <v>14095</v>
      </c>
    </row>
    <row r="261" spans="1:2" x14ac:dyDescent="0.45">
      <c r="A261" s="8" t="s">
        <v>315</v>
      </c>
      <c r="B261">
        <v>2</v>
      </c>
    </row>
    <row r="262" spans="1:2" x14ac:dyDescent="0.45">
      <c r="A262" s="8" t="s">
        <v>316</v>
      </c>
      <c r="B262">
        <v>35679</v>
      </c>
    </row>
    <row r="263" spans="1:2" x14ac:dyDescent="0.45">
      <c r="A263" s="8" t="s">
        <v>317</v>
      </c>
      <c r="B263">
        <v>127943</v>
      </c>
    </row>
    <row r="264" spans="1:2" x14ac:dyDescent="0.45">
      <c r="A264" s="8" t="s">
        <v>318</v>
      </c>
      <c r="B264">
        <v>104463</v>
      </c>
    </row>
    <row r="265" spans="1:2" x14ac:dyDescent="0.45">
      <c r="A265" s="8" t="s">
        <v>319</v>
      </c>
      <c r="B265">
        <v>143451</v>
      </c>
    </row>
    <row r="266" spans="1:2" x14ac:dyDescent="0.45">
      <c r="A266" s="8" t="s">
        <v>320</v>
      </c>
      <c r="B266">
        <v>83586</v>
      </c>
    </row>
    <row r="267" spans="1:2" x14ac:dyDescent="0.45">
      <c r="A267" s="8" t="s">
        <v>321</v>
      </c>
      <c r="B267">
        <v>85211</v>
      </c>
    </row>
    <row r="268" spans="1:2" x14ac:dyDescent="0.45">
      <c r="A268" s="8" t="s">
        <v>322</v>
      </c>
      <c r="B268">
        <v>102831</v>
      </c>
    </row>
    <row r="269" spans="1:2" x14ac:dyDescent="0.45">
      <c r="A269" s="8" t="s">
        <v>323</v>
      </c>
      <c r="B269">
        <v>443</v>
      </c>
    </row>
    <row r="270" spans="1:2" x14ac:dyDescent="0.45">
      <c r="A270" s="8" t="s">
        <v>324</v>
      </c>
      <c r="B270">
        <v>114072</v>
      </c>
    </row>
    <row r="271" spans="1:2" x14ac:dyDescent="0.45">
      <c r="A271" s="8" t="s">
        <v>325</v>
      </c>
      <c r="B271">
        <v>50</v>
      </c>
    </row>
    <row r="272" spans="1:2" x14ac:dyDescent="0.45">
      <c r="A272" s="8" t="s">
        <v>326</v>
      </c>
      <c r="B272">
        <v>44</v>
      </c>
    </row>
    <row r="273" spans="1:2" x14ac:dyDescent="0.45">
      <c r="A273" s="8" t="s">
        <v>327</v>
      </c>
      <c r="B273">
        <v>44</v>
      </c>
    </row>
    <row r="274" spans="1:2" x14ac:dyDescent="0.45">
      <c r="A274" s="8" t="s">
        <v>328</v>
      </c>
      <c r="B274">
        <v>67563</v>
      </c>
    </row>
    <row r="275" spans="1:2" x14ac:dyDescent="0.45">
      <c r="A275" s="8" t="s">
        <v>329</v>
      </c>
      <c r="B275">
        <v>80483</v>
      </c>
    </row>
    <row r="276" spans="1:2" x14ac:dyDescent="0.45">
      <c r="A276" s="8" t="s">
        <v>330</v>
      </c>
      <c r="B276">
        <v>82017</v>
      </c>
    </row>
    <row r="277" spans="1:2" x14ac:dyDescent="0.45">
      <c r="A277" s="8" t="s">
        <v>331</v>
      </c>
      <c r="B277">
        <v>47445</v>
      </c>
    </row>
    <row r="278" spans="1:2" x14ac:dyDescent="0.45">
      <c r="A278" s="8" t="s">
        <v>332</v>
      </c>
      <c r="B278">
        <v>3521</v>
      </c>
    </row>
    <row r="279" spans="1:2" x14ac:dyDescent="0.45">
      <c r="A279" s="8" t="s">
        <v>334</v>
      </c>
      <c r="B279">
        <v>66851</v>
      </c>
    </row>
    <row r="280" spans="1:2" x14ac:dyDescent="0.45">
      <c r="A280" s="8" t="s">
        <v>335</v>
      </c>
      <c r="B280">
        <v>76818</v>
      </c>
    </row>
    <row r="281" spans="1:2" x14ac:dyDescent="0.45">
      <c r="A281" s="8" t="s">
        <v>336</v>
      </c>
      <c r="B281">
        <v>120556</v>
      </c>
    </row>
    <row r="282" spans="1:2" x14ac:dyDescent="0.45">
      <c r="A282" s="8" t="s">
        <v>338</v>
      </c>
      <c r="B282">
        <v>54494</v>
      </c>
    </row>
    <row r="283" spans="1:2" x14ac:dyDescent="0.45">
      <c r="A283" s="8" t="s">
        <v>340</v>
      </c>
      <c r="B283">
        <v>58015</v>
      </c>
    </row>
    <row r="284" spans="1:2" x14ac:dyDescent="0.45">
      <c r="A284" s="8" t="s">
        <v>341</v>
      </c>
      <c r="B284">
        <v>26349</v>
      </c>
    </row>
    <row r="285" spans="1:2" x14ac:dyDescent="0.45">
      <c r="A285" s="8" t="s">
        <v>342</v>
      </c>
      <c r="B285">
        <v>102627</v>
      </c>
    </row>
    <row r="286" spans="1:2" x14ac:dyDescent="0.45">
      <c r="A286" s="8" t="s">
        <v>343</v>
      </c>
      <c r="B286">
        <v>192</v>
      </c>
    </row>
    <row r="287" spans="1:2" x14ac:dyDescent="0.45">
      <c r="A287" s="8" t="s">
        <v>344</v>
      </c>
      <c r="B287">
        <v>2312</v>
      </c>
    </row>
    <row r="288" spans="1:2" x14ac:dyDescent="0.45">
      <c r="A288" s="8" t="s">
        <v>345</v>
      </c>
      <c r="B288">
        <v>81351</v>
      </c>
    </row>
    <row r="289" spans="1:2" x14ac:dyDescent="0.45">
      <c r="A289" s="8" t="s">
        <v>346</v>
      </c>
      <c r="B289">
        <v>7490</v>
      </c>
    </row>
    <row r="290" spans="1:2" x14ac:dyDescent="0.45">
      <c r="A290" s="8" t="s">
        <v>347</v>
      </c>
      <c r="B290">
        <v>2217</v>
      </c>
    </row>
    <row r="291" spans="1:2" x14ac:dyDescent="0.45">
      <c r="A291" s="8" t="s">
        <v>348</v>
      </c>
      <c r="B291">
        <v>6743</v>
      </c>
    </row>
    <row r="292" spans="1:2" x14ac:dyDescent="0.45">
      <c r="A292" s="8" t="s">
        <v>349</v>
      </c>
      <c r="B292">
        <v>81250</v>
      </c>
    </row>
    <row r="293" spans="1:2" x14ac:dyDescent="0.45">
      <c r="A293" s="8" t="s">
        <v>350</v>
      </c>
      <c r="B293">
        <v>230</v>
      </c>
    </row>
    <row r="294" spans="1:2" x14ac:dyDescent="0.45">
      <c r="A294" s="8" t="s">
        <v>352</v>
      </c>
      <c r="B294">
        <v>92026</v>
      </c>
    </row>
    <row r="295" spans="1:2" x14ac:dyDescent="0.45">
      <c r="A295" s="8" t="s">
        <v>354</v>
      </c>
      <c r="B295">
        <v>52811</v>
      </c>
    </row>
    <row r="296" spans="1:2" x14ac:dyDescent="0.45">
      <c r="A296" s="8" t="s">
        <v>355</v>
      </c>
      <c r="B296">
        <v>15439</v>
      </c>
    </row>
    <row r="297" spans="1:2" x14ac:dyDescent="0.45">
      <c r="A297" s="8" t="s">
        <v>356</v>
      </c>
      <c r="B297">
        <v>485</v>
      </c>
    </row>
    <row r="298" spans="1:2" x14ac:dyDescent="0.45">
      <c r="A298" s="8" t="s">
        <v>357</v>
      </c>
      <c r="B298">
        <v>11923</v>
      </c>
    </row>
    <row r="299" spans="1:2" x14ac:dyDescent="0.45">
      <c r="A299" s="8" t="s">
        <v>358</v>
      </c>
      <c r="B299">
        <v>9374</v>
      </c>
    </row>
    <row r="300" spans="1:2" x14ac:dyDescent="0.45">
      <c r="A300" s="8" t="s">
        <v>359</v>
      </c>
      <c r="B300">
        <v>64252</v>
      </c>
    </row>
    <row r="301" spans="1:2" x14ac:dyDescent="0.45">
      <c r="A301" s="8" t="s">
        <v>360</v>
      </c>
      <c r="B301">
        <v>114298</v>
      </c>
    </row>
    <row r="302" spans="1:2" x14ac:dyDescent="0.45">
      <c r="A302" s="8" t="s">
        <v>361</v>
      </c>
      <c r="B302">
        <v>81866</v>
      </c>
    </row>
    <row r="303" spans="1:2" x14ac:dyDescent="0.45">
      <c r="A303" s="8" t="s">
        <v>362</v>
      </c>
      <c r="B303">
        <v>75073</v>
      </c>
    </row>
    <row r="304" spans="1:2" x14ac:dyDescent="0.45">
      <c r="A304" s="8" t="s">
        <v>363</v>
      </c>
      <c r="B304">
        <v>59569</v>
      </c>
    </row>
    <row r="305" spans="1:2" x14ac:dyDescent="0.45">
      <c r="A305" s="8" t="s">
        <v>364</v>
      </c>
      <c r="B305">
        <v>81812</v>
      </c>
    </row>
    <row r="306" spans="1:2" x14ac:dyDescent="0.45">
      <c r="A306" s="8" t="s">
        <v>365</v>
      </c>
      <c r="B306">
        <v>81569</v>
      </c>
    </row>
    <row r="307" spans="1:2" x14ac:dyDescent="0.45">
      <c r="A307" s="8" t="s">
        <v>367</v>
      </c>
      <c r="B307">
        <v>61095</v>
      </c>
    </row>
    <row r="308" spans="1:2" x14ac:dyDescent="0.45">
      <c r="A308" s="8" t="s">
        <v>368</v>
      </c>
      <c r="B308">
        <v>19350</v>
      </c>
    </row>
    <row r="309" spans="1:2" x14ac:dyDescent="0.45">
      <c r="A309" s="8" t="s">
        <v>369</v>
      </c>
      <c r="B309">
        <v>44675</v>
      </c>
    </row>
    <row r="310" spans="1:2" x14ac:dyDescent="0.45">
      <c r="A310" s="8" t="s">
        <v>370</v>
      </c>
      <c r="B310">
        <v>24732</v>
      </c>
    </row>
    <row r="311" spans="1:2" x14ac:dyDescent="0.45">
      <c r="A311" s="8" t="s">
        <v>371</v>
      </c>
      <c r="B311">
        <v>81242</v>
      </c>
    </row>
    <row r="312" spans="1:2" x14ac:dyDescent="0.45">
      <c r="A312" s="8" t="s">
        <v>372</v>
      </c>
      <c r="B312">
        <v>11941</v>
      </c>
    </row>
    <row r="313" spans="1:2" x14ac:dyDescent="0.45">
      <c r="A313" s="8" t="s">
        <v>373</v>
      </c>
      <c r="B313">
        <v>4532</v>
      </c>
    </row>
    <row r="314" spans="1:2" x14ac:dyDescent="0.45">
      <c r="A314" s="8" t="s">
        <v>374</v>
      </c>
      <c r="B314">
        <v>63232</v>
      </c>
    </row>
    <row r="315" spans="1:2" x14ac:dyDescent="0.45">
      <c r="A315" s="8" t="s">
        <v>376</v>
      </c>
      <c r="B315">
        <v>1498</v>
      </c>
    </row>
    <row r="316" spans="1:2" x14ac:dyDescent="0.45">
      <c r="A316" s="8" t="s">
        <v>378</v>
      </c>
      <c r="B316">
        <v>12928</v>
      </c>
    </row>
    <row r="317" spans="1:2" x14ac:dyDescent="0.45">
      <c r="A317" s="8" t="s">
        <v>379</v>
      </c>
      <c r="B317">
        <v>3558</v>
      </c>
    </row>
    <row r="318" spans="1:2" x14ac:dyDescent="0.45">
      <c r="A318" s="8" t="s">
        <v>380</v>
      </c>
      <c r="B318">
        <v>1594</v>
      </c>
    </row>
    <row r="319" spans="1:2" x14ac:dyDescent="0.45">
      <c r="A319" s="8" t="s">
        <v>381</v>
      </c>
      <c r="B319">
        <v>86225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1BFE-6ADA-4080-9378-5541F1170EC8}">
  <dimension ref="A1:B332"/>
  <sheetViews>
    <sheetView topLeftCell="A325" workbookViewId="0">
      <selection activeCell="B2" sqref="B2:B332"/>
    </sheetView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8" t="s">
        <v>3</v>
      </c>
      <c r="B2">
        <v>872</v>
      </c>
    </row>
    <row r="3" spans="1:2" x14ac:dyDescent="0.45">
      <c r="A3" s="8" t="s">
        <v>4</v>
      </c>
      <c r="B3">
        <v>85228</v>
      </c>
    </row>
    <row r="4" spans="1:2" x14ac:dyDescent="0.45">
      <c r="A4" s="8" t="s">
        <v>382</v>
      </c>
      <c r="B4">
        <v>1403</v>
      </c>
    </row>
    <row r="5" spans="1:2" x14ac:dyDescent="0.45">
      <c r="A5" s="8" t="s">
        <v>5</v>
      </c>
      <c r="B5">
        <v>1476</v>
      </c>
    </row>
    <row r="6" spans="1:2" x14ac:dyDescent="0.45">
      <c r="A6" s="8" t="s">
        <v>6</v>
      </c>
      <c r="B6">
        <v>1354</v>
      </c>
    </row>
    <row r="7" spans="1:2" x14ac:dyDescent="0.45">
      <c r="A7" s="8" t="s">
        <v>7</v>
      </c>
      <c r="B7">
        <v>62476</v>
      </c>
    </row>
    <row r="8" spans="1:2" x14ac:dyDescent="0.45">
      <c r="A8" s="8" t="s">
        <v>8</v>
      </c>
      <c r="B8">
        <v>5983</v>
      </c>
    </row>
    <row r="9" spans="1:2" x14ac:dyDescent="0.45">
      <c r="A9" s="8" t="s">
        <v>9</v>
      </c>
      <c r="B9">
        <v>225</v>
      </c>
    </row>
    <row r="10" spans="1:2" x14ac:dyDescent="0.45">
      <c r="A10" s="8" t="s">
        <v>10</v>
      </c>
      <c r="B10">
        <v>79436</v>
      </c>
    </row>
    <row r="11" spans="1:2" x14ac:dyDescent="0.45">
      <c r="A11" s="8" t="s">
        <v>11</v>
      </c>
      <c r="B11">
        <v>41856</v>
      </c>
    </row>
    <row r="12" spans="1:2" x14ac:dyDescent="0.45">
      <c r="A12" s="8" t="s">
        <v>13</v>
      </c>
      <c r="B12">
        <v>100586</v>
      </c>
    </row>
    <row r="13" spans="1:2" x14ac:dyDescent="0.45">
      <c r="A13" s="8" t="s">
        <v>14</v>
      </c>
      <c r="B13">
        <v>113429</v>
      </c>
    </row>
    <row r="14" spans="1:2" x14ac:dyDescent="0.45">
      <c r="A14" s="8" t="s">
        <v>15</v>
      </c>
      <c r="B14">
        <v>35917</v>
      </c>
    </row>
    <row r="15" spans="1:2" x14ac:dyDescent="0.45">
      <c r="A15" s="8" t="s">
        <v>16</v>
      </c>
      <c r="B15">
        <v>107012</v>
      </c>
    </row>
    <row r="16" spans="1:2" x14ac:dyDescent="0.45">
      <c r="A16" s="8" t="s">
        <v>17</v>
      </c>
      <c r="B16">
        <v>22901</v>
      </c>
    </row>
    <row r="17" spans="1:2" x14ac:dyDescent="0.45">
      <c r="A17" s="8" t="s">
        <v>18</v>
      </c>
      <c r="B17">
        <v>18211</v>
      </c>
    </row>
    <row r="18" spans="1:2" x14ac:dyDescent="0.45">
      <c r="A18" s="8" t="s">
        <v>19</v>
      </c>
      <c r="B18">
        <v>20950</v>
      </c>
    </row>
    <row r="19" spans="1:2" x14ac:dyDescent="0.45">
      <c r="A19" s="8" t="s">
        <v>20</v>
      </c>
      <c r="B19">
        <v>11150</v>
      </c>
    </row>
    <row r="20" spans="1:2" x14ac:dyDescent="0.45">
      <c r="A20" s="8" t="s">
        <v>21</v>
      </c>
      <c r="B20">
        <v>6372</v>
      </c>
    </row>
    <row r="21" spans="1:2" x14ac:dyDescent="0.45">
      <c r="A21" s="8" t="s">
        <v>22</v>
      </c>
      <c r="B21">
        <v>10017</v>
      </c>
    </row>
    <row r="22" spans="1:2" x14ac:dyDescent="0.45">
      <c r="A22" s="8" t="s">
        <v>24</v>
      </c>
      <c r="B22">
        <v>38</v>
      </c>
    </row>
    <row r="23" spans="1:2" x14ac:dyDescent="0.45">
      <c r="A23" s="8" t="s">
        <v>25</v>
      </c>
      <c r="B23">
        <v>151</v>
      </c>
    </row>
    <row r="24" spans="1:2" x14ac:dyDescent="0.45">
      <c r="A24" s="8" t="s">
        <v>26</v>
      </c>
      <c r="B24">
        <v>181</v>
      </c>
    </row>
    <row r="25" spans="1:2" x14ac:dyDescent="0.45">
      <c r="A25" s="8" t="s">
        <v>27</v>
      </c>
      <c r="B25">
        <v>101952</v>
      </c>
    </row>
    <row r="26" spans="1:2" x14ac:dyDescent="0.45">
      <c r="A26" s="8" t="s">
        <v>28</v>
      </c>
      <c r="B26">
        <v>382</v>
      </c>
    </row>
    <row r="27" spans="1:2" x14ac:dyDescent="0.45">
      <c r="A27" s="8" t="s">
        <v>29</v>
      </c>
      <c r="B27">
        <v>25809</v>
      </c>
    </row>
    <row r="28" spans="1:2" x14ac:dyDescent="0.45">
      <c r="A28" s="8" t="s">
        <v>30</v>
      </c>
      <c r="B28">
        <v>24216</v>
      </c>
    </row>
    <row r="29" spans="1:2" x14ac:dyDescent="0.45">
      <c r="A29" s="8" t="s">
        <v>31</v>
      </c>
      <c r="B29">
        <v>18926</v>
      </c>
    </row>
    <row r="30" spans="1:2" x14ac:dyDescent="0.45">
      <c r="A30" s="8" t="s">
        <v>33</v>
      </c>
      <c r="B30">
        <v>65110</v>
      </c>
    </row>
    <row r="31" spans="1:2" x14ac:dyDescent="0.45">
      <c r="A31" s="8" t="s">
        <v>34</v>
      </c>
      <c r="B31">
        <v>958</v>
      </c>
    </row>
    <row r="32" spans="1:2" x14ac:dyDescent="0.45">
      <c r="A32" s="8" t="s">
        <v>35</v>
      </c>
      <c r="B32">
        <v>82001</v>
      </c>
    </row>
    <row r="33" spans="1:2" x14ac:dyDescent="0.45">
      <c r="A33" s="8" t="s">
        <v>36</v>
      </c>
      <c r="B33">
        <v>1310</v>
      </c>
    </row>
    <row r="34" spans="1:2" x14ac:dyDescent="0.45">
      <c r="A34" s="8" t="s">
        <v>37</v>
      </c>
      <c r="B34">
        <v>10693</v>
      </c>
    </row>
    <row r="35" spans="1:2" x14ac:dyDescent="0.45">
      <c r="A35" s="8" t="s">
        <v>38</v>
      </c>
      <c r="B35">
        <v>17214</v>
      </c>
    </row>
    <row r="36" spans="1:2" x14ac:dyDescent="0.45">
      <c r="A36" s="8" t="s">
        <v>39</v>
      </c>
      <c r="B36">
        <v>36818</v>
      </c>
    </row>
    <row r="37" spans="1:2" x14ac:dyDescent="0.45">
      <c r="A37" s="8" t="s">
        <v>40</v>
      </c>
      <c r="B37">
        <v>147451</v>
      </c>
    </row>
    <row r="38" spans="1:2" x14ac:dyDescent="0.45">
      <c r="A38" s="8" t="s">
        <v>41</v>
      </c>
      <c r="B38">
        <v>177</v>
      </c>
    </row>
    <row r="39" spans="1:2" x14ac:dyDescent="0.45">
      <c r="A39" s="8" t="s">
        <v>42</v>
      </c>
      <c r="B39">
        <v>292</v>
      </c>
    </row>
    <row r="40" spans="1:2" x14ac:dyDescent="0.45">
      <c r="A40" s="8" t="s">
        <v>43</v>
      </c>
      <c r="B40">
        <v>175</v>
      </c>
    </row>
    <row r="41" spans="1:2" x14ac:dyDescent="0.45">
      <c r="A41" s="8" t="s">
        <v>44</v>
      </c>
      <c r="B41">
        <v>203</v>
      </c>
    </row>
    <row r="42" spans="1:2" x14ac:dyDescent="0.45">
      <c r="A42" s="8" t="s">
        <v>46</v>
      </c>
      <c r="B42">
        <v>8038</v>
      </c>
    </row>
    <row r="43" spans="1:2" x14ac:dyDescent="0.45">
      <c r="A43" s="8" t="s">
        <v>47</v>
      </c>
      <c r="B43">
        <v>9441</v>
      </c>
    </row>
    <row r="44" spans="1:2" x14ac:dyDescent="0.45">
      <c r="A44" s="8" t="s">
        <v>48</v>
      </c>
      <c r="B44">
        <v>338</v>
      </c>
    </row>
    <row r="45" spans="1:2" x14ac:dyDescent="0.45">
      <c r="A45" s="8" t="s">
        <v>49</v>
      </c>
      <c r="B45">
        <v>22179</v>
      </c>
    </row>
    <row r="46" spans="1:2" x14ac:dyDescent="0.45">
      <c r="A46" s="8" t="s">
        <v>50</v>
      </c>
      <c r="B46">
        <v>251</v>
      </c>
    </row>
    <row r="47" spans="1:2" x14ac:dyDescent="0.45">
      <c r="A47" s="8" t="s">
        <v>51</v>
      </c>
      <c r="B47">
        <v>33023</v>
      </c>
    </row>
    <row r="48" spans="1:2" x14ac:dyDescent="0.45">
      <c r="A48" s="8" t="s">
        <v>55</v>
      </c>
      <c r="B48">
        <v>91410</v>
      </c>
    </row>
    <row r="49" spans="1:2" x14ac:dyDescent="0.45">
      <c r="A49" s="8" t="s">
        <v>56</v>
      </c>
      <c r="B49">
        <v>88284</v>
      </c>
    </row>
    <row r="50" spans="1:2" x14ac:dyDescent="0.45">
      <c r="A50" s="8" t="s">
        <v>57</v>
      </c>
      <c r="B50">
        <v>10879</v>
      </c>
    </row>
    <row r="51" spans="1:2" x14ac:dyDescent="0.45">
      <c r="A51" s="8" t="s">
        <v>58</v>
      </c>
      <c r="B51">
        <v>157</v>
      </c>
    </row>
    <row r="52" spans="1:2" x14ac:dyDescent="0.45">
      <c r="A52" s="8" t="s">
        <v>59</v>
      </c>
      <c r="B52">
        <v>203</v>
      </c>
    </row>
    <row r="53" spans="1:2" x14ac:dyDescent="0.45">
      <c r="A53" s="8" t="s">
        <v>60</v>
      </c>
      <c r="B53">
        <v>18</v>
      </c>
    </row>
    <row r="54" spans="1:2" x14ac:dyDescent="0.45">
      <c r="A54" s="8" t="s">
        <v>61</v>
      </c>
      <c r="B54">
        <v>31</v>
      </c>
    </row>
    <row r="55" spans="1:2" x14ac:dyDescent="0.45">
      <c r="A55" s="8" t="s">
        <v>62</v>
      </c>
      <c r="B55">
        <v>1750</v>
      </c>
    </row>
    <row r="56" spans="1:2" x14ac:dyDescent="0.45">
      <c r="A56" s="8" t="s">
        <v>63</v>
      </c>
      <c r="B56">
        <v>74</v>
      </c>
    </row>
    <row r="57" spans="1:2" x14ac:dyDescent="0.45">
      <c r="A57" s="8" t="s">
        <v>64</v>
      </c>
      <c r="B57">
        <v>71187</v>
      </c>
    </row>
    <row r="58" spans="1:2" x14ac:dyDescent="0.45">
      <c r="A58" s="8" t="s">
        <v>65</v>
      </c>
      <c r="B58">
        <v>64817</v>
      </c>
    </row>
    <row r="59" spans="1:2" x14ac:dyDescent="0.45">
      <c r="A59" s="8" t="s">
        <v>66</v>
      </c>
      <c r="B59">
        <v>81133</v>
      </c>
    </row>
    <row r="60" spans="1:2" x14ac:dyDescent="0.45">
      <c r="A60" s="8" t="s">
        <v>67</v>
      </c>
      <c r="B60">
        <v>8939</v>
      </c>
    </row>
    <row r="61" spans="1:2" x14ac:dyDescent="0.45">
      <c r="A61" s="8" t="s">
        <v>69</v>
      </c>
      <c r="B61">
        <v>76368</v>
      </c>
    </row>
    <row r="62" spans="1:2" x14ac:dyDescent="0.45">
      <c r="A62" s="8" t="s">
        <v>70</v>
      </c>
      <c r="B62">
        <v>79607</v>
      </c>
    </row>
    <row r="63" spans="1:2" x14ac:dyDescent="0.45">
      <c r="A63" s="8" t="s">
        <v>71</v>
      </c>
      <c r="B63">
        <v>380</v>
      </c>
    </row>
    <row r="64" spans="1:2" x14ac:dyDescent="0.45">
      <c r="A64" s="8" t="s">
        <v>72</v>
      </c>
      <c r="B64">
        <v>275</v>
      </c>
    </row>
    <row r="65" spans="1:2" x14ac:dyDescent="0.45">
      <c r="A65" s="8" t="s">
        <v>73</v>
      </c>
      <c r="B65">
        <v>410</v>
      </c>
    </row>
    <row r="66" spans="1:2" x14ac:dyDescent="0.45">
      <c r="A66" s="8" t="s">
        <v>74</v>
      </c>
      <c r="B66">
        <v>794</v>
      </c>
    </row>
    <row r="67" spans="1:2" x14ac:dyDescent="0.45">
      <c r="A67" s="8" t="s">
        <v>76</v>
      </c>
      <c r="B67">
        <v>427</v>
      </c>
    </row>
    <row r="68" spans="1:2" x14ac:dyDescent="0.45">
      <c r="A68" s="8" t="s">
        <v>78</v>
      </c>
      <c r="B68">
        <v>109539</v>
      </c>
    </row>
    <row r="69" spans="1:2" x14ac:dyDescent="0.45">
      <c r="A69" s="8" t="s">
        <v>79</v>
      </c>
      <c r="B69">
        <v>954</v>
      </c>
    </row>
    <row r="70" spans="1:2" x14ac:dyDescent="0.45">
      <c r="A70" s="8" t="s">
        <v>80</v>
      </c>
      <c r="B70">
        <v>31877</v>
      </c>
    </row>
    <row r="71" spans="1:2" x14ac:dyDescent="0.45">
      <c r="A71" s="8" t="s">
        <v>81</v>
      </c>
      <c r="B71">
        <v>5470</v>
      </c>
    </row>
    <row r="72" spans="1:2" x14ac:dyDescent="0.45">
      <c r="A72" s="8" t="s">
        <v>82</v>
      </c>
      <c r="B72">
        <v>1481</v>
      </c>
    </row>
    <row r="73" spans="1:2" x14ac:dyDescent="0.45">
      <c r="A73" s="8" t="s">
        <v>83</v>
      </c>
      <c r="B73">
        <v>90676</v>
      </c>
    </row>
    <row r="74" spans="1:2" x14ac:dyDescent="0.45">
      <c r="A74" s="8" t="s">
        <v>84</v>
      </c>
      <c r="B74">
        <v>124802</v>
      </c>
    </row>
    <row r="75" spans="1:2" x14ac:dyDescent="0.45">
      <c r="A75" s="8" t="s">
        <v>85</v>
      </c>
      <c r="B75">
        <v>87992</v>
      </c>
    </row>
    <row r="76" spans="1:2" x14ac:dyDescent="0.45">
      <c r="A76" s="8" t="s">
        <v>86</v>
      </c>
      <c r="B76">
        <v>47089</v>
      </c>
    </row>
    <row r="77" spans="1:2" x14ac:dyDescent="0.45">
      <c r="A77" s="8" t="s">
        <v>87</v>
      </c>
      <c r="B77">
        <v>77639</v>
      </c>
    </row>
    <row r="78" spans="1:2" x14ac:dyDescent="0.45">
      <c r="A78" s="8" t="s">
        <v>88</v>
      </c>
      <c r="B78">
        <v>4158</v>
      </c>
    </row>
    <row r="79" spans="1:2" x14ac:dyDescent="0.45">
      <c r="A79" s="8" t="s">
        <v>89</v>
      </c>
      <c r="B79">
        <v>988</v>
      </c>
    </row>
    <row r="80" spans="1:2" x14ac:dyDescent="0.45">
      <c r="A80" s="8" t="s">
        <v>90</v>
      </c>
      <c r="B80">
        <v>71427</v>
      </c>
    </row>
    <row r="81" spans="1:2" x14ac:dyDescent="0.45">
      <c r="A81" s="8" t="s">
        <v>91</v>
      </c>
      <c r="B81">
        <v>95503</v>
      </c>
    </row>
    <row r="82" spans="1:2" x14ac:dyDescent="0.45">
      <c r="A82" s="8" t="s">
        <v>93</v>
      </c>
      <c r="B82">
        <v>98956</v>
      </c>
    </row>
    <row r="83" spans="1:2" x14ac:dyDescent="0.45">
      <c r="A83" s="8" t="s">
        <v>94</v>
      </c>
      <c r="B83">
        <v>111982</v>
      </c>
    </row>
    <row r="84" spans="1:2" x14ac:dyDescent="0.45">
      <c r="A84" s="8" t="s">
        <v>95</v>
      </c>
      <c r="B84">
        <v>112105</v>
      </c>
    </row>
    <row r="85" spans="1:2" x14ac:dyDescent="0.45">
      <c r="A85" s="8" t="s">
        <v>96</v>
      </c>
      <c r="B85">
        <v>85900</v>
      </c>
    </row>
    <row r="86" spans="1:2" x14ac:dyDescent="0.45">
      <c r="A86" s="8" t="s">
        <v>97</v>
      </c>
      <c r="B86">
        <v>110201</v>
      </c>
    </row>
    <row r="87" spans="1:2" x14ac:dyDescent="0.45">
      <c r="A87" s="8" t="s">
        <v>98</v>
      </c>
      <c r="B87">
        <v>108414</v>
      </c>
    </row>
    <row r="88" spans="1:2" x14ac:dyDescent="0.45">
      <c r="A88" s="8" t="s">
        <v>99</v>
      </c>
      <c r="B88">
        <v>186677</v>
      </c>
    </row>
    <row r="89" spans="1:2" x14ac:dyDescent="0.45">
      <c r="A89" s="8" t="s">
        <v>100</v>
      </c>
      <c r="B89">
        <v>2249</v>
      </c>
    </row>
    <row r="90" spans="1:2" x14ac:dyDescent="0.45">
      <c r="A90" s="8" t="s">
        <v>101</v>
      </c>
      <c r="B90">
        <v>81987</v>
      </c>
    </row>
    <row r="91" spans="1:2" x14ac:dyDescent="0.45">
      <c r="A91" s="8" t="s">
        <v>102</v>
      </c>
      <c r="B91">
        <v>82106</v>
      </c>
    </row>
    <row r="92" spans="1:2" x14ac:dyDescent="0.45">
      <c r="A92" s="8" t="s">
        <v>103</v>
      </c>
      <c r="B92">
        <v>1328</v>
      </c>
    </row>
    <row r="93" spans="1:2" x14ac:dyDescent="0.45">
      <c r="A93" s="8" t="s">
        <v>104</v>
      </c>
      <c r="B93">
        <v>2193</v>
      </c>
    </row>
    <row r="94" spans="1:2" x14ac:dyDescent="0.45">
      <c r="A94" s="8" t="s">
        <v>105</v>
      </c>
      <c r="B94">
        <v>3643</v>
      </c>
    </row>
    <row r="95" spans="1:2" x14ac:dyDescent="0.45">
      <c r="A95" s="8" t="s">
        <v>106</v>
      </c>
      <c r="B95">
        <v>861</v>
      </c>
    </row>
    <row r="96" spans="1:2" x14ac:dyDescent="0.45">
      <c r="A96" s="8" t="s">
        <v>107</v>
      </c>
      <c r="B96">
        <v>218</v>
      </c>
    </row>
    <row r="97" spans="1:2" x14ac:dyDescent="0.45">
      <c r="A97" s="8" t="s">
        <v>108</v>
      </c>
      <c r="B97">
        <v>5572</v>
      </c>
    </row>
    <row r="98" spans="1:2" x14ac:dyDescent="0.45">
      <c r="A98" s="8" t="s">
        <v>109</v>
      </c>
      <c r="B98">
        <v>4549</v>
      </c>
    </row>
    <row r="99" spans="1:2" x14ac:dyDescent="0.45">
      <c r="A99" s="8" t="s">
        <v>110</v>
      </c>
      <c r="B99">
        <v>1801</v>
      </c>
    </row>
    <row r="100" spans="1:2" x14ac:dyDescent="0.45">
      <c r="A100" s="8" t="s">
        <v>111</v>
      </c>
      <c r="B100">
        <v>26</v>
      </c>
    </row>
    <row r="101" spans="1:2" x14ac:dyDescent="0.45">
      <c r="A101" s="8" t="s">
        <v>113</v>
      </c>
      <c r="B101">
        <v>11712</v>
      </c>
    </row>
    <row r="102" spans="1:2" x14ac:dyDescent="0.45">
      <c r="A102" s="8" t="s">
        <v>114</v>
      </c>
      <c r="B102">
        <v>550</v>
      </c>
    </row>
    <row r="103" spans="1:2" x14ac:dyDescent="0.45">
      <c r="A103" s="8" t="s">
        <v>116</v>
      </c>
      <c r="B103">
        <v>37</v>
      </c>
    </row>
    <row r="104" spans="1:2" x14ac:dyDescent="0.45">
      <c r="A104" s="8" t="s">
        <v>117</v>
      </c>
      <c r="B104">
        <v>902</v>
      </c>
    </row>
    <row r="105" spans="1:2" x14ac:dyDescent="0.45">
      <c r="A105" s="8" t="s">
        <v>118</v>
      </c>
      <c r="B105">
        <v>28277</v>
      </c>
    </row>
    <row r="106" spans="1:2" x14ac:dyDescent="0.45">
      <c r="A106" s="8" t="s">
        <v>119</v>
      </c>
      <c r="B106">
        <v>3825</v>
      </c>
    </row>
    <row r="107" spans="1:2" x14ac:dyDescent="0.45">
      <c r="A107" s="8" t="s">
        <v>120</v>
      </c>
      <c r="B107">
        <v>9</v>
      </c>
    </row>
    <row r="108" spans="1:2" x14ac:dyDescent="0.45">
      <c r="A108" s="8" t="s">
        <v>121</v>
      </c>
      <c r="B108">
        <v>16</v>
      </c>
    </row>
    <row r="109" spans="1:2" x14ac:dyDescent="0.45">
      <c r="A109" s="8" t="s">
        <v>122</v>
      </c>
      <c r="B109">
        <v>31</v>
      </c>
    </row>
    <row r="110" spans="1:2" x14ac:dyDescent="0.45">
      <c r="A110" s="8" t="s">
        <v>123</v>
      </c>
      <c r="B110">
        <v>3132</v>
      </c>
    </row>
    <row r="111" spans="1:2" x14ac:dyDescent="0.45">
      <c r="A111" s="8" t="s">
        <v>125</v>
      </c>
      <c r="B111">
        <v>9080</v>
      </c>
    </row>
    <row r="112" spans="1:2" x14ac:dyDescent="0.45">
      <c r="A112" s="8" t="s">
        <v>126</v>
      </c>
      <c r="B112">
        <v>36911</v>
      </c>
    </row>
    <row r="113" spans="1:2" x14ac:dyDescent="0.45">
      <c r="A113" s="8" t="s">
        <v>127</v>
      </c>
      <c r="B113">
        <v>1652</v>
      </c>
    </row>
    <row r="114" spans="1:2" x14ac:dyDescent="0.45">
      <c r="A114" s="8" t="s">
        <v>130</v>
      </c>
      <c r="B114">
        <v>49570</v>
      </c>
    </row>
    <row r="115" spans="1:2" x14ac:dyDescent="0.45">
      <c r="A115" s="8" t="s">
        <v>131</v>
      </c>
      <c r="B115">
        <v>5699</v>
      </c>
    </row>
    <row r="116" spans="1:2" x14ac:dyDescent="0.45">
      <c r="A116" s="8" t="s">
        <v>132</v>
      </c>
      <c r="B116">
        <v>448</v>
      </c>
    </row>
    <row r="117" spans="1:2" x14ac:dyDescent="0.45">
      <c r="A117" s="8" t="s">
        <v>134</v>
      </c>
      <c r="B117">
        <v>11561</v>
      </c>
    </row>
    <row r="118" spans="1:2" x14ac:dyDescent="0.45">
      <c r="A118" s="8" t="s">
        <v>135</v>
      </c>
      <c r="B118">
        <v>961</v>
      </c>
    </row>
    <row r="119" spans="1:2" x14ac:dyDescent="0.45">
      <c r="A119" s="8" t="s">
        <v>136</v>
      </c>
      <c r="B119">
        <v>424</v>
      </c>
    </row>
    <row r="120" spans="1:2" x14ac:dyDescent="0.45">
      <c r="A120" s="8" t="s">
        <v>138</v>
      </c>
      <c r="B120">
        <v>6441</v>
      </c>
    </row>
    <row r="121" spans="1:2" x14ac:dyDescent="0.45">
      <c r="A121" s="8" t="s">
        <v>139</v>
      </c>
      <c r="B121">
        <v>1219</v>
      </c>
    </row>
    <row r="122" spans="1:2" x14ac:dyDescent="0.45">
      <c r="A122" s="8" t="s">
        <v>140</v>
      </c>
      <c r="B122">
        <v>2</v>
      </c>
    </row>
    <row r="123" spans="1:2" x14ac:dyDescent="0.45">
      <c r="A123" s="8" t="s">
        <v>141</v>
      </c>
      <c r="B123">
        <v>2</v>
      </c>
    </row>
    <row r="124" spans="1:2" x14ac:dyDescent="0.45">
      <c r="A124" s="8" t="s">
        <v>142</v>
      </c>
      <c r="B124">
        <v>1165</v>
      </c>
    </row>
    <row r="125" spans="1:2" x14ac:dyDescent="0.45">
      <c r="A125" s="8" t="s">
        <v>143</v>
      </c>
      <c r="B125">
        <v>569</v>
      </c>
    </row>
    <row r="126" spans="1:2" x14ac:dyDescent="0.45">
      <c r="A126" s="8" t="s">
        <v>144</v>
      </c>
      <c r="B126">
        <v>470</v>
      </c>
    </row>
    <row r="127" spans="1:2" x14ac:dyDescent="0.45">
      <c r="A127" s="8" t="s">
        <v>146</v>
      </c>
      <c r="B127">
        <v>41258</v>
      </c>
    </row>
    <row r="128" spans="1:2" x14ac:dyDescent="0.45">
      <c r="A128" s="8" t="s">
        <v>147</v>
      </c>
      <c r="B128">
        <v>287</v>
      </c>
    </row>
    <row r="129" spans="1:2" x14ac:dyDescent="0.45">
      <c r="A129" s="8" t="s">
        <v>149</v>
      </c>
      <c r="B129">
        <v>95535</v>
      </c>
    </row>
    <row r="130" spans="1:2" x14ac:dyDescent="0.45">
      <c r="A130" s="8" t="s">
        <v>150</v>
      </c>
      <c r="B130">
        <v>60248</v>
      </c>
    </row>
    <row r="131" spans="1:2" x14ac:dyDescent="0.45">
      <c r="A131" s="8" t="s">
        <v>151</v>
      </c>
      <c r="B131">
        <v>115341</v>
      </c>
    </row>
    <row r="132" spans="1:2" x14ac:dyDescent="0.45">
      <c r="A132" s="8" t="s">
        <v>152</v>
      </c>
      <c r="B132">
        <v>38800</v>
      </c>
    </row>
    <row r="133" spans="1:2" x14ac:dyDescent="0.45">
      <c r="A133" s="8" t="s">
        <v>153</v>
      </c>
      <c r="B133">
        <v>87667</v>
      </c>
    </row>
    <row r="134" spans="1:2" x14ac:dyDescent="0.45">
      <c r="A134" s="8" t="s">
        <v>154</v>
      </c>
      <c r="B134">
        <v>18634</v>
      </c>
    </row>
    <row r="135" spans="1:2" x14ac:dyDescent="0.45">
      <c r="A135" s="8" t="s">
        <v>155</v>
      </c>
      <c r="B135">
        <v>8732</v>
      </c>
    </row>
    <row r="136" spans="1:2" x14ac:dyDescent="0.45">
      <c r="A136" s="8" t="s">
        <v>156</v>
      </c>
      <c r="B136">
        <v>25704</v>
      </c>
    </row>
    <row r="137" spans="1:2" x14ac:dyDescent="0.45">
      <c r="A137" s="8" t="s">
        <v>157</v>
      </c>
      <c r="B137">
        <v>27308</v>
      </c>
    </row>
    <row r="138" spans="1:2" x14ac:dyDescent="0.45">
      <c r="A138" s="8" t="s">
        <v>158</v>
      </c>
      <c r="B138">
        <v>75387</v>
      </c>
    </row>
    <row r="139" spans="1:2" x14ac:dyDescent="0.45">
      <c r="A139" s="8" t="s">
        <v>159</v>
      </c>
      <c r="B139">
        <v>2</v>
      </c>
    </row>
    <row r="140" spans="1:2" x14ac:dyDescent="0.45">
      <c r="A140" s="8" t="s">
        <v>160</v>
      </c>
      <c r="B140">
        <v>41122</v>
      </c>
    </row>
    <row r="141" spans="1:2" x14ac:dyDescent="0.45">
      <c r="A141" s="8" t="s">
        <v>161</v>
      </c>
      <c r="B141">
        <v>79393</v>
      </c>
    </row>
    <row r="142" spans="1:2" x14ac:dyDescent="0.45">
      <c r="A142" s="8" t="s">
        <v>162</v>
      </c>
      <c r="B142">
        <v>80779</v>
      </c>
    </row>
    <row r="143" spans="1:2" x14ac:dyDescent="0.45">
      <c r="A143" s="8" t="s">
        <v>163</v>
      </c>
      <c r="B143">
        <v>9916</v>
      </c>
    </row>
    <row r="144" spans="1:2" x14ac:dyDescent="0.45">
      <c r="A144" s="8" t="s">
        <v>165</v>
      </c>
      <c r="B144">
        <v>21812</v>
      </c>
    </row>
    <row r="145" spans="1:2" x14ac:dyDescent="0.45">
      <c r="A145" s="8" t="s">
        <v>166</v>
      </c>
      <c r="B145">
        <v>31330</v>
      </c>
    </row>
    <row r="146" spans="1:2" x14ac:dyDescent="0.45">
      <c r="A146" s="8" t="s">
        <v>167</v>
      </c>
      <c r="B146">
        <v>73748</v>
      </c>
    </row>
    <row r="147" spans="1:2" x14ac:dyDescent="0.45">
      <c r="A147" s="8" t="s">
        <v>168</v>
      </c>
      <c r="B147">
        <v>3144</v>
      </c>
    </row>
    <row r="148" spans="1:2" x14ac:dyDescent="0.45">
      <c r="A148" s="8" t="s">
        <v>169</v>
      </c>
      <c r="B148">
        <v>69597</v>
      </c>
    </row>
    <row r="149" spans="1:2" x14ac:dyDescent="0.45">
      <c r="A149" s="8" t="s">
        <v>170</v>
      </c>
      <c r="B149">
        <v>47978</v>
      </c>
    </row>
    <row r="150" spans="1:2" x14ac:dyDescent="0.45">
      <c r="A150" s="8" t="s">
        <v>171</v>
      </c>
      <c r="B150">
        <v>520</v>
      </c>
    </row>
    <row r="151" spans="1:2" x14ac:dyDescent="0.45">
      <c r="A151" s="8" t="s">
        <v>172</v>
      </c>
      <c r="B151">
        <v>35765</v>
      </c>
    </row>
    <row r="152" spans="1:2" x14ac:dyDescent="0.45">
      <c r="A152" s="8" t="s">
        <v>173</v>
      </c>
      <c r="B152">
        <v>2668</v>
      </c>
    </row>
    <row r="153" spans="1:2" x14ac:dyDescent="0.45">
      <c r="A153" s="8" t="s">
        <v>174</v>
      </c>
      <c r="B153">
        <v>2305</v>
      </c>
    </row>
    <row r="154" spans="1:2" x14ac:dyDescent="0.45">
      <c r="A154" s="8" t="s">
        <v>175</v>
      </c>
      <c r="B154">
        <v>68</v>
      </c>
    </row>
    <row r="155" spans="1:2" x14ac:dyDescent="0.45">
      <c r="A155" s="8" t="s">
        <v>178</v>
      </c>
      <c r="B155">
        <v>2198</v>
      </c>
    </row>
    <row r="156" spans="1:2" x14ac:dyDescent="0.45">
      <c r="A156" s="8" t="s">
        <v>179</v>
      </c>
      <c r="B156">
        <v>123755</v>
      </c>
    </row>
    <row r="157" spans="1:2" x14ac:dyDescent="0.45">
      <c r="A157" s="8" t="s">
        <v>180</v>
      </c>
      <c r="B157">
        <v>1152</v>
      </c>
    </row>
    <row r="158" spans="1:2" x14ac:dyDescent="0.45">
      <c r="A158" s="8" t="s">
        <v>181</v>
      </c>
      <c r="B158">
        <v>118287</v>
      </c>
    </row>
    <row r="159" spans="1:2" x14ac:dyDescent="0.45">
      <c r="A159" s="8" t="s">
        <v>182</v>
      </c>
      <c r="B159">
        <v>568</v>
      </c>
    </row>
    <row r="160" spans="1:2" x14ac:dyDescent="0.45">
      <c r="A160" s="8" t="s">
        <v>183</v>
      </c>
      <c r="B160">
        <v>727</v>
      </c>
    </row>
    <row r="161" spans="1:2" x14ac:dyDescent="0.45">
      <c r="A161" s="8" t="s">
        <v>184</v>
      </c>
      <c r="B161">
        <v>44782</v>
      </c>
    </row>
    <row r="162" spans="1:2" x14ac:dyDescent="0.45">
      <c r="A162" s="8" t="s">
        <v>185</v>
      </c>
      <c r="B162">
        <v>993</v>
      </c>
    </row>
    <row r="163" spans="1:2" x14ac:dyDescent="0.45">
      <c r="A163" s="8" t="s">
        <v>186</v>
      </c>
      <c r="B163">
        <v>113670</v>
      </c>
    </row>
    <row r="164" spans="1:2" x14ac:dyDescent="0.45">
      <c r="A164" s="8" t="s">
        <v>187</v>
      </c>
      <c r="B164">
        <v>25883</v>
      </c>
    </row>
    <row r="165" spans="1:2" x14ac:dyDescent="0.45">
      <c r="A165" s="8" t="s">
        <v>188</v>
      </c>
      <c r="B165">
        <v>115309</v>
      </c>
    </row>
    <row r="166" spans="1:2" x14ac:dyDescent="0.45">
      <c r="A166" s="8" t="s">
        <v>189</v>
      </c>
      <c r="B166">
        <v>252</v>
      </c>
    </row>
    <row r="167" spans="1:2" x14ac:dyDescent="0.45">
      <c r="A167" s="8" t="s">
        <v>190</v>
      </c>
      <c r="B167">
        <v>465</v>
      </c>
    </row>
    <row r="168" spans="1:2" x14ac:dyDescent="0.45">
      <c r="A168" s="8" t="s">
        <v>191</v>
      </c>
      <c r="B168">
        <v>225</v>
      </c>
    </row>
    <row r="169" spans="1:2" x14ac:dyDescent="0.45">
      <c r="A169" s="8" t="s">
        <v>192</v>
      </c>
      <c r="B169">
        <v>303</v>
      </c>
    </row>
    <row r="170" spans="1:2" x14ac:dyDescent="0.45">
      <c r="A170" s="8" t="s">
        <v>193</v>
      </c>
      <c r="B170">
        <v>243</v>
      </c>
    </row>
    <row r="171" spans="1:2" x14ac:dyDescent="0.45">
      <c r="A171" s="8" t="s">
        <v>194</v>
      </c>
      <c r="B171">
        <v>192</v>
      </c>
    </row>
    <row r="172" spans="1:2" x14ac:dyDescent="0.45">
      <c r="A172" s="8" t="s">
        <v>195</v>
      </c>
      <c r="B172">
        <v>7352</v>
      </c>
    </row>
    <row r="173" spans="1:2" x14ac:dyDescent="0.45">
      <c r="A173" s="8" t="s">
        <v>196</v>
      </c>
      <c r="B173">
        <v>1524</v>
      </c>
    </row>
    <row r="174" spans="1:2" x14ac:dyDescent="0.45">
      <c r="A174" s="8" t="s">
        <v>197</v>
      </c>
      <c r="B174">
        <v>317</v>
      </c>
    </row>
    <row r="175" spans="1:2" x14ac:dyDescent="0.45">
      <c r="A175" s="8" t="s">
        <v>198</v>
      </c>
      <c r="B175">
        <v>2149</v>
      </c>
    </row>
    <row r="176" spans="1:2" x14ac:dyDescent="0.45">
      <c r="A176" s="8" t="s">
        <v>199</v>
      </c>
      <c r="B176">
        <v>1153</v>
      </c>
    </row>
    <row r="177" spans="1:2" x14ac:dyDescent="0.45">
      <c r="A177" s="8" t="s">
        <v>200</v>
      </c>
      <c r="B177">
        <v>807</v>
      </c>
    </row>
    <row r="178" spans="1:2" x14ac:dyDescent="0.45">
      <c r="A178" s="8" t="s">
        <v>202</v>
      </c>
      <c r="B178">
        <v>15632</v>
      </c>
    </row>
    <row r="179" spans="1:2" x14ac:dyDescent="0.45">
      <c r="A179" s="8" t="s">
        <v>203</v>
      </c>
      <c r="B179">
        <v>2596</v>
      </c>
    </row>
    <row r="180" spans="1:2" x14ac:dyDescent="0.45">
      <c r="A180" s="8" t="s">
        <v>204</v>
      </c>
      <c r="B180">
        <v>1874</v>
      </c>
    </row>
    <row r="181" spans="1:2" x14ac:dyDescent="0.45">
      <c r="A181" s="8" t="s">
        <v>205</v>
      </c>
      <c r="B181">
        <v>2181</v>
      </c>
    </row>
    <row r="182" spans="1:2" x14ac:dyDescent="0.45">
      <c r="A182" s="8" t="s">
        <v>206</v>
      </c>
      <c r="B182">
        <v>30147</v>
      </c>
    </row>
    <row r="183" spans="1:2" x14ac:dyDescent="0.45">
      <c r="A183" s="8" t="s">
        <v>207</v>
      </c>
      <c r="B183">
        <v>80858</v>
      </c>
    </row>
    <row r="184" spans="1:2" x14ac:dyDescent="0.45">
      <c r="A184" s="8" t="s">
        <v>208</v>
      </c>
      <c r="B184">
        <v>38043</v>
      </c>
    </row>
    <row r="185" spans="1:2" x14ac:dyDescent="0.45">
      <c r="A185" s="8" t="s">
        <v>209</v>
      </c>
      <c r="B185">
        <v>9123</v>
      </c>
    </row>
    <row r="186" spans="1:2" x14ac:dyDescent="0.45">
      <c r="A186" s="8" t="s">
        <v>210</v>
      </c>
      <c r="B186">
        <v>20274</v>
      </c>
    </row>
    <row r="187" spans="1:2" x14ac:dyDescent="0.45">
      <c r="A187" s="8" t="s">
        <v>211</v>
      </c>
      <c r="B187">
        <v>14930</v>
      </c>
    </row>
    <row r="188" spans="1:2" x14ac:dyDescent="0.45">
      <c r="A188" s="8" t="s">
        <v>212</v>
      </c>
      <c r="B188">
        <v>18339</v>
      </c>
    </row>
    <row r="189" spans="1:2" x14ac:dyDescent="0.45">
      <c r="A189" s="8" t="s">
        <v>214</v>
      </c>
      <c r="B189">
        <v>310</v>
      </c>
    </row>
    <row r="190" spans="1:2" x14ac:dyDescent="0.45">
      <c r="A190" s="8" t="s">
        <v>215</v>
      </c>
      <c r="B190">
        <v>118</v>
      </c>
    </row>
    <row r="191" spans="1:2" x14ac:dyDescent="0.45">
      <c r="A191" s="8" t="s">
        <v>216</v>
      </c>
      <c r="B191">
        <v>46</v>
      </c>
    </row>
    <row r="192" spans="1:2" x14ac:dyDescent="0.45">
      <c r="A192" s="8" t="s">
        <v>217</v>
      </c>
      <c r="B192">
        <v>533</v>
      </c>
    </row>
    <row r="193" spans="1:2" x14ac:dyDescent="0.45">
      <c r="A193" s="8" t="s">
        <v>218</v>
      </c>
      <c r="B193">
        <v>545</v>
      </c>
    </row>
    <row r="194" spans="1:2" x14ac:dyDescent="0.45">
      <c r="A194" s="8" t="s">
        <v>219</v>
      </c>
      <c r="B194">
        <v>344</v>
      </c>
    </row>
    <row r="195" spans="1:2" x14ac:dyDescent="0.45">
      <c r="A195" s="8" t="s">
        <v>220</v>
      </c>
      <c r="B195">
        <v>9114</v>
      </c>
    </row>
    <row r="196" spans="1:2" x14ac:dyDescent="0.45">
      <c r="A196" s="8" t="s">
        <v>221</v>
      </c>
      <c r="B196">
        <v>404</v>
      </c>
    </row>
    <row r="197" spans="1:2" x14ac:dyDescent="0.45">
      <c r="A197" s="8" t="s">
        <v>222</v>
      </c>
      <c r="B197">
        <v>640</v>
      </c>
    </row>
    <row r="198" spans="1:2" x14ac:dyDescent="0.45">
      <c r="A198" s="8" t="s">
        <v>223</v>
      </c>
      <c r="B198">
        <v>1354</v>
      </c>
    </row>
    <row r="199" spans="1:2" x14ac:dyDescent="0.45">
      <c r="A199" s="8" t="s">
        <v>225</v>
      </c>
      <c r="B199">
        <v>271</v>
      </c>
    </row>
    <row r="200" spans="1:2" x14ac:dyDescent="0.45">
      <c r="A200" s="8" t="s">
        <v>226</v>
      </c>
      <c r="B200">
        <v>401</v>
      </c>
    </row>
    <row r="201" spans="1:2" x14ac:dyDescent="0.45">
      <c r="A201" s="8" t="s">
        <v>227</v>
      </c>
      <c r="B201">
        <v>5949</v>
      </c>
    </row>
    <row r="202" spans="1:2" x14ac:dyDescent="0.45">
      <c r="A202" s="8" t="s">
        <v>228</v>
      </c>
      <c r="B202">
        <v>4182</v>
      </c>
    </row>
    <row r="203" spans="1:2" x14ac:dyDescent="0.45">
      <c r="A203" s="8" t="s">
        <v>229</v>
      </c>
      <c r="B203">
        <v>9937</v>
      </c>
    </row>
    <row r="204" spans="1:2" x14ac:dyDescent="0.45">
      <c r="A204" s="8" t="s">
        <v>230</v>
      </c>
      <c r="B204">
        <v>16331</v>
      </c>
    </row>
    <row r="205" spans="1:2" x14ac:dyDescent="0.45">
      <c r="A205" s="8" t="s">
        <v>231</v>
      </c>
      <c r="B205">
        <v>888</v>
      </c>
    </row>
    <row r="206" spans="1:2" x14ac:dyDescent="0.45">
      <c r="A206" s="8" t="s">
        <v>233</v>
      </c>
      <c r="B206">
        <v>899</v>
      </c>
    </row>
    <row r="207" spans="1:2" x14ac:dyDescent="0.45">
      <c r="A207" s="8" t="s">
        <v>234</v>
      </c>
      <c r="B207">
        <v>169</v>
      </c>
    </row>
    <row r="208" spans="1:2" x14ac:dyDescent="0.45">
      <c r="A208" s="8" t="s">
        <v>235</v>
      </c>
      <c r="B208">
        <v>61620</v>
      </c>
    </row>
    <row r="209" spans="1:2" x14ac:dyDescent="0.45">
      <c r="A209" s="8" t="s">
        <v>236</v>
      </c>
      <c r="B209">
        <v>6798</v>
      </c>
    </row>
    <row r="210" spans="1:2" x14ac:dyDescent="0.45">
      <c r="A210" s="8" t="s">
        <v>237</v>
      </c>
      <c r="B210">
        <v>81110</v>
      </c>
    </row>
    <row r="211" spans="1:2" x14ac:dyDescent="0.45">
      <c r="A211" s="8" t="s">
        <v>238</v>
      </c>
      <c r="B211">
        <v>43148</v>
      </c>
    </row>
    <row r="212" spans="1:2" x14ac:dyDescent="0.45">
      <c r="A212" s="8" t="s">
        <v>239</v>
      </c>
      <c r="B212">
        <v>79709</v>
      </c>
    </row>
    <row r="213" spans="1:2" x14ac:dyDescent="0.45">
      <c r="A213" s="8" t="s">
        <v>240</v>
      </c>
      <c r="B213">
        <v>103461</v>
      </c>
    </row>
    <row r="214" spans="1:2" x14ac:dyDescent="0.45">
      <c r="A214" s="8" t="s">
        <v>241</v>
      </c>
      <c r="B214">
        <v>153</v>
      </c>
    </row>
    <row r="215" spans="1:2" x14ac:dyDescent="0.45">
      <c r="A215" s="8" t="s">
        <v>242</v>
      </c>
      <c r="B215">
        <v>7025</v>
      </c>
    </row>
    <row r="216" spans="1:2" x14ac:dyDescent="0.45">
      <c r="A216" s="8" t="s">
        <v>244</v>
      </c>
      <c r="B216">
        <v>73</v>
      </c>
    </row>
    <row r="217" spans="1:2" x14ac:dyDescent="0.45">
      <c r="A217" s="8" t="s">
        <v>245</v>
      </c>
      <c r="B217">
        <v>25</v>
      </c>
    </row>
    <row r="218" spans="1:2" x14ac:dyDescent="0.45">
      <c r="A218" s="8" t="s">
        <v>246</v>
      </c>
      <c r="B218">
        <v>5132</v>
      </c>
    </row>
    <row r="219" spans="1:2" x14ac:dyDescent="0.45">
      <c r="A219" s="8" t="s">
        <v>247</v>
      </c>
      <c r="B219">
        <v>2422</v>
      </c>
    </row>
    <row r="220" spans="1:2" x14ac:dyDescent="0.45">
      <c r="A220" s="8" t="s">
        <v>248</v>
      </c>
      <c r="B220">
        <v>9577</v>
      </c>
    </row>
    <row r="221" spans="1:2" x14ac:dyDescent="0.45">
      <c r="A221" s="8" t="s">
        <v>249</v>
      </c>
      <c r="B221">
        <v>3257</v>
      </c>
    </row>
    <row r="222" spans="1:2" x14ac:dyDescent="0.45">
      <c r="A222" s="8" t="s">
        <v>250</v>
      </c>
      <c r="B222">
        <v>1260</v>
      </c>
    </row>
    <row r="223" spans="1:2" x14ac:dyDescent="0.45">
      <c r="A223" s="8" t="s">
        <v>251</v>
      </c>
      <c r="B223">
        <v>5849</v>
      </c>
    </row>
    <row r="224" spans="1:2" x14ac:dyDescent="0.45">
      <c r="A224" s="8" t="s">
        <v>252</v>
      </c>
      <c r="B224">
        <v>3885</v>
      </c>
    </row>
    <row r="225" spans="1:2" x14ac:dyDescent="0.45">
      <c r="A225" s="8" t="s">
        <v>255</v>
      </c>
      <c r="B225">
        <v>7542</v>
      </c>
    </row>
    <row r="226" spans="1:2" x14ac:dyDescent="0.45">
      <c r="A226" s="8" t="s">
        <v>256</v>
      </c>
      <c r="B226">
        <v>16804</v>
      </c>
    </row>
    <row r="227" spans="1:2" x14ac:dyDescent="0.45">
      <c r="A227" s="8" t="s">
        <v>257</v>
      </c>
      <c r="B227">
        <v>1651</v>
      </c>
    </row>
    <row r="228" spans="1:2" x14ac:dyDescent="0.45">
      <c r="A228" s="8" t="s">
        <v>259</v>
      </c>
      <c r="B228">
        <v>28505</v>
      </c>
    </row>
    <row r="229" spans="1:2" x14ac:dyDescent="0.45">
      <c r="A229" s="8" t="s">
        <v>261</v>
      </c>
      <c r="B229">
        <v>24005</v>
      </c>
    </row>
    <row r="230" spans="1:2" x14ac:dyDescent="0.45">
      <c r="A230" s="8" t="s">
        <v>262</v>
      </c>
      <c r="B230">
        <v>92089</v>
      </c>
    </row>
    <row r="231" spans="1:2" x14ac:dyDescent="0.45">
      <c r="A231" s="8" t="s">
        <v>263</v>
      </c>
      <c r="B231">
        <v>64161</v>
      </c>
    </row>
    <row r="232" spans="1:2" x14ac:dyDescent="0.45">
      <c r="A232" s="8" t="s">
        <v>264</v>
      </c>
      <c r="B232">
        <v>2</v>
      </c>
    </row>
    <row r="233" spans="1:2" x14ac:dyDescent="0.45">
      <c r="A233" s="8" t="s">
        <v>266</v>
      </c>
      <c r="B233">
        <v>81630</v>
      </c>
    </row>
    <row r="234" spans="1:2" x14ac:dyDescent="0.45">
      <c r="A234" s="8" t="s">
        <v>267</v>
      </c>
      <c r="B234">
        <v>106365</v>
      </c>
    </row>
    <row r="235" spans="1:2" x14ac:dyDescent="0.45">
      <c r="A235" s="8" t="s">
        <v>268</v>
      </c>
      <c r="B235">
        <v>2</v>
      </c>
    </row>
    <row r="236" spans="1:2" x14ac:dyDescent="0.45">
      <c r="A236" s="8" t="s">
        <v>269</v>
      </c>
      <c r="B236">
        <v>81752</v>
      </c>
    </row>
    <row r="237" spans="1:2" x14ac:dyDescent="0.45">
      <c r="A237" s="8" t="s">
        <v>270</v>
      </c>
      <c r="B237">
        <v>52287</v>
      </c>
    </row>
    <row r="238" spans="1:2" x14ac:dyDescent="0.45">
      <c r="A238" s="8" t="s">
        <v>272</v>
      </c>
      <c r="B238">
        <v>2</v>
      </c>
    </row>
    <row r="239" spans="1:2" x14ac:dyDescent="0.45">
      <c r="A239" s="8" t="s">
        <v>273</v>
      </c>
      <c r="B239">
        <v>2</v>
      </c>
    </row>
    <row r="240" spans="1:2" x14ac:dyDescent="0.45">
      <c r="A240" s="8" t="s">
        <v>274</v>
      </c>
      <c r="B240">
        <v>61835</v>
      </c>
    </row>
    <row r="241" spans="1:2" x14ac:dyDescent="0.45">
      <c r="A241" s="8" t="s">
        <v>275</v>
      </c>
      <c r="B241">
        <v>90200</v>
      </c>
    </row>
    <row r="242" spans="1:2" x14ac:dyDescent="0.45">
      <c r="A242" s="8" t="s">
        <v>277</v>
      </c>
      <c r="B242">
        <v>17958</v>
      </c>
    </row>
    <row r="243" spans="1:2" x14ac:dyDescent="0.45">
      <c r="A243" s="8" t="s">
        <v>279</v>
      </c>
      <c r="B243">
        <v>3200</v>
      </c>
    </row>
    <row r="244" spans="1:2" x14ac:dyDescent="0.45">
      <c r="A244" s="8" t="s">
        <v>280</v>
      </c>
      <c r="B244">
        <v>8900</v>
      </c>
    </row>
    <row r="245" spans="1:2" x14ac:dyDescent="0.45">
      <c r="A245" s="8" t="s">
        <v>281</v>
      </c>
      <c r="B245">
        <v>16663</v>
      </c>
    </row>
    <row r="246" spans="1:2" x14ac:dyDescent="0.45">
      <c r="A246" s="8" t="s">
        <v>282</v>
      </c>
      <c r="B246">
        <v>52545</v>
      </c>
    </row>
    <row r="247" spans="1:2" x14ac:dyDescent="0.45">
      <c r="A247" s="8" t="s">
        <v>283</v>
      </c>
      <c r="B247">
        <v>39582</v>
      </c>
    </row>
    <row r="248" spans="1:2" x14ac:dyDescent="0.45">
      <c r="A248" s="8" t="s">
        <v>285</v>
      </c>
      <c r="B248">
        <v>116217</v>
      </c>
    </row>
    <row r="249" spans="1:2" x14ac:dyDescent="0.45">
      <c r="A249" s="8" t="s">
        <v>286</v>
      </c>
      <c r="B249">
        <v>87909</v>
      </c>
    </row>
    <row r="250" spans="1:2" x14ac:dyDescent="0.45">
      <c r="A250" s="8" t="s">
        <v>288</v>
      </c>
      <c r="B250">
        <v>5805</v>
      </c>
    </row>
    <row r="251" spans="1:2" x14ac:dyDescent="0.45">
      <c r="A251" s="8" t="s">
        <v>289</v>
      </c>
      <c r="B251">
        <v>5810</v>
      </c>
    </row>
    <row r="252" spans="1:2" x14ac:dyDescent="0.45">
      <c r="A252" s="8" t="s">
        <v>291</v>
      </c>
      <c r="B252">
        <v>4436</v>
      </c>
    </row>
    <row r="253" spans="1:2" x14ac:dyDescent="0.45">
      <c r="A253" s="8" t="s">
        <v>293</v>
      </c>
      <c r="B253">
        <v>118202</v>
      </c>
    </row>
    <row r="254" spans="1:2" x14ac:dyDescent="0.45">
      <c r="A254" s="8" t="s">
        <v>294</v>
      </c>
      <c r="B254">
        <v>112090</v>
      </c>
    </row>
    <row r="255" spans="1:2" x14ac:dyDescent="0.45">
      <c r="A255" s="8" t="s">
        <v>295</v>
      </c>
      <c r="B255">
        <v>110299</v>
      </c>
    </row>
    <row r="256" spans="1:2" x14ac:dyDescent="0.45">
      <c r="A256" s="8" t="s">
        <v>296</v>
      </c>
      <c r="B256">
        <v>13279</v>
      </c>
    </row>
    <row r="257" spans="1:2" x14ac:dyDescent="0.45">
      <c r="A257" s="8" t="s">
        <v>297</v>
      </c>
      <c r="B257">
        <v>23998</v>
      </c>
    </row>
    <row r="258" spans="1:2" x14ac:dyDescent="0.45">
      <c r="A258" s="8" t="s">
        <v>298</v>
      </c>
      <c r="B258">
        <v>29888</v>
      </c>
    </row>
    <row r="259" spans="1:2" x14ac:dyDescent="0.45">
      <c r="A259" s="8" t="s">
        <v>299</v>
      </c>
      <c r="B259">
        <v>25007</v>
      </c>
    </row>
    <row r="260" spans="1:2" x14ac:dyDescent="0.45">
      <c r="A260" s="8" t="s">
        <v>302</v>
      </c>
      <c r="B260">
        <v>620</v>
      </c>
    </row>
    <row r="261" spans="1:2" x14ac:dyDescent="0.45">
      <c r="A261" s="8" t="s">
        <v>304</v>
      </c>
      <c r="B261">
        <v>9103</v>
      </c>
    </row>
    <row r="262" spans="1:2" x14ac:dyDescent="0.45">
      <c r="A262" s="8" t="s">
        <v>305</v>
      </c>
      <c r="B262">
        <v>18382</v>
      </c>
    </row>
    <row r="263" spans="1:2" x14ac:dyDescent="0.45">
      <c r="A263" s="8" t="s">
        <v>306</v>
      </c>
      <c r="B263">
        <v>19598</v>
      </c>
    </row>
    <row r="264" spans="1:2" x14ac:dyDescent="0.45">
      <c r="A264" s="8" t="s">
        <v>307</v>
      </c>
      <c r="B264">
        <v>17813</v>
      </c>
    </row>
    <row r="265" spans="1:2" x14ac:dyDescent="0.45">
      <c r="A265" s="8" t="s">
        <v>308</v>
      </c>
      <c r="B265">
        <v>160191</v>
      </c>
    </row>
    <row r="266" spans="1:2" x14ac:dyDescent="0.45">
      <c r="A266" s="8" t="s">
        <v>309</v>
      </c>
      <c r="B266">
        <v>85404</v>
      </c>
    </row>
    <row r="267" spans="1:2" x14ac:dyDescent="0.45">
      <c r="A267" s="8" t="s">
        <v>310</v>
      </c>
      <c r="B267">
        <v>17382</v>
      </c>
    </row>
    <row r="268" spans="1:2" x14ac:dyDescent="0.45">
      <c r="A268" s="8" t="s">
        <v>311</v>
      </c>
      <c r="B268">
        <v>15956</v>
      </c>
    </row>
    <row r="269" spans="1:2" x14ac:dyDescent="0.45">
      <c r="A269" s="8" t="s">
        <v>312</v>
      </c>
      <c r="B269">
        <v>1368</v>
      </c>
    </row>
    <row r="270" spans="1:2" x14ac:dyDescent="0.45">
      <c r="A270" s="8" t="s">
        <v>313</v>
      </c>
      <c r="B270">
        <v>52572</v>
      </c>
    </row>
    <row r="271" spans="1:2" x14ac:dyDescent="0.45">
      <c r="A271" s="8" t="s">
        <v>314</v>
      </c>
      <c r="B271">
        <v>19975</v>
      </c>
    </row>
    <row r="272" spans="1:2" x14ac:dyDescent="0.45">
      <c r="A272" s="8" t="s">
        <v>315</v>
      </c>
      <c r="B272">
        <v>2</v>
      </c>
    </row>
    <row r="273" spans="1:2" x14ac:dyDescent="0.45">
      <c r="A273" s="8" t="s">
        <v>316</v>
      </c>
      <c r="B273">
        <v>99145</v>
      </c>
    </row>
    <row r="274" spans="1:2" x14ac:dyDescent="0.45">
      <c r="A274" s="8" t="s">
        <v>317</v>
      </c>
      <c r="B274">
        <v>136850</v>
      </c>
    </row>
    <row r="275" spans="1:2" x14ac:dyDescent="0.45">
      <c r="A275" s="8" t="s">
        <v>318</v>
      </c>
      <c r="B275">
        <v>103687</v>
      </c>
    </row>
    <row r="276" spans="1:2" x14ac:dyDescent="0.45">
      <c r="A276" s="8" t="s">
        <v>319</v>
      </c>
      <c r="B276">
        <v>139282</v>
      </c>
    </row>
    <row r="277" spans="1:2" x14ac:dyDescent="0.45">
      <c r="A277" s="8" t="s">
        <v>320</v>
      </c>
      <c r="B277">
        <v>80879</v>
      </c>
    </row>
    <row r="278" spans="1:2" x14ac:dyDescent="0.45">
      <c r="A278" s="8" t="s">
        <v>321</v>
      </c>
      <c r="B278">
        <v>82406</v>
      </c>
    </row>
    <row r="279" spans="1:2" x14ac:dyDescent="0.45">
      <c r="A279" s="8" t="s">
        <v>322</v>
      </c>
      <c r="B279">
        <v>107990</v>
      </c>
    </row>
    <row r="280" spans="1:2" x14ac:dyDescent="0.45">
      <c r="A280" s="8" t="s">
        <v>323</v>
      </c>
      <c r="B280">
        <v>591</v>
      </c>
    </row>
    <row r="281" spans="1:2" x14ac:dyDescent="0.45">
      <c r="A281" s="8" t="s">
        <v>324</v>
      </c>
      <c r="B281">
        <v>107558</v>
      </c>
    </row>
    <row r="282" spans="1:2" x14ac:dyDescent="0.45">
      <c r="A282" s="8" t="s">
        <v>325</v>
      </c>
      <c r="B282">
        <v>46</v>
      </c>
    </row>
    <row r="283" spans="1:2" x14ac:dyDescent="0.45">
      <c r="A283" s="8" t="s">
        <v>326</v>
      </c>
      <c r="B283">
        <v>41</v>
      </c>
    </row>
    <row r="284" spans="1:2" x14ac:dyDescent="0.45">
      <c r="A284" s="8" t="s">
        <v>327</v>
      </c>
      <c r="B284">
        <v>46</v>
      </c>
    </row>
    <row r="285" spans="1:2" x14ac:dyDescent="0.45">
      <c r="A285" s="8" t="s">
        <v>328</v>
      </c>
      <c r="B285">
        <v>68438</v>
      </c>
    </row>
    <row r="286" spans="1:2" x14ac:dyDescent="0.45">
      <c r="A286" s="8" t="s">
        <v>329</v>
      </c>
      <c r="B286">
        <v>36276</v>
      </c>
    </row>
    <row r="287" spans="1:2" x14ac:dyDescent="0.45">
      <c r="A287" s="8" t="s">
        <v>330</v>
      </c>
      <c r="B287">
        <v>80541</v>
      </c>
    </row>
    <row r="288" spans="1:2" x14ac:dyDescent="0.45">
      <c r="A288" s="8" t="s">
        <v>331</v>
      </c>
      <c r="B288">
        <v>50057</v>
      </c>
    </row>
    <row r="289" spans="1:2" x14ac:dyDescent="0.45">
      <c r="A289" s="8" t="s">
        <v>332</v>
      </c>
      <c r="B289">
        <v>6417</v>
      </c>
    </row>
    <row r="290" spans="1:2" x14ac:dyDescent="0.45">
      <c r="A290" s="8" t="s">
        <v>334</v>
      </c>
      <c r="B290">
        <v>66851</v>
      </c>
    </row>
    <row r="291" spans="1:2" x14ac:dyDescent="0.45">
      <c r="A291" s="8" t="s">
        <v>335</v>
      </c>
      <c r="B291">
        <v>79134</v>
      </c>
    </row>
    <row r="292" spans="1:2" x14ac:dyDescent="0.45">
      <c r="A292" s="8" t="s">
        <v>336</v>
      </c>
      <c r="B292">
        <v>133686</v>
      </c>
    </row>
    <row r="293" spans="1:2" x14ac:dyDescent="0.45">
      <c r="A293" s="8" t="s">
        <v>337</v>
      </c>
      <c r="B293">
        <v>93675</v>
      </c>
    </row>
    <row r="294" spans="1:2" x14ac:dyDescent="0.45">
      <c r="A294" s="8" t="s">
        <v>338</v>
      </c>
      <c r="B294">
        <v>48157</v>
      </c>
    </row>
    <row r="295" spans="1:2" x14ac:dyDescent="0.45">
      <c r="A295" s="8" t="s">
        <v>340</v>
      </c>
      <c r="B295">
        <v>34052</v>
      </c>
    </row>
    <row r="296" spans="1:2" x14ac:dyDescent="0.45">
      <c r="A296" s="8" t="s">
        <v>341</v>
      </c>
      <c r="B296">
        <v>13099</v>
      </c>
    </row>
    <row r="297" spans="1:2" x14ac:dyDescent="0.45">
      <c r="A297" s="8" t="s">
        <v>342</v>
      </c>
      <c r="B297">
        <v>108779</v>
      </c>
    </row>
    <row r="298" spans="1:2" x14ac:dyDescent="0.45">
      <c r="A298" s="8" t="s">
        <v>343</v>
      </c>
      <c r="B298">
        <v>378</v>
      </c>
    </row>
    <row r="299" spans="1:2" x14ac:dyDescent="0.45">
      <c r="A299" s="8" t="s">
        <v>344</v>
      </c>
      <c r="B299">
        <v>2312</v>
      </c>
    </row>
    <row r="300" spans="1:2" x14ac:dyDescent="0.45">
      <c r="A300" s="8" t="s">
        <v>345</v>
      </c>
      <c r="B300">
        <v>80025</v>
      </c>
    </row>
    <row r="301" spans="1:2" x14ac:dyDescent="0.45">
      <c r="A301" s="8" t="s">
        <v>346</v>
      </c>
      <c r="B301">
        <v>13960</v>
      </c>
    </row>
    <row r="302" spans="1:2" x14ac:dyDescent="0.45">
      <c r="A302" s="8" t="s">
        <v>347</v>
      </c>
      <c r="B302">
        <v>3068</v>
      </c>
    </row>
    <row r="303" spans="1:2" x14ac:dyDescent="0.45">
      <c r="A303" s="8" t="s">
        <v>348</v>
      </c>
      <c r="B303">
        <v>4887</v>
      </c>
    </row>
    <row r="304" spans="1:2" x14ac:dyDescent="0.45">
      <c r="A304" s="8" t="s">
        <v>349</v>
      </c>
      <c r="B304">
        <v>79447</v>
      </c>
    </row>
    <row r="305" spans="1:2" x14ac:dyDescent="0.45">
      <c r="A305" s="8" t="s">
        <v>350</v>
      </c>
      <c r="B305">
        <v>203</v>
      </c>
    </row>
    <row r="306" spans="1:2" x14ac:dyDescent="0.45">
      <c r="A306" s="8" t="s">
        <v>352</v>
      </c>
      <c r="B306">
        <v>101238</v>
      </c>
    </row>
    <row r="307" spans="1:2" x14ac:dyDescent="0.45">
      <c r="A307" s="8" t="s">
        <v>353</v>
      </c>
      <c r="B307">
        <v>51096</v>
      </c>
    </row>
    <row r="308" spans="1:2" x14ac:dyDescent="0.45">
      <c r="A308" s="8" t="s">
        <v>354</v>
      </c>
      <c r="B308">
        <v>77681</v>
      </c>
    </row>
    <row r="309" spans="1:2" x14ac:dyDescent="0.45">
      <c r="A309" s="8" t="s">
        <v>355</v>
      </c>
      <c r="B309">
        <v>20036</v>
      </c>
    </row>
    <row r="310" spans="1:2" x14ac:dyDescent="0.45">
      <c r="A310" s="8" t="s">
        <v>356</v>
      </c>
      <c r="B310">
        <v>435</v>
      </c>
    </row>
    <row r="311" spans="1:2" x14ac:dyDescent="0.45">
      <c r="A311" s="8" t="s">
        <v>357</v>
      </c>
      <c r="B311">
        <v>10553</v>
      </c>
    </row>
    <row r="312" spans="1:2" x14ac:dyDescent="0.45">
      <c r="A312" s="8" t="s">
        <v>358</v>
      </c>
      <c r="B312">
        <v>9758</v>
      </c>
    </row>
    <row r="313" spans="1:2" x14ac:dyDescent="0.45">
      <c r="A313" s="8" t="s">
        <v>359</v>
      </c>
      <c r="B313">
        <v>43156</v>
      </c>
    </row>
    <row r="314" spans="1:2" x14ac:dyDescent="0.45">
      <c r="A314" s="8" t="s">
        <v>360</v>
      </c>
      <c r="B314">
        <v>115562</v>
      </c>
    </row>
    <row r="315" spans="1:2" x14ac:dyDescent="0.45">
      <c r="A315" s="8" t="s">
        <v>361</v>
      </c>
      <c r="B315">
        <v>79652</v>
      </c>
    </row>
    <row r="316" spans="1:2" x14ac:dyDescent="0.45">
      <c r="A316" s="8" t="s">
        <v>362</v>
      </c>
      <c r="B316">
        <v>51441</v>
      </c>
    </row>
    <row r="317" spans="1:2" x14ac:dyDescent="0.45">
      <c r="A317" s="8" t="s">
        <v>363</v>
      </c>
      <c r="B317">
        <v>79195</v>
      </c>
    </row>
    <row r="318" spans="1:2" x14ac:dyDescent="0.45">
      <c r="A318" s="8" t="s">
        <v>364</v>
      </c>
      <c r="B318">
        <v>79409</v>
      </c>
    </row>
    <row r="319" spans="1:2" x14ac:dyDescent="0.45">
      <c r="A319" s="8" t="s">
        <v>365</v>
      </c>
      <c r="B319">
        <v>79566</v>
      </c>
    </row>
    <row r="320" spans="1:2" x14ac:dyDescent="0.45">
      <c r="A320" s="8" t="s">
        <v>367</v>
      </c>
      <c r="B320">
        <v>85083</v>
      </c>
    </row>
    <row r="321" spans="1:2" x14ac:dyDescent="0.45">
      <c r="A321" s="8" t="s">
        <v>368</v>
      </c>
      <c r="B321">
        <v>24987</v>
      </c>
    </row>
    <row r="322" spans="1:2" x14ac:dyDescent="0.45">
      <c r="A322" s="8" t="s">
        <v>369</v>
      </c>
      <c r="B322">
        <v>21357</v>
      </c>
    </row>
    <row r="323" spans="1:2" x14ac:dyDescent="0.45">
      <c r="A323" s="8" t="s">
        <v>370</v>
      </c>
      <c r="B323">
        <v>17579</v>
      </c>
    </row>
    <row r="324" spans="1:2" x14ac:dyDescent="0.45">
      <c r="A324" s="8" t="s">
        <v>371</v>
      </c>
      <c r="B324">
        <v>81051</v>
      </c>
    </row>
    <row r="325" spans="1:2" x14ac:dyDescent="0.45">
      <c r="A325" s="8" t="s">
        <v>372</v>
      </c>
      <c r="B325">
        <v>13056</v>
      </c>
    </row>
    <row r="326" spans="1:2" x14ac:dyDescent="0.45">
      <c r="A326" s="8" t="s">
        <v>373</v>
      </c>
      <c r="B326">
        <v>4360</v>
      </c>
    </row>
    <row r="327" spans="1:2" x14ac:dyDescent="0.45">
      <c r="A327" s="8" t="s">
        <v>374</v>
      </c>
      <c r="B327">
        <v>51900</v>
      </c>
    </row>
    <row r="328" spans="1:2" x14ac:dyDescent="0.45">
      <c r="A328" s="8" t="s">
        <v>376</v>
      </c>
      <c r="B328">
        <v>1596</v>
      </c>
    </row>
    <row r="329" spans="1:2" x14ac:dyDescent="0.45">
      <c r="A329" s="8" t="s">
        <v>378</v>
      </c>
      <c r="B329">
        <v>15788</v>
      </c>
    </row>
    <row r="330" spans="1:2" x14ac:dyDescent="0.45">
      <c r="A330" s="8" t="s">
        <v>379</v>
      </c>
      <c r="B330">
        <v>3419</v>
      </c>
    </row>
    <row r="331" spans="1:2" x14ac:dyDescent="0.45">
      <c r="A331" s="8" t="s">
        <v>380</v>
      </c>
      <c r="B331">
        <v>1910</v>
      </c>
    </row>
    <row r="332" spans="1:2" x14ac:dyDescent="0.45">
      <c r="A332" s="8" t="s">
        <v>381</v>
      </c>
      <c r="B332">
        <v>89279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CB83-0FCF-4179-A5F3-78EB6DC5E982}">
  <dimension ref="A1:B380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8" t="s">
        <v>3</v>
      </c>
      <c r="B2">
        <v>1051</v>
      </c>
    </row>
    <row r="3" spans="1:2" x14ac:dyDescent="0.45">
      <c r="A3" s="8" t="s">
        <v>4</v>
      </c>
      <c r="B3">
        <v>89771</v>
      </c>
    </row>
    <row r="4" spans="1:2" x14ac:dyDescent="0.45">
      <c r="A4" s="8" t="s">
        <v>5</v>
      </c>
      <c r="B4">
        <v>2048</v>
      </c>
    </row>
    <row r="5" spans="1:2" x14ac:dyDescent="0.45">
      <c r="A5" s="8" t="s">
        <v>6</v>
      </c>
      <c r="B5">
        <v>1619</v>
      </c>
    </row>
    <row r="6" spans="1:2" x14ac:dyDescent="0.45">
      <c r="A6" s="8" t="s">
        <v>7</v>
      </c>
      <c r="B6">
        <v>53661</v>
      </c>
    </row>
    <row r="7" spans="1:2" x14ac:dyDescent="0.45">
      <c r="A7" s="8" t="s">
        <v>8</v>
      </c>
      <c r="B7">
        <v>14314</v>
      </c>
    </row>
    <row r="8" spans="1:2" x14ac:dyDescent="0.45">
      <c r="A8" s="8" t="s">
        <v>9</v>
      </c>
      <c r="B8">
        <v>663</v>
      </c>
    </row>
    <row r="9" spans="1:2" x14ac:dyDescent="0.45">
      <c r="A9" s="8" t="s">
        <v>10</v>
      </c>
      <c r="B9">
        <v>81267</v>
      </c>
    </row>
    <row r="10" spans="1:2" x14ac:dyDescent="0.45">
      <c r="A10" s="8" t="s">
        <v>11</v>
      </c>
      <c r="B10">
        <v>59582</v>
      </c>
    </row>
    <row r="11" spans="1:2" x14ac:dyDescent="0.45">
      <c r="A11" s="8" t="s">
        <v>12</v>
      </c>
      <c r="B11">
        <v>9595</v>
      </c>
    </row>
    <row r="12" spans="1:2" x14ac:dyDescent="0.45">
      <c r="A12" s="8" t="s">
        <v>13</v>
      </c>
      <c r="B12">
        <v>102219</v>
      </c>
    </row>
    <row r="13" spans="1:2" x14ac:dyDescent="0.45">
      <c r="A13" s="8" t="s">
        <v>14</v>
      </c>
      <c r="B13">
        <v>115449</v>
      </c>
    </row>
    <row r="14" spans="1:2" x14ac:dyDescent="0.45">
      <c r="A14" s="8" t="s">
        <v>15</v>
      </c>
      <c r="B14">
        <v>33518</v>
      </c>
    </row>
    <row r="15" spans="1:2" x14ac:dyDescent="0.45">
      <c r="A15" s="8" t="s">
        <v>16</v>
      </c>
      <c r="B15">
        <v>97844</v>
      </c>
    </row>
    <row r="16" spans="1:2" x14ac:dyDescent="0.45">
      <c r="A16" s="8" t="s">
        <v>17</v>
      </c>
      <c r="B16">
        <v>25452</v>
      </c>
    </row>
    <row r="17" spans="1:2" x14ac:dyDescent="0.45">
      <c r="A17" s="8" t="s">
        <v>18</v>
      </c>
      <c r="B17">
        <v>17633</v>
      </c>
    </row>
    <row r="18" spans="1:2" x14ac:dyDescent="0.45">
      <c r="A18" s="8" t="s">
        <v>19</v>
      </c>
      <c r="B18">
        <v>13120</v>
      </c>
    </row>
    <row r="19" spans="1:2" x14ac:dyDescent="0.45">
      <c r="A19" s="8" t="s">
        <v>20</v>
      </c>
      <c r="B19">
        <v>10779</v>
      </c>
    </row>
    <row r="20" spans="1:2" x14ac:dyDescent="0.45">
      <c r="A20" s="8" t="s">
        <v>21</v>
      </c>
      <c r="B20">
        <v>12481</v>
      </c>
    </row>
    <row r="21" spans="1:2" x14ac:dyDescent="0.45">
      <c r="A21" s="8" t="s">
        <v>22</v>
      </c>
      <c r="B21">
        <v>8402</v>
      </c>
    </row>
    <row r="22" spans="1:2" x14ac:dyDescent="0.45">
      <c r="A22" s="8" t="s">
        <v>23</v>
      </c>
      <c r="B22">
        <v>76086</v>
      </c>
    </row>
    <row r="23" spans="1:2" x14ac:dyDescent="0.45">
      <c r="A23" s="8" t="s">
        <v>24</v>
      </c>
      <c r="B23">
        <v>37</v>
      </c>
    </row>
    <row r="24" spans="1:2" x14ac:dyDescent="0.45">
      <c r="A24" s="8" t="s">
        <v>25</v>
      </c>
      <c r="B24">
        <v>170</v>
      </c>
    </row>
    <row r="25" spans="1:2" x14ac:dyDescent="0.45">
      <c r="A25" s="8" t="s">
        <v>26</v>
      </c>
      <c r="B25">
        <v>161</v>
      </c>
    </row>
    <row r="26" spans="1:2" x14ac:dyDescent="0.45">
      <c r="A26" s="8" t="s">
        <v>27</v>
      </c>
      <c r="B26">
        <v>101564</v>
      </c>
    </row>
    <row r="27" spans="1:2" x14ac:dyDescent="0.45">
      <c r="A27" s="8" t="s">
        <v>28</v>
      </c>
      <c r="B27">
        <v>352</v>
      </c>
    </row>
    <row r="28" spans="1:2" x14ac:dyDescent="0.45">
      <c r="A28" s="8" t="s">
        <v>29</v>
      </c>
      <c r="B28">
        <v>49449</v>
      </c>
    </row>
    <row r="29" spans="1:2" x14ac:dyDescent="0.45">
      <c r="A29" s="8" t="s">
        <v>30</v>
      </c>
      <c r="B29">
        <v>28585</v>
      </c>
    </row>
    <row r="30" spans="1:2" x14ac:dyDescent="0.45">
      <c r="A30" s="8" t="s">
        <v>31</v>
      </c>
      <c r="B30">
        <v>13702</v>
      </c>
    </row>
    <row r="31" spans="1:2" x14ac:dyDescent="0.45">
      <c r="A31" s="8" t="s">
        <v>32</v>
      </c>
      <c r="B31">
        <v>26763</v>
      </c>
    </row>
    <row r="32" spans="1:2" x14ac:dyDescent="0.45">
      <c r="A32" s="8" t="s">
        <v>33</v>
      </c>
      <c r="B32">
        <v>79899</v>
      </c>
    </row>
    <row r="33" spans="1:2" x14ac:dyDescent="0.45">
      <c r="A33" s="8" t="s">
        <v>34</v>
      </c>
      <c r="B33">
        <v>1356</v>
      </c>
    </row>
    <row r="34" spans="1:2" x14ac:dyDescent="0.45">
      <c r="A34" s="8" t="s">
        <v>35</v>
      </c>
      <c r="B34">
        <v>81928</v>
      </c>
    </row>
    <row r="35" spans="1:2" x14ac:dyDescent="0.45">
      <c r="A35" s="8" t="s">
        <v>36</v>
      </c>
      <c r="B35">
        <v>2232</v>
      </c>
    </row>
    <row r="36" spans="1:2" x14ac:dyDescent="0.45">
      <c r="A36" s="8" t="s">
        <v>37</v>
      </c>
      <c r="B36">
        <v>10924</v>
      </c>
    </row>
    <row r="37" spans="1:2" x14ac:dyDescent="0.45">
      <c r="A37" s="8" t="s">
        <v>38</v>
      </c>
      <c r="B37">
        <v>28742</v>
      </c>
    </row>
    <row r="38" spans="1:2" x14ac:dyDescent="0.45">
      <c r="A38" s="8" t="s">
        <v>39</v>
      </c>
      <c r="B38">
        <v>51297</v>
      </c>
    </row>
    <row r="39" spans="1:2" x14ac:dyDescent="0.45">
      <c r="A39" s="8" t="s">
        <v>40</v>
      </c>
      <c r="B39">
        <v>193561</v>
      </c>
    </row>
    <row r="40" spans="1:2" x14ac:dyDescent="0.45">
      <c r="A40" s="8" t="s">
        <v>41</v>
      </c>
      <c r="B40">
        <v>213</v>
      </c>
    </row>
    <row r="41" spans="1:2" x14ac:dyDescent="0.45">
      <c r="A41" s="8" t="s">
        <v>42</v>
      </c>
      <c r="B41">
        <v>415</v>
      </c>
    </row>
    <row r="42" spans="1:2" x14ac:dyDescent="0.45">
      <c r="A42" s="8" t="s">
        <v>43</v>
      </c>
      <c r="B42">
        <v>155</v>
      </c>
    </row>
    <row r="43" spans="1:2" x14ac:dyDescent="0.45">
      <c r="A43" s="8" t="s">
        <v>44</v>
      </c>
      <c r="B43">
        <v>225</v>
      </c>
    </row>
    <row r="44" spans="1:2" x14ac:dyDescent="0.45">
      <c r="A44" s="8" t="s">
        <v>45</v>
      </c>
      <c r="B44">
        <v>6475</v>
      </c>
    </row>
    <row r="45" spans="1:2" x14ac:dyDescent="0.45">
      <c r="A45" s="8" t="s">
        <v>46</v>
      </c>
      <c r="B45">
        <v>8014</v>
      </c>
    </row>
    <row r="46" spans="1:2" x14ac:dyDescent="0.45">
      <c r="A46" s="8" t="s">
        <v>47</v>
      </c>
      <c r="B46">
        <v>9860</v>
      </c>
    </row>
    <row r="47" spans="1:2" x14ac:dyDescent="0.45">
      <c r="A47" s="8" t="s">
        <v>48</v>
      </c>
      <c r="B47">
        <v>422</v>
      </c>
    </row>
    <row r="48" spans="1:2" x14ac:dyDescent="0.45">
      <c r="A48" s="8" t="s">
        <v>49</v>
      </c>
      <c r="B48">
        <v>23838</v>
      </c>
    </row>
    <row r="49" spans="1:2" x14ac:dyDescent="0.45">
      <c r="A49" s="8" t="s">
        <v>50</v>
      </c>
      <c r="B49">
        <v>336</v>
      </c>
    </row>
    <row r="50" spans="1:2" x14ac:dyDescent="0.45">
      <c r="A50" s="8" t="s">
        <v>51</v>
      </c>
      <c r="B50">
        <v>57298</v>
      </c>
    </row>
    <row r="51" spans="1:2" x14ac:dyDescent="0.45">
      <c r="A51" s="8" t="s">
        <v>52</v>
      </c>
      <c r="B51">
        <v>606</v>
      </c>
    </row>
    <row r="52" spans="1:2" x14ac:dyDescent="0.45">
      <c r="A52" s="8" t="s">
        <v>53</v>
      </c>
      <c r="B52">
        <v>755</v>
      </c>
    </row>
    <row r="53" spans="1:2" x14ac:dyDescent="0.45">
      <c r="A53" s="8" t="s">
        <v>54</v>
      </c>
      <c r="B53">
        <v>496</v>
      </c>
    </row>
    <row r="54" spans="1:2" x14ac:dyDescent="0.45">
      <c r="A54" s="8" t="s">
        <v>55</v>
      </c>
      <c r="B54">
        <v>116660</v>
      </c>
    </row>
    <row r="55" spans="1:2" x14ac:dyDescent="0.45">
      <c r="A55" s="8" t="s">
        <v>56</v>
      </c>
      <c r="B55">
        <v>112980</v>
      </c>
    </row>
    <row r="56" spans="1:2" x14ac:dyDescent="0.45">
      <c r="A56" s="8" t="s">
        <v>57</v>
      </c>
      <c r="B56">
        <v>63707</v>
      </c>
    </row>
    <row r="57" spans="1:2" x14ac:dyDescent="0.45">
      <c r="A57" s="8" t="s">
        <v>58</v>
      </c>
      <c r="B57">
        <v>121</v>
      </c>
    </row>
    <row r="58" spans="1:2" x14ac:dyDescent="0.45">
      <c r="A58" s="8" t="s">
        <v>59</v>
      </c>
      <c r="B58">
        <v>191</v>
      </c>
    </row>
    <row r="59" spans="1:2" x14ac:dyDescent="0.45">
      <c r="A59" s="8" t="s">
        <v>60</v>
      </c>
      <c r="B59">
        <v>251</v>
      </c>
    </row>
    <row r="60" spans="1:2" x14ac:dyDescent="0.45">
      <c r="A60" s="8" t="s">
        <v>61</v>
      </c>
      <c r="B60">
        <v>388</v>
      </c>
    </row>
    <row r="61" spans="1:2" x14ac:dyDescent="0.45">
      <c r="A61" s="8" t="s">
        <v>62</v>
      </c>
      <c r="B61">
        <v>3110</v>
      </c>
    </row>
    <row r="62" spans="1:2" x14ac:dyDescent="0.45">
      <c r="A62" s="8" t="s">
        <v>63</v>
      </c>
      <c r="B62">
        <v>136</v>
      </c>
    </row>
    <row r="63" spans="1:2" x14ac:dyDescent="0.45">
      <c r="A63" s="8" t="s">
        <v>64</v>
      </c>
      <c r="B63">
        <v>56053</v>
      </c>
    </row>
    <row r="64" spans="1:2" x14ac:dyDescent="0.45">
      <c r="A64" s="8" t="s">
        <v>65</v>
      </c>
      <c r="B64">
        <v>85395</v>
      </c>
    </row>
    <row r="65" spans="1:2" x14ac:dyDescent="0.45">
      <c r="A65" s="8" t="s">
        <v>66</v>
      </c>
      <c r="B65">
        <v>81342</v>
      </c>
    </row>
    <row r="66" spans="1:2" x14ac:dyDescent="0.45">
      <c r="A66" s="8" t="s">
        <v>67</v>
      </c>
      <c r="B66">
        <v>9582</v>
      </c>
    </row>
    <row r="67" spans="1:2" x14ac:dyDescent="0.45">
      <c r="A67" s="8" t="s">
        <v>68</v>
      </c>
      <c r="B67">
        <v>80529</v>
      </c>
    </row>
    <row r="68" spans="1:2" x14ac:dyDescent="0.45">
      <c r="A68" s="8" t="s">
        <v>69</v>
      </c>
      <c r="B68">
        <v>81576</v>
      </c>
    </row>
    <row r="69" spans="1:2" x14ac:dyDescent="0.45">
      <c r="A69" s="8" t="s">
        <v>70</v>
      </c>
      <c r="B69">
        <v>80455</v>
      </c>
    </row>
    <row r="70" spans="1:2" x14ac:dyDescent="0.45">
      <c r="A70" s="8" t="s">
        <v>71</v>
      </c>
      <c r="B70">
        <v>311</v>
      </c>
    </row>
    <row r="71" spans="1:2" x14ac:dyDescent="0.45">
      <c r="A71" s="8" t="s">
        <v>72</v>
      </c>
      <c r="B71">
        <v>305</v>
      </c>
    </row>
    <row r="72" spans="1:2" x14ac:dyDescent="0.45">
      <c r="A72" s="8" t="s">
        <v>73</v>
      </c>
      <c r="B72">
        <v>399</v>
      </c>
    </row>
    <row r="73" spans="1:2" x14ac:dyDescent="0.45">
      <c r="A73" s="8" t="s">
        <v>74</v>
      </c>
      <c r="B73">
        <v>696</v>
      </c>
    </row>
    <row r="74" spans="1:2" x14ac:dyDescent="0.45">
      <c r="A74" s="8" t="s">
        <v>75</v>
      </c>
      <c r="B74">
        <v>415</v>
      </c>
    </row>
    <row r="75" spans="1:2" x14ac:dyDescent="0.45">
      <c r="A75" s="8" t="s">
        <v>76</v>
      </c>
      <c r="B75">
        <v>427</v>
      </c>
    </row>
    <row r="76" spans="1:2" x14ac:dyDescent="0.45">
      <c r="A76" s="8" t="s">
        <v>77</v>
      </c>
      <c r="B76">
        <v>103498</v>
      </c>
    </row>
    <row r="77" spans="1:2" x14ac:dyDescent="0.45">
      <c r="A77" s="8" t="s">
        <v>78</v>
      </c>
      <c r="B77">
        <v>115065</v>
      </c>
    </row>
    <row r="78" spans="1:2" x14ac:dyDescent="0.45">
      <c r="A78" s="8" t="s">
        <v>79</v>
      </c>
      <c r="B78">
        <v>1065</v>
      </c>
    </row>
    <row r="79" spans="1:2" x14ac:dyDescent="0.45">
      <c r="A79" s="8" t="s">
        <v>80</v>
      </c>
      <c r="B79">
        <v>21625</v>
      </c>
    </row>
    <row r="80" spans="1:2" x14ac:dyDescent="0.45">
      <c r="A80" s="8" t="s">
        <v>81</v>
      </c>
      <c r="B80">
        <v>4740</v>
      </c>
    </row>
    <row r="81" spans="1:2" x14ac:dyDescent="0.45">
      <c r="A81" s="8" t="s">
        <v>82</v>
      </c>
      <c r="B81">
        <v>3409</v>
      </c>
    </row>
    <row r="82" spans="1:2" x14ac:dyDescent="0.45">
      <c r="A82" s="8" t="s">
        <v>83</v>
      </c>
      <c r="B82">
        <v>91904</v>
      </c>
    </row>
    <row r="83" spans="1:2" x14ac:dyDescent="0.45">
      <c r="A83" s="8" t="s">
        <v>84</v>
      </c>
      <c r="B83">
        <v>117614</v>
      </c>
    </row>
    <row r="84" spans="1:2" x14ac:dyDescent="0.45">
      <c r="A84" s="8" t="s">
        <v>85</v>
      </c>
      <c r="B84">
        <v>88288</v>
      </c>
    </row>
    <row r="85" spans="1:2" x14ac:dyDescent="0.45">
      <c r="A85" s="8" t="s">
        <v>86</v>
      </c>
      <c r="B85">
        <v>40736</v>
      </c>
    </row>
    <row r="86" spans="1:2" x14ac:dyDescent="0.45">
      <c r="A86" s="8" t="s">
        <v>87</v>
      </c>
      <c r="B86">
        <v>78814</v>
      </c>
    </row>
    <row r="87" spans="1:2" x14ac:dyDescent="0.45">
      <c r="A87" s="8" t="s">
        <v>88</v>
      </c>
      <c r="B87">
        <v>2541</v>
      </c>
    </row>
    <row r="88" spans="1:2" x14ac:dyDescent="0.45">
      <c r="A88" s="8" t="s">
        <v>89</v>
      </c>
      <c r="B88">
        <v>1343</v>
      </c>
    </row>
    <row r="89" spans="1:2" x14ac:dyDescent="0.45">
      <c r="A89" s="8" t="s">
        <v>90</v>
      </c>
      <c r="B89">
        <v>73317</v>
      </c>
    </row>
    <row r="90" spans="1:2" x14ac:dyDescent="0.45">
      <c r="A90" s="8" t="s">
        <v>91</v>
      </c>
      <c r="B90">
        <v>96132</v>
      </c>
    </row>
    <row r="91" spans="1:2" x14ac:dyDescent="0.45">
      <c r="A91" s="8" t="s">
        <v>92</v>
      </c>
      <c r="B91">
        <v>105653</v>
      </c>
    </row>
    <row r="92" spans="1:2" x14ac:dyDescent="0.45">
      <c r="A92" s="8" t="s">
        <v>93</v>
      </c>
      <c r="B92">
        <v>101633</v>
      </c>
    </row>
    <row r="93" spans="1:2" x14ac:dyDescent="0.45">
      <c r="A93" s="8" t="s">
        <v>94</v>
      </c>
      <c r="B93">
        <v>114700</v>
      </c>
    </row>
    <row r="94" spans="1:2" x14ac:dyDescent="0.45">
      <c r="A94" s="8" t="s">
        <v>95</v>
      </c>
      <c r="B94">
        <v>115211</v>
      </c>
    </row>
    <row r="95" spans="1:2" x14ac:dyDescent="0.45">
      <c r="A95" s="8" t="s">
        <v>96</v>
      </c>
      <c r="B95">
        <v>115454</v>
      </c>
    </row>
    <row r="96" spans="1:2" x14ac:dyDescent="0.45">
      <c r="A96" s="8" t="s">
        <v>97</v>
      </c>
      <c r="B96">
        <v>7039</v>
      </c>
    </row>
    <row r="97" spans="1:2" x14ac:dyDescent="0.45">
      <c r="A97" s="8" t="s">
        <v>98</v>
      </c>
      <c r="B97">
        <v>115374</v>
      </c>
    </row>
    <row r="98" spans="1:2" x14ac:dyDescent="0.45">
      <c r="A98" s="8" t="s">
        <v>99</v>
      </c>
      <c r="B98">
        <v>184950</v>
      </c>
    </row>
    <row r="99" spans="1:2" x14ac:dyDescent="0.45">
      <c r="A99" s="8" t="s">
        <v>100</v>
      </c>
      <c r="B99">
        <v>6222</v>
      </c>
    </row>
    <row r="100" spans="1:2" x14ac:dyDescent="0.45">
      <c r="A100" s="8" t="s">
        <v>101</v>
      </c>
      <c r="B100">
        <v>81500</v>
      </c>
    </row>
    <row r="101" spans="1:2" x14ac:dyDescent="0.45">
      <c r="A101" s="8" t="s">
        <v>102</v>
      </c>
      <c r="B101">
        <v>81640</v>
      </c>
    </row>
    <row r="102" spans="1:2" x14ac:dyDescent="0.45">
      <c r="A102" s="8" t="s">
        <v>103</v>
      </c>
      <c r="B102">
        <v>1049</v>
      </c>
    </row>
    <row r="103" spans="1:2" x14ac:dyDescent="0.45">
      <c r="A103" s="8" t="s">
        <v>104</v>
      </c>
      <c r="B103">
        <v>1729</v>
      </c>
    </row>
    <row r="104" spans="1:2" x14ac:dyDescent="0.45">
      <c r="A104" s="8" t="s">
        <v>105</v>
      </c>
      <c r="B104">
        <v>3170</v>
      </c>
    </row>
    <row r="105" spans="1:2" x14ac:dyDescent="0.45">
      <c r="A105" s="8" t="s">
        <v>106</v>
      </c>
      <c r="B105">
        <v>14589</v>
      </c>
    </row>
    <row r="106" spans="1:2" x14ac:dyDescent="0.45">
      <c r="A106" s="8" t="s">
        <v>107</v>
      </c>
      <c r="B106">
        <v>324</v>
      </c>
    </row>
    <row r="107" spans="1:2" x14ac:dyDescent="0.45">
      <c r="A107" s="8" t="s">
        <v>108</v>
      </c>
      <c r="B107">
        <v>6569</v>
      </c>
    </row>
    <row r="108" spans="1:2" x14ac:dyDescent="0.45">
      <c r="A108" s="8" t="s">
        <v>109</v>
      </c>
      <c r="B108">
        <v>3424</v>
      </c>
    </row>
    <row r="109" spans="1:2" x14ac:dyDescent="0.45">
      <c r="A109" s="8" t="s">
        <v>110</v>
      </c>
      <c r="B109">
        <v>1362</v>
      </c>
    </row>
    <row r="110" spans="1:2" x14ac:dyDescent="0.45">
      <c r="A110" s="8" t="s">
        <v>111</v>
      </c>
      <c r="B110">
        <v>34</v>
      </c>
    </row>
    <row r="111" spans="1:2" x14ac:dyDescent="0.45">
      <c r="A111" s="8" t="s">
        <v>112</v>
      </c>
      <c r="B111">
        <v>8893</v>
      </c>
    </row>
    <row r="112" spans="1:2" x14ac:dyDescent="0.45">
      <c r="A112" s="8" t="s">
        <v>113</v>
      </c>
      <c r="B112">
        <v>7746</v>
      </c>
    </row>
    <row r="113" spans="1:2" x14ac:dyDescent="0.45">
      <c r="A113" s="8" t="s">
        <v>114</v>
      </c>
      <c r="B113">
        <v>898</v>
      </c>
    </row>
    <row r="114" spans="1:2" x14ac:dyDescent="0.45">
      <c r="A114" s="8" t="s">
        <v>115</v>
      </c>
      <c r="B114">
        <v>80002</v>
      </c>
    </row>
    <row r="115" spans="1:2" x14ac:dyDescent="0.45">
      <c r="A115" s="8" t="s">
        <v>116</v>
      </c>
      <c r="B115">
        <v>148</v>
      </c>
    </row>
    <row r="116" spans="1:2" x14ac:dyDescent="0.45">
      <c r="A116" s="8" t="s">
        <v>117</v>
      </c>
      <c r="B116">
        <v>9253</v>
      </c>
    </row>
    <row r="117" spans="1:2" x14ac:dyDescent="0.45">
      <c r="A117" s="8" t="s">
        <v>118</v>
      </c>
      <c r="B117">
        <v>30201</v>
      </c>
    </row>
    <row r="118" spans="1:2" x14ac:dyDescent="0.45">
      <c r="A118" s="8" t="s">
        <v>119</v>
      </c>
      <c r="B118">
        <v>2117</v>
      </c>
    </row>
    <row r="119" spans="1:2" x14ac:dyDescent="0.45">
      <c r="A119" s="8" t="s">
        <v>120</v>
      </c>
      <c r="B119">
        <v>9</v>
      </c>
    </row>
    <row r="120" spans="1:2" x14ac:dyDescent="0.45">
      <c r="A120" s="8" t="s">
        <v>121</v>
      </c>
      <c r="B120">
        <v>18</v>
      </c>
    </row>
    <row r="121" spans="1:2" x14ac:dyDescent="0.45">
      <c r="A121" s="8" t="s">
        <v>122</v>
      </c>
      <c r="B121">
        <v>80</v>
      </c>
    </row>
    <row r="122" spans="1:2" x14ac:dyDescent="0.45">
      <c r="A122" s="8" t="s">
        <v>123</v>
      </c>
      <c r="B122">
        <v>12062</v>
      </c>
    </row>
    <row r="123" spans="1:2" x14ac:dyDescent="0.45">
      <c r="A123" s="8" t="s">
        <v>124</v>
      </c>
      <c r="B123">
        <v>65713</v>
      </c>
    </row>
    <row r="124" spans="1:2" x14ac:dyDescent="0.45">
      <c r="A124" s="8" t="s">
        <v>125</v>
      </c>
      <c r="B124">
        <v>6179</v>
      </c>
    </row>
    <row r="125" spans="1:2" x14ac:dyDescent="0.45">
      <c r="A125" s="8" t="s">
        <v>126</v>
      </c>
      <c r="B125">
        <v>35808</v>
      </c>
    </row>
    <row r="126" spans="1:2" x14ac:dyDescent="0.45">
      <c r="A126" s="8" t="s">
        <v>127</v>
      </c>
      <c r="B126">
        <v>2236</v>
      </c>
    </row>
    <row r="127" spans="1:2" x14ac:dyDescent="0.45">
      <c r="A127" s="8" t="s">
        <v>128</v>
      </c>
      <c r="B127">
        <v>1691</v>
      </c>
    </row>
    <row r="128" spans="1:2" x14ac:dyDescent="0.45">
      <c r="A128" s="8" t="s">
        <v>129</v>
      </c>
      <c r="B128">
        <v>582</v>
      </c>
    </row>
    <row r="129" spans="1:2" x14ac:dyDescent="0.45">
      <c r="A129" s="8" t="s">
        <v>130</v>
      </c>
      <c r="B129">
        <v>755</v>
      </c>
    </row>
    <row r="130" spans="1:2" x14ac:dyDescent="0.45">
      <c r="A130" s="8" t="s">
        <v>131</v>
      </c>
      <c r="B130">
        <v>430</v>
      </c>
    </row>
    <row r="131" spans="1:2" x14ac:dyDescent="0.45">
      <c r="A131" s="8" t="s">
        <v>132</v>
      </c>
      <c r="B131">
        <v>189</v>
      </c>
    </row>
    <row r="132" spans="1:2" x14ac:dyDescent="0.45">
      <c r="A132" s="8" t="s">
        <v>133</v>
      </c>
      <c r="B132">
        <v>24682</v>
      </c>
    </row>
    <row r="133" spans="1:2" x14ac:dyDescent="0.45">
      <c r="A133" s="8" t="s">
        <v>134</v>
      </c>
      <c r="B133">
        <v>16577</v>
      </c>
    </row>
    <row r="134" spans="1:2" x14ac:dyDescent="0.45">
      <c r="A134" s="8" t="s">
        <v>135</v>
      </c>
      <c r="B134">
        <v>1639</v>
      </c>
    </row>
    <row r="135" spans="1:2" x14ac:dyDescent="0.45">
      <c r="A135" s="8" t="s">
        <v>136</v>
      </c>
      <c r="B135">
        <v>841</v>
      </c>
    </row>
    <row r="136" spans="1:2" x14ac:dyDescent="0.45">
      <c r="A136" s="8" t="s">
        <v>137</v>
      </c>
      <c r="B136">
        <v>61869</v>
      </c>
    </row>
    <row r="137" spans="1:2" x14ac:dyDescent="0.45">
      <c r="A137" s="8" t="s">
        <v>138</v>
      </c>
      <c r="B137">
        <v>7619</v>
      </c>
    </row>
    <row r="138" spans="1:2" x14ac:dyDescent="0.45">
      <c r="A138" s="8" t="s">
        <v>139</v>
      </c>
      <c r="B138">
        <v>970</v>
      </c>
    </row>
    <row r="139" spans="1:2" x14ac:dyDescent="0.45">
      <c r="A139" s="8" t="s">
        <v>140</v>
      </c>
      <c r="B139">
        <v>9702</v>
      </c>
    </row>
    <row r="140" spans="1:2" x14ac:dyDescent="0.45">
      <c r="A140" s="8" t="s">
        <v>141</v>
      </c>
      <c r="B140">
        <v>9694</v>
      </c>
    </row>
    <row r="141" spans="1:2" x14ac:dyDescent="0.45">
      <c r="A141" s="8" t="s">
        <v>142</v>
      </c>
      <c r="B141">
        <v>1235</v>
      </c>
    </row>
    <row r="142" spans="1:2" x14ac:dyDescent="0.45">
      <c r="A142" s="8" t="s">
        <v>143</v>
      </c>
      <c r="B142">
        <v>1260</v>
      </c>
    </row>
    <row r="143" spans="1:2" x14ac:dyDescent="0.45">
      <c r="A143" s="8" t="s">
        <v>144</v>
      </c>
      <c r="B143">
        <v>630</v>
      </c>
    </row>
    <row r="144" spans="1:2" x14ac:dyDescent="0.45">
      <c r="A144" s="8" t="s">
        <v>145</v>
      </c>
      <c r="B144">
        <v>103699</v>
      </c>
    </row>
    <row r="145" spans="1:2" x14ac:dyDescent="0.45">
      <c r="A145" s="8" t="s">
        <v>146</v>
      </c>
      <c r="B145">
        <v>25803</v>
      </c>
    </row>
    <row r="146" spans="1:2" x14ac:dyDescent="0.45">
      <c r="A146" s="8" t="s">
        <v>147</v>
      </c>
      <c r="B146">
        <v>576</v>
      </c>
    </row>
    <row r="147" spans="1:2" x14ac:dyDescent="0.45">
      <c r="A147" s="8" t="s">
        <v>148</v>
      </c>
      <c r="B147">
        <v>101920</v>
      </c>
    </row>
    <row r="148" spans="1:2" x14ac:dyDescent="0.45">
      <c r="A148" s="8" t="s">
        <v>149</v>
      </c>
      <c r="B148">
        <v>89859</v>
      </c>
    </row>
    <row r="149" spans="1:2" x14ac:dyDescent="0.45">
      <c r="A149" s="8" t="s">
        <v>150</v>
      </c>
      <c r="B149">
        <v>62368</v>
      </c>
    </row>
    <row r="150" spans="1:2" x14ac:dyDescent="0.45">
      <c r="A150" s="8" t="s">
        <v>151</v>
      </c>
      <c r="B150">
        <v>167406</v>
      </c>
    </row>
    <row r="151" spans="1:2" x14ac:dyDescent="0.45">
      <c r="A151" s="8" t="s">
        <v>152</v>
      </c>
      <c r="B151">
        <v>80254</v>
      </c>
    </row>
    <row r="152" spans="1:2" x14ac:dyDescent="0.45">
      <c r="A152" s="8" t="s">
        <v>153</v>
      </c>
      <c r="B152">
        <v>78173</v>
      </c>
    </row>
    <row r="153" spans="1:2" x14ac:dyDescent="0.45">
      <c r="A153" s="8" t="s">
        <v>154</v>
      </c>
      <c r="B153">
        <v>27064</v>
      </c>
    </row>
    <row r="154" spans="1:2" x14ac:dyDescent="0.45">
      <c r="A154" s="8" t="s">
        <v>155</v>
      </c>
      <c r="B154">
        <v>18339</v>
      </c>
    </row>
    <row r="155" spans="1:2" x14ac:dyDescent="0.45">
      <c r="A155" s="8" t="s">
        <v>156</v>
      </c>
      <c r="B155">
        <v>24308</v>
      </c>
    </row>
    <row r="156" spans="1:2" x14ac:dyDescent="0.45">
      <c r="A156" s="8" t="s">
        <v>157</v>
      </c>
      <c r="B156">
        <v>95974</v>
      </c>
    </row>
    <row r="157" spans="1:2" x14ac:dyDescent="0.45">
      <c r="A157" s="8" t="s">
        <v>158</v>
      </c>
      <c r="B157">
        <v>83593</v>
      </c>
    </row>
    <row r="158" spans="1:2" x14ac:dyDescent="0.45">
      <c r="A158" s="8" t="s">
        <v>159</v>
      </c>
      <c r="B158">
        <v>92287</v>
      </c>
    </row>
    <row r="159" spans="1:2" x14ac:dyDescent="0.45">
      <c r="A159" s="8" t="s">
        <v>160</v>
      </c>
      <c r="B159">
        <v>92296</v>
      </c>
    </row>
    <row r="160" spans="1:2" x14ac:dyDescent="0.45">
      <c r="A160" s="8" t="s">
        <v>161</v>
      </c>
      <c r="B160">
        <v>80464</v>
      </c>
    </row>
    <row r="161" spans="1:2" x14ac:dyDescent="0.45">
      <c r="A161" s="8" t="s">
        <v>162</v>
      </c>
      <c r="B161">
        <v>80465</v>
      </c>
    </row>
    <row r="162" spans="1:2" x14ac:dyDescent="0.45">
      <c r="A162" s="8" t="s">
        <v>163</v>
      </c>
      <c r="B162">
        <v>15430</v>
      </c>
    </row>
    <row r="163" spans="1:2" x14ac:dyDescent="0.45">
      <c r="A163" s="8" t="s">
        <v>164</v>
      </c>
      <c r="B163">
        <v>9212</v>
      </c>
    </row>
    <row r="164" spans="1:2" x14ac:dyDescent="0.45">
      <c r="A164" s="8" t="s">
        <v>165</v>
      </c>
      <c r="B164">
        <v>21881</v>
      </c>
    </row>
    <row r="165" spans="1:2" x14ac:dyDescent="0.45">
      <c r="A165" s="8" t="s">
        <v>166</v>
      </c>
      <c r="B165">
        <v>31507</v>
      </c>
    </row>
    <row r="166" spans="1:2" x14ac:dyDescent="0.45">
      <c r="A166" s="8" t="s">
        <v>167</v>
      </c>
      <c r="B166">
        <v>69993</v>
      </c>
    </row>
    <row r="167" spans="1:2" x14ac:dyDescent="0.45">
      <c r="A167" s="8" t="s">
        <v>168</v>
      </c>
      <c r="B167">
        <v>11456</v>
      </c>
    </row>
    <row r="168" spans="1:2" x14ac:dyDescent="0.45">
      <c r="A168" s="8" t="s">
        <v>169</v>
      </c>
      <c r="B168">
        <v>81224</v>
      </c>
    </row>
    <row r="169" spans="1:2" x14ac:dyDescent="0.45">
      <c r="A169" s="8" t="s">
        <v>170</v>
      </c>
      <c r="B169">
        <v>120808</v>
      </c>
    </row>
    <row r="170" spans="1:2" x14ac:dyDescent="0.45">
      <c r="A170" s="8" t="s">
        <v>171</v>
      </c>
      <c r="B170">
        <v>611</v>
      </c>
    </row>
    <row r="171" spans="1:2" x14ac:dyDescent="0.45">
      <c r="A171" s="8" t="s">
        <v>172</v>
      </c>
      <c r="B171">
        <v>41370</v>
      </c>
    </row>
    <row r="172" spans="1:2" x14ac:dyDescent="0.45">
      <c r="A172" s="8" t="s">
        <v>173</v>
      </c>
      <c r="B172">
        <v>2059</v>
      </c>
    </row>
    <row r="173" spans="1:2" x14ac:dyDescent="0.45">
      <c r="A173" s="8" t="s">
        <v>174</v>
      </c>
      <c r="B173">
        <v>1790</v>
      </c>
    </row>
    <row r="174" spans="1:2" x14ac:dyDescent="0.45">
      <c r="A174" s="8" t="s">
        <v>175</v>
      </c>
      <c r="B174">
        <v>244</v>
      </c>
    </row>
    <row r="175" spans="1:2" x14ac:dyDescent="0.45">
      <c r="A175" s="8" t="s">
        <v>176</v>
      </c>
      <c r="B175">
        <v>2757</v>
      </c>
    </row>
    <row r="176" spans="1:2" x14ac:dyDescent="0.45">
      <c r="A176" s="8" t="s">
        <v>177</v>
      </c>
      <c r="B176">
        <v>2266</v>
      </c>
    </row>
    <row r="177" spans="1:2" x14ac:dyDescent="0.45">
      <c r="A177" s="8" t="s">
        <v>178</v>
      </c>
      <c r="B177">
        <v>2508</v>
      </c>
    </row>
    <row r="178" spans="1:2" x14ac:dyDescent="0.45">
      <c r="A178" s="8" t="s">
        <v>179</v>
      </c>
      <c r="B178">
        <v>106380</v>
      </c>
    </row>
    <row r="179" spans="1:2" x14ac:dyDescent="0.45">
      <c r="A179" s="8" t="s">
        <v>180</v>
      </c>
      <c r="B179">
        <v>1228</v>
      </c>
    </row>
    <row r="180" spans="1:2" x14ac:dyDescent="0.45">
      <c r="A180" s="8" t="s">
        <v>181</v>
      </c>
      <c r="B180">
        <v>54983</v>
      </c>
    </row>
    <row r="181" spans="1:2" x14ac:dyDescent="0.45">
      <c r="A181" s="8" t="s">
        <v>182</v>
      </c>
      <c r="B181">
        <v>818</v>
      </c>
    </row>
    <row r="182" spans="1:2" x14ac:dyDescent="0.45">
      <c r="A182" s="8" t="s">
        <v>183</v>
      </c>
      <c r="B182">
        <v>936</v>
      </c>
    </row>
    <row r="183" spans="1:2" x14ac:dyDescent="0.45">
      <c r="A183" s="8" t="s">
        <v>184</v>
      </c>
      <c r="B183">
        <v>57681</v>
      </c>
    </row>
    <row r="184" spans="1:2" x14ac:dyDescent="0.45">
      <c r="A184" s="8" t="s">
        <v>185</v>
      </c>
      <c r="B184">
        <v>943</v>
      </c>
    </row>
    <row r="185" spans="1:2" x14ac:dyDescent="0.45">
      <c r="A185" s="8" t="s">
        <v>186</v>
      </c>
      <c r="B185">
        <v>117718</v>
      </c>
    </row>
    <row r="186" spans="1:2" x14ac:dyDescent="0.45">
      <c r="A186" s="8" t="s">
        <v>187</v>
      </c>
      <c r="B186">
        <v>34614</v>
      </c>
    </row>
    <row r="187" spans="1:2" x14ac:dyDescent="0.45">
      <c r="A187" s="8" t="s">
        <v>188</v>
      </c>
      <c r="B187">
        <v>105914</v>
      </c>
    </row>
    <row r="188" spans="1:2" x14ac:dyDescent="0.45">
      <c r="A188" s="8" t="s">
        <v>189</v>
      </c>
      <c r="B188">
        <v>242</v>
      </c>
    </row>
    <row r="189" spans="1:2" x14ac:dyDescent="0.45">
      <c r="A189" s="8" t="s">
        <v>190</v>
      </c>
      <c r="B189">
        <v>525</v>
      </c>
    </row>
    <row r="190" spans="1:2" x14ac:dyDescent="0.45">
      <c r="A190" s="8" t="s">
        <v>191</v>
      </c>
      <c r="B190">
        <v>401</v>
      </c>
    </row>
    <row r="191" spans="1:2" x14ac:dyDescent="0.45">
      <c r="A191" s="8" t="s">
        <v>192</v>
      </c>
      <c r="B191">
        <v>369</v>
      </c>
    </row>
    <row r="192" spans="1:2" x14ac:dyDescent="0.45">
      <c r="A192" s="8" t="s">
        <v>193</v>
      </c>
      <c r="B192">
        <v>399</v>
      </c>
    </row>
    <row r="193" spans="1:2" x14ac:dyDescent="0.45">
      <c r="A193" s="8" t="s">
        <v>194</v>
      </c>
      <c r="B193">
        <v>209</v>
      </c>
    </row>
    <row r="194" spans="1:2" x14ac:dyDescent="0.45">
      <c r="A194" s="8" t="s">
        <v>195</v>
      </c>
      <c r="B194">
        <v>4519</v>
      </c>
    </row>
    <row r="195" spans="1:2" x14ac:dyDescent="0.45">
      <c r="A195" s="8" t="s">
        <v>196</v>
      </c>
      <c r="B195">
        <v>4680</v>
      </c>
    </row>
    <row r="196" spans="1:2" x14ac:dyDescent="0.45">
      <c r="A196" s="8" t="s">
        <v>197</v>
      </c>
      <c r="B196">
        <v>499</v>
      </c>
    </row>
    <row r="197" spans="1:2" x14ac:dyDescent="0.45">
      <c r="A197" s="8" t="s">
        <v>198</v>
      </c>
      <c r="B197">
        <v>4034</v>
      </c>
    </row>
    <row r="198" spans="1:2" x14ac:dyDescent="0.45">
      <c r="A198" s="8" t="s">
        <v>199</v>
      </c>
      <c r="B198">
        <v>5128</v>
      </c>
    </row>
    <row r="199" spans="1:2" x14ac:dyDescent="0.45">
      <c r="A199" s="8" t="s">
        <v>200</v>
      </c>
      <c r="B199">
        <v>1966</v>
      </c>
    </row>
    <row r="200" spans="1:2" x14ac:dyDescent="0.45">
      <c r="A200" s="8" t="s">
        <v>201</v>
      </c>
      <c r="B200">
        <v>112973</v>
      </c>
    </row>
    <row r="201" spans="1:2" x14ac:dyDescent="0.45">
      <c r="A201" s="8" t="s">
        <v>202</v>
      </c>
      <c r="B201">
        <v>22697</v>
      </c>
    </row>
    <row r="202" spans="1:2" x14ac:dyDescent="0.45">
      <c r="A202" s="8" t="s">
        <v>203</v>
      </c>
      <c r="B202">
        <v>3061</v>
      </c>
    </row>
    <row r="203" spans="1:2" x14ac:dyDescent="0.45">
      <c r="A203" s="8" t="s">
        <v>204</v>
      </c>
      <c r="B203">
        <v>2522</v>
      </c>
    </row>
    <row r="204" spans="1:2" x14ac:dyDescent="0.45">
      <c r="A204" s="8" t="s">
        <v>205</v>
      </c>
      <c r="B204">
        <v>1027</v>
      </c>
    </row>
    <row r="205" spans="1:2" x14ac:dyDescent="0.45">
      <c r="A205" s="8" t="s">
        <v>206</v>
      </c>
      <c r="B205">
        <v>80366</v>
      </c>
    </row>
    <row r="206" spans="1:2" x14ac:dyDescent="0.45">
      <c r="A206" s="8" t="s">
        <v>207</v>
      </c>
      <c r="B206">
        <v>19662</v>
      </c>
    </row>
    <row r="207" spans="1:2" x14ac:dyDescent="0.45">
      <c r="A207" s="8" t="s">
        <v>208</v>
      </c>
      <c r="B207">
        <v>63856</v>
      </c>
    </row>
    <row r="208" spans="1:2" x14ac:dyDescent="0.45">
      <c r="A208" s="8" t="s">
        <v>209</v>
      </c>
      <c r="B208">
        <v>2852</v>
      </c>
    </row>
    <row r="209" spans="1:2" x14ac:dyDescent="0.45">
      <c r="A209" s="8" t="s">
        <v>210</v>
      </c>
      <c r="B209">
        <v>20987</v>
      </c>
    </row>
    <row r="210" spans="1:2" x14ac:dyDescent="0.45">
      <c r="A210" s="8" t="s">
        <v>211</v>
      </c>
      <c r="B210">
        <v>42511</v>
      </c>
    </row>
    <row r="211" spans="1:2" x14ac:dyDescent="0.45">
      <c r="A211" s="8" t="s">
        <v>212</v>
      </c>
      <c r="B211">
        <v>37299</v>
      </c>
    </row>
    <row r="212" spans="1:2" x14ac:dyDescent="0.45">
      <c r="A212" s="8" t="s">
        <v>213</v>
      </c>
      <c r="B212">
        <v>35956</v>
      </c>
    </row>
    <row r="213" spans="1:2" x14ac:dyDescent="0.45">
      <c r="A213" s="8" t="s">
        <v>214</v>
      </c>
      <c r="B213">
        <v>397</v>
      </c>
    </row>
    <row r="214" spans="1:2" x14ac:dyDescent="0.45">
      <c r="A214" s="8" t="s">
        <v>215</v>
      </c>
      <c r="B214">
        <v>64</v>
      </c>
    </row>
    <row r="215" spans="1:2" x14ac:dyDescent="0.45">
      <c r="A215" s="8" t="s">
        <v>216</v>
      </c>
      <c r="B215">
        <v>84</v>
      </c>
    </row>
    <row r="216" spans="1:2" x14ac:dyDescent="0.45">
      <c r="A216" s="8" t="s">
        <v>217</v>
      </c>
      <c r="B216">
        <v>573</v>
      </c>
    </row>
    <row r="217" spans="1:2" x14ac:dyDescent="0.45">
      <c r="A217" s="8" t="s">
        <v>218</v>
      </c>
      <c r="B217">
        <v>638</v>
      </c>
    </row>
    <row r="218" spans="1:2" x14ac:dyDescent="0.45">
      <c r="A218" s="8" t="s">
        <v>219</v>
      </c>
      <c r="B218">
        <v>421</v>
      </c>
    </row>
    <row r="219" spans="1:2" x14ac:dyDescent="0.45">
      <c r="A219" s="8" t="s">
        <v>220</v>
      </c>
      <c r="B219">
        <v>9114</v>
      </c>
    </row>
    <row r="220" spans="1:2" x14ac:dyDescent="0.45">
      <c r="A220" s="8" t="s">
        <v>221</v>
      </c>
      <c r="B220">
        <v>1270</v>
      </c>
    </row>
    <row r="221" spans="1:2" x14ac:dyDescent="0.45">
      <c r="A221" s="8" t="s">
        <v>222</v>
      </c>
      <c r="B221">
        <v>1352</v>
      </c>
    </row>
    <row r="222" spans="1:2" x14ac:dyDescent="0.45">
      <c r="A222" s="8" t="s">
        <v>223</v>
      </c>
      <c r="B222">
        <v>1816</v>
      </c>
    </row>
    <row r="223" spans="1:2" x14ac:dyDescent="0.45">
      <c r="A223" s="8" t="s">
        <v>224</v>
      </c>
      <c r="B223">
        <v>437</v>
      </c>
    </row>
    <row r="224" spans="1:2" x14ac:dyDescent="0.45">
      <c r="A224" s="8" t="s">
        <v>225</v>
      </c>
      <c r="B224">
        <v>423</v>
      </c>
    </row>
    <row r="225" spans="1:2" x14ac:dyDescent="0.45">
      <c r="A225" s="8" t="s">
        <v>226</v>
      </c>
      <c r="B225">
        <v>834</v>
      </c>
    </row>
    <row r="226" spans="1:2" x14ac:dyDescent="0.45">
      <c r="A226" s="8" t="s">
        <v>227</v>
      </c>
      <c r="B226">
        <v>5949</v>
      </c>
    </row>
    <row r="227" spans="1:2" x14ac:dyDescent="0.45">
      <c r="A227" s="8" t="s">
        <v>228</v>
      </c>
      <c r="B227">
        <v>3925</v>
      </c>
    </row>
    <row r="228" spans="1:2" x14ac:dyDescent="0.45">
      <c r="A228" s="8" t="s">
        <v>229</v>
      </c>
      <c r="B228">
        <v>3814</v>
      </c>
    </row>
    <row r="229" spans="1:2" x14ac:dyDescent="0.45">
      <c r="A229" s="8" t="s">
        <v>230</v>
      </c>
      <c r="B229">
        <v>14808</v>
      </c>
    </row>
    <row r="230" spans="1:2" x14ac:dyDescent="0.45">
      <c r="A230" s="8" t="s">
        <v>231</v>
      </c>
      <c r="B230">
        <v>712</v>
      </c>
    </row>
    <row r="231" spans="1:2" x14ac:dyDescent="0.45">
      <c r="A231" s="8" t="s">
        <v>232</v>
      </c>
      <c r="B231">
        <v>16284</v>
      </c>
    </row>
    <row r="232" spans="1:2" x14ac:dyDescent="0.45">
      <c r="A232" s="8" t="s">
        <v>233</v>
      </c>
      <c r="B232">
        <v>730</v>
      </c>
    </row>
    <row r="233" spans="1:2" x14ac:dyDescent="0.45">
      <c r="A233" s="8" t="s">
        <v>234</v>
      </c>
      <c r="B233">
        <v>797</v>
      </c>
    </row>
    <row r="234" spans="1:2" x14ac:dyDescent="0.45">
      <c r="A234" s="8" t="s">
        <v>235</v>
      </c>
      <c r="B234">
        <v>34487</v>
      </c>
    </row>
    <row r="235" spans="1:2" x14ac:dyDescent="0.45">
      <c r="A235" s="8" t="s">
        <v>236</v>
      </c>
      <c r="B235">
        <v>18497</v>
      </c>
    </row>
    <row r="236" spans="1:2" x14ac:dyDescent="0.45">
      <c r="A236" s="8" t="s">
        <v>237</v>
      </c>
      <c r="B236">
        <v>81581</v>
      </c>
    </row>
    <row r="237" spans="1:2" x14ac:dyDescent="0.45">
      <c r="A237" s="8" t="s">
        <v>238</v>
      </c>
      <c r="B237">
        <v>20507</v>
      </c>
    </row>
    <row r="238" spans="1:2" x14ac:dyDescent="0.45">
      <c r="A238" s="8" t="s">
        <v>239</v>
      </c>
      <c r="B238">
        <v>80274</v>
      </c>
    </row>
    <row r="239" spans="1:2" x14ac:dyDescent="0.45">
      <c r="A239" s="8" t="s">
        <v>240</v>
      </c>
      <c r="B239">
        <v>115185</v>
      </c>
    </row>
    <row r="240" spans="1:2" x14ac:dyDescent="0.45">
      <c r="A240" s="8" t="s">
        <v>241</v>
      </c>
      <c r="B240">
        <v>192</v>
      </c>
    </row>
    <row r="241" spans="1:2" x14ac:dyDescent="0.45">
      <c r="A241" s="8" t="s">
        <v>242</v>
      </c>
      <c r="B241">
        <v>5893</v>
      </c>
    </row>
    <row r="242" spans="1:2" x14ac:dyDescent="0.45">
      <c r="A242" s="8" t="s">
        <v>243</v>
      </c>
      <c r="B242">
        <v>11089</v>
      </c>
    </row>
    <row r="243" spans="1:2" x14ac:dyDescent="0.45">
      <c r="A243" s="8" t="s">
        <v>244</v>
      </c>
      <c r="B243">
        <v>124</v>
      </c>
    </row>
    <row r="244" spans="1:2" x14ac:dyDescent="0.45">
      <c r="A244" s="8" t="s">
        <v>245</v>
      </c>
      <c r="B244">
        <v>57</v>
      </c>
    </row>
    <row r="245" spans="1:2" x14ac:dyDescent="0.45">
      <c r="A245" s="8" t="s">
        <v>246</v>
      </c>
      <c r="B245">
        <v>5132</v>
      </c>
    </row>
    <row r="246" spans="1:2" x14ac:dyDescent="0.45">
      <c r="A246" s="8" t="s">
        <v>247</v>
      </c>
      <c r="B246">
        <v>1826</v>
      </c>
    </row>
    <row r="247" spans="1:2" x14ac:dyDescent="0.45">
      <c r="A247" s="8" t="s">
        <v>248</v>
      </c>
      <c r="B247">
        <v>13423</v>
      </c>
    </row>
    <row r="248" spans="1:2" x14ac:dyDescent="0.45">
      <c r="A248" s="8" t="s">
        <v>249</v>
      </c>
      <c r="B248">
        <v>4183</v>
      </c>
    </row>
    <row r="249" spans="1:2" x14ac:dyDescent="0.45">
      <c r="A249" s="8" t="s">
        <v>250</v>
      </c>
      <c r="B249">
        <v>2085</v>
      </c>
    </row>
    <row r="250" spans="1:2" x14ac:dyDescent="0.45">
      <c r="A250" s="8" t="s">
        <v>251</v>
      </c>
      <c r="B250">
        <v>3484</v>
      </c>
    </row>
    <row r="251" spans="1:2" x14ac:dyDescent="0.45">
      <c r="A251" s="8" t="s">
        <v>252</v>
      </c>
      <c r="B251">
        <v>7705</v>
      </c>
    </row>
    <row r="252" spans="1:2" x14ac:dyDescent="0.45">
      <c r="A252" s="8" t="s">
        <v>253</v>
      </c>
      <c r="B252">
        <v>4520</v>
      </c>
    </row>
    <row r="253" spans="1:2" x14ac:dyDescent="0.45">
      <c r="A253" s="8" t="s">
        <v>254</v>
      </c>
      <c r="B253">
        <v>1217</v>
      </c>
    </row>
    <row r="254" spans="1:2" x14ac:dyDescent="0.45">
      <c r="A254" s="8" t="s">
        <v>255</v>
      </c>
      <c r="B254">
        <v>9682</v>
      </c>
    </row>
    <row r="255" spans="1:2" x14ac:dyDescent="0.45">
      <c r="A255" s="8" t="s">
        <v>256</v>
      </c>
      <c r="B255">
        <v>13004</v>
      </c>
    </row>
    <row r="256" spans="1:2" x14ac:dyDescent="0.45">
      <c r="A256" s="8" t="s">
        <v>257</v>
      </c>
      <c r="B256">
        <v>1660</v>
      </c>
    </row>
    <row r="257" spans="1:2" x14ac:dyDescent="0.45">
      <c r="A257" s="8" t="s">
        <v>258</v>
      </c>
      <c r="B257">
        <v>12862</v>
      </c>
    </row>
    <row r="258" spans="1:2" x14ac:dyDescent="0.45">
      <c r="A258" s="8" t="s">
        <v>259</v>
      </c>
      <c r="B258">
        <v>47792</v>
      </c>
    </row>
    <row r="259" spans="1:2" x14ac:dyDescent="0.45">
      <c r="A259" s="8" t="s">
        <v>260</v>
      </c>
      <c r="B259">
        <v>108459</v>
      </c>
    </row>
    <row r="260" spans="1:2" x14ac:dyDescent="0.45">
      <c r="A260" s="8" t="s">
        <v>261</v>
      </c>
      <c r="B260">
        <v>39823</v>
      </c>
    </row>
    <row r="261" spans="1:2" x14ac:dyDescent="0.45">
      <c r="A261" s="8" t="s">
        <v>262</v>
      </c>
      <c r="B261">
        <v>92505</v>
      </c>
    </row>
    <row r="262" spans="1:2" x14ac:dyDescent="0.45">
      <c r="A262" s="8" t="s">
        <v>263</v>
      </c>
      <c r="B262">
        <v>44163</v>
      </c>
    </row>
    <row r="263" spans="1:2" x14ac:dyDescent="0.45">
      <c r="A263" s="8" t="s">
        <v>264</v>
      </c>
      <c r="B263">
        <v>114751</v>
      </c>
    </row>
    <row r="264" spans="1:2" x14ac:dyDescent="0.45">
      <c r="A264" s="8" t="s">
        <v>265</v>
      </c>
      <c r="B264">
        <v>113615</v>
      </c>
    </row>
    <row r="265" spans="1:2" x14ac:dyDescent="0.45">
      <c r="A265" s="8" t="s">
        <v>266</v>
      </c>
      <c r="B265">
        <v>80901</v>
      </c>
    </row>
    <row r="266" spans="1:2" x14ac:dyDescent="0.45">
      <c r="A266" s="8" t="s">
        <v>267</v>
      </c>
      <c r="B266">
        <v>106582</v>
      </c>
    </row>
    <row r="267" spans="1:2" x14ac:dyDescent="0.45">
      <c r="A267" s="8" t="s">
        <v>268</v>
      </c>
      <c r="B267">
        <v>109561</v>
      </c>
    </row>
    <row r="268" spans="1:2" x14ac:dyDescent="0.45">
      <c r="A268" s="8" t="s">
        <v>269</v>
      </c>
      <c r="B268">
        <v>81160</v>
      </c>
    </row>
    <row r="269" spans="1:2" x14ac:dyDescent="0.45">
      <c r="A269" s="8" t="s">
        <v>270</v>
      </c>
      <c r="B269">
        <v>47674</v>
      </c>
    </row>
    <row r="270" spans="1:2" x14ac:dyDescent="0.45">
      <c r="A270" s="8" t="s">
        <v>271</v>
      </c>
      <c r="B270">
        <v>108535</v>
      </c>
    </row>
    <row r="271" spans="1:2" x14ac:dyDescent="0.45">
      <c r="A271" s="8" t="s">
        <v>272</v>
      </c>
      <c r="B271">
        <v>101579</v>
      </c>
    </row>
    <row r="272" spans="1:2" x14ac:dyDescent="0.45">
      <c r="A272" s="8" t="s">
        <v>273</v>
      </c>
      <c r="B272">
        <v>100382</v>
      </c>
    </row>
    <row r="273" spans="1:2" x14ac:dyDescent="0.45">
      <c r="A273" s="8" t="s">
        <v>274</v>
      </c>
      <c r="B273">
        <v>106378</v>
      </c>
    </row>
    <row r="274" spans="1:2" x14ac:dyDescent="0.45">
      <c r="A274" s="8" t="s">
        <v>275</v>
      </c>
      <c r="B274">
        <v>95442</v>
      </c>
    </row>
    <row r="275" spans="1:2" x14ac:dyDescent="0.45">
      <c r="A275" s="8" t="s">
        <v>276</v>
      </c>
      <c r="B275">
        <v>115443</v>
      </c>
    </row>
    <row r="276" spans="1:2" x14ac:dyDescent="0.45">
      <c r="A276" s="8" t="s">
        <v>277</v>
      </c>
      <c r="B276">
        <v>25594</v>
      </c>
    </row>
    <row r="277" spans="1:2" x14ac:dyDescent="0.45">
      <c r="A277" s="8" t="s">
        <v>278</v>
      </c>
      <c r="B277">
        <v>93396</v>
      </c>
    </row>
    <row r="278" spans="1:2" x14ac:dyDescent="0.45">
      <c r="A278" s="8" t="s">
        <v>279</v>
      </c>
      <c r="B278">
        <v>3807</v>
      </c>
    </row>
    <row r="279" spans="1:2" x14ac:dyDescent="0.45">
      <c r="A279" s="8" t="s">
        <v>280</v>
      </c>
      <c r="B279">
        <v>13203</v>
      </c>
    </row>
    <row r="280" spans="1:2" x14ac:dyDescent="0.45">
      <c r="A280" s="8" t="s">
        <v>281</v>
      </c>
      <c r="B280">
        <v>16028</v>
      </c>
    </row>
    <row r="281" spans="1:2" x14ac:dyDescent="0.45">
      <c r="A281" s="8" t="s">
        <v>282</v>
      </c>
      <c r="B281">
        <v>80659</v>
      </c>
    </row>
    <row r="282" spans="1:2" x14ac:dyDescent="0.45">
      <c r="A282" s="8" t="s">
        <v>283</v>
      </c>
      <c r="B282">
        <v>44836</v>
      </c>
    </row>
    <row r="283" spans="1:2" x14ac:dyDescent="0.45">
      <c r="A283" s="8" t="s">
        <v>284</v>
      </c>
      <c r="B283">
        <v>52795</v>
      </c>
    </row>
    <row r="284" spans="1:2" x14ac:dyDescent="0.45">
      <c r="A284" s="8" t="s">
        <v>285</v>
      </c>
      <c r="B284">
        <v>119757</v>
      </c>
    </row>
    <row r="285" spans="1:2" x14ac:dyDescent="0.45">
      <c r="A285" s="8" t="s">
        <v>286</v>
      </c>
      <c r="B285">
        <v>92272</v>
      </c>
    </row>
    <row r="286" spans="1:2" x14ac:dyDescent="0.45">
      <c r="A286" s="8" t="s">
        <v>287</v>
      </c>
      <c r="B286">
        <v>12348</v>
      </c>
    </row>
    <row r="287" spans="1:2" x14ac:dyDescent="0.45">
      <c r="A287" s="8" t="s">
        <v>288</v>
      </c>
      <c r="B287">
        <v>11096</v>
      </c>
    </row>
    <row r="288" spans="1:2" x14ac:dyDescent="0.45">
      <c r="A288" s="8" t="s">
        <v>289</v>
      </c>
      <c r="B288">
        <v>6861</v>
      </c>
    </row>
    <row r="289" spans="1:2" x14ac:dyDescent="0.45">
      <c r="A289" s="8" t="s">
        <v>290</v>
      </c>
      <c r="B289">
        <v>22858</v>
      </c>
    </row>
    <row r="290" spans="1:2" x14ac:dyDescent="0.45">
      <c r="A290" s="8" t="s">
        <v>291</v>
      </c>
      <c r="B290">
        <v>3949</v>
      </c>
    </row>
    <row r="291" spans="1:2" x14ac:dyDescent="0.45">
      <c r="A291" s="8" t="s">
        <v>292</v>
      </c>
      <c r="B291">
        <v>12081</v>
      </c>
    </row>
    <row r="292" spans="1:2" x14ac:dyDescent="0.45">
      <c r="A292" s="8" t="s">
        <v>293</v>
      </c>
      <c r="B292">
        <v>118702</v>
      </c>
    </row>
    <row r="293" spans="1:2" x14ac:dyDescent="0.45">
      <c r="A293" s="8" t="s">
        <v>294</v>
      </c>
      <c r="B293">
        <v>106239</v>
      </c>
    </row>
    <row r="294" spans="1:2" x14ac:dyDescent="0.45">
      <c r="A294" s="8" t="s">
        <v>295</v>
      </c>
      <c r="B294">
        <v>103733</v>
      </c>
    </row>
    <row r="295" spans="1:2" x14ac:dyDescent="0.45">
      <c r="A295" s="8" t="s">
        <v>296</v>
      </c>
      <c r="B295">
        <v>71169</v>
      </c>
    </row>
    <row r="296" spans="1:2" x14ac:dyDescent="0.45">
      <c r="A296" s="8" t="s">
        <v>297</v>
      </c>
      <c r="B296">
        <v>23038</v>
      </c>
    </row>
    <row r="297" spans="1:2" x14ac:dyDescent="0.45">
      <c r="A297" s="8" t="s">
        <v>298</v>
      </c>
      <c r="B297">
        <v>17693</v>
      </c>
    </row>
    <row r="298" spans="1:2" x14ac:dyDescent="0.45">
      <c r="A298" s="8" t="s">
        <v>299</v>
      </c>
      <c r="B298">
        <v>34825</v>
      </c>
    </row>
    <row r="299" spans="1:2" x14ac:dyDescent="0.45">
      <c r="A299" s="8" t="s">
        <v>300</v>
      </c>
      <c r="B299">
        <v>19300</v>
      </c>
    </row>
    <row r="300" spans="1:2" x14ac:dyDescent="0.45">
      <c r="A300" s="8" t="s">
        <v>301</v>
      </c>
      <c r="B300">
        <v>29339</v>
      </c>
    </row>
    <row r="301" spans="1:2" x14ac:dyDescent="0.45">
      <c r="A301" s="8" t="s">
        <v>302</v>
      </c>
      <c r="B301">
        <v>609</v>
      </c>
    </row>
    <row r="302" spans="1:2" x14ac:dyDescent="0.45">
      <c r="A302" s="8" t="s">
        <v>303</v>
      </c>
      <c r="B302">
        <v>19934</v>
      </c>
    </row>
    <row r="303" spans="1:2" x14ac:dyDescent="0.45">
      <c r="A303" s="8" t="s">
        <v>304</v>
      </c>
      <c r="B303">
        <v>9611</v>
      </c>
    </row>
    <row r="304" spans="1:2" x14ac:dyDescent="0.45">
      <c r="A304" s="8" t="s">
        <v>305</v>
      </c>
      <c r="B304">
        <v>29255</v>
      </c>
    </row>
    <row r="305" spans="1:2" x14ac:dyDescent="0.45">
      <c r="A305" s="8" t="s">
        <v>306</v>
      </c>
      <c r="B305">
        <v>16673</v>
      </c>
    </row>
    <row r="306" spans="1:2" x14ac:dyDescent="0.45">
      <c r="A306" s="8" t="s">
        <v>307</v>
      </c>
      <c r="B306">
        <v>18105</v>
      </c>
    </row>
    <row r="307" spans="1:2" x14ac:dyDescent="0.45">
      <c r="A307" s="8" t="s">
        <v>308</v>
      </c>
      <c r="B307">
        <v>145253</v>
      </c>
    </row>
    <row r="308" spans="1:2" x14ac:dyDescent="0.45">
      <c r="A308" s="8" t="s">
        <v>309</v>
      </c>
      <c r="B308">
        <v>84084</v>
      </c>
    </row>
    <row r="309" spans="1:2" x14ac:dyDescent="0.45">
      <c r="A309" s="8" t="s">
        <v>310</v>
      </c>
      <c r="B309">
        <v>27076</v>
      </c>
    </row>
    <row r="310" spans="1:2" x14ac:dyDescent="0.45">
      <c r="A310" s="8" t="s">
        <v>311</v>
      </c>
      <c r="B310">
        <v>6341</v>
      </c>
    </row>
    <row r="311" spans="1:2" x14ac:dyDescent="0.45">
      <c r="A311" s="8" t="s">
        <v>312</v>
      </c>
      <c r="B311">
        <v>1369</v>
      </c>
    </row>
    <row r="312" spans="1:2" x14ac:dyDescent="0.45">
      <c r="A312" s="8" t="s">
        <v>313</v>
      </c>
      <c r="B312">
        <v>29504</v>
      </c>
    </row>
    <row r="313" spans="1:2" x14ac:dyDescent="0.45">
      <c r="A313" s="8" t="s">
        <v>314</v>
      </c>
      <c r="B313">
        <v>5551</v>
      </c>
    </row>
    <row r="314" spans="1:2" x14ac:dyDescent="0.45">
      <c r="A314" s="8" t="s">
        <v>315</v>
      </c>
      <c r="B314">
        <v>129530</v>
      </c>
    </row>
    <row r="315" spans="1:2" x14ac:dyDescent="0.45">
      <c r="A315" s="8" t="s">
        <v>316</v>
      </c>
      <c r="B315">
        <v>130727</v>
      </c>
    </row>
    <row r="316" spans="1:2" x14ac:dyDescent="0.45">
      <c r="A316" s="8" t="s">
        <v>317</v>
      </c>
      <c r="B316">
        <v>120579</v>
      </c>
    </row>
    <row r="317" spans="1:2" x14ac:dyDescent="0.45">
      <c r="A317" s="8" t="s">
        <v>318</v>
      </c>
      <c r="B317">
        <v>104732</v>
      </c>
    </row>
    <row r="318" spans="1:2" x14ac:dyDescent="0.45">
      <c r="A318" s="8" t="s">
        <v>319</v>
      </c>
      <c r="B318">
        <v>123858</v>
      </c>
    </row>
    <row r="319" spans="1:2" x14ac:dyDescent="0.45">
      <c r="A319" s="8" t="s">
        <v>320</v>
      </c>
      <c r="B319">
        <v>81921</v>
      </c>
    </row>
    <row r="320" spans="1:2" x14ac:dyDescent="0.45">
      <c r="A320" s="8" t="s">
        <v>321</v>
      </c>
      <c r="B320">
        <v>84056</v>
      </c>
    </row>
    <row r="321" spans="1:2" x14ac:dyDescent="0.45">
      <c r="A321" s="8" t="s">
        <v>322</v>
      </c>
      <c r="B321">
        <v>116558</v>
      </c>
    </row>
    <row r="322" spans="1:2" x14ac:dyDescent="0.45">
      <c r="A322" s="8" t="s">
        <v>323</v>
      </c>
      <c r="B322">
        <v>1827</v>
      </c>
    </row>
    <row r="323" spans="1:2" x14ac:dyDescent="0.45">
      <c r="A323" s="8" t="s">
        <v>324</v>
      </c>
      <c r="B323">
        <v>107312</v>
      </c>
    </row>
    <row r="324" spans="1:2" x14ac:dyDescent="0.45">
      <c r="A324" s="8" t="s">
        <v>325</v>
      </c>
      <c r="B324">
        <v>39</v>
      </c>
    </row>
    <row r="325" spans="1:2" x14ac:dyDescent="0.45">
      <c r="A325" s="8" t="s">
        <v>326</v>
      </c>
      <c r="B325">
        <v>46</v>
      </c>
    </row>
    <row r="326" spans="1:2" x14ac:dyDescent="0.45">
      <c r="A326" s="8" t="s">
        <v>327</v>
      </c>
      <c r="B326">
        <v>41</v>
      </c>
    </row>
    <row r="327" spans="1:2" x14ac:dyDescent="0.45">
      <c r="A327" s="8" t="s">
        <v>328</v>
      </c>
      <c r="B327">
        <v>59478</v>
      </c>
    </row>
    <row r="328" spans="1:2" x14ac:dyDescent="0.45">
      <c r="A328" s="8" t="s">
        <v>329</v>
      </c>
      <c r="B328">
        <v>32214</v>
      </c>
    </row>
    <row r="329" spans="1:2" x14ac:dyDescent="0.45">
      <c r="A329" s="8" t="s">
        <v>330</v>
      </c>
      <c r="B329">
        <v>80937</v>
      </c>
    </row>
    <row r="330" spans="1:2" x14ac:dyDescent="0.45">
      <c r="A330" s="8" t="s">
        <v>331</v>
      </c>
      <c r="B330">
        <v>80924</v>
      </c>
    </row>
    <row r="331" spans="1:2" x14ac:dyDescent="0.45">
      <c r="A331" s="8" t="s">
        <v>332</v>
      </c>
      <c r="B331">
        <v>7233</v>
      </c>
    </row>
    <row r="332" spans="1:2" x14ac:dyDescent="0.45">
      <c r="A332" s="8" t="s">
        <v>333</v>
      </c>
      <c r="B332">
        <v>56646</v>
      </c>
    </row>
    <row r="333" spans="1:2" x14ac:dyDescent="0.45">
      <c r="A333" s="8" t="s">
        <v>334</v>
      </c>
      <c r="B333">
        <v>66851</v>
      </c>
    </row>
    <row r="334" spans="1:2" x14ac:dyDescent="0.45">
      <c r="A334" s="8" t="s">
        <v>335</v>
      </c>
      <c r="B334">
        <v>78856</v>
      </c>
    </row>
    <row r="335" spans="1:2" x14ac:dyDescent="0.45">
      <c r="A335" s="8" t="s">
        <v>336</v>
      </c>
      <c r="B335">
        <v>127153</v>
      </c>
    </row>
    <row r="336" spans="1:2" x14ac:dyDescent="0.45">
      <c r="A336" s="8" t="s">
        <v>337</v>
      </c>
      <c r="B336">
        <v>94059</v>
      </c>
    </row>
    <row r="337" spans="1:2" x14ac:dyDescent="0.45">
      <c r="A337" s="8" t="s">
        <v>338</v>
      </c>
      <c r="B337">
        <v>74778</v>
      </c>
    </row>
    <row r="338" spans="1:2" x14ac:dyDescent="0.45">
      <c r="A338" s="8" t="s">
        <v>339</v>
      </c>
      <c r="B338">
        <v>116554</v>
      </c>
    </row>
    <row r="339" spans="1:2" x14ac:dyDescent="0.45">
      <c r="A339" s="8" t="s">
        <v>340</v>
      </c>
      <c r="B339">
        <v>32037</v>
      </c>
    </row>
    <row r="340" spans="1:2" x14ac:dyDescent="0.45">
      <c r="A340" s="8" t="s">
        <v>341</v>
      </c>
      <c r="B340">
        <v>20721</v>
      </c>
    </row>
    <row r="341" spans="1:2" x14ac:dyDescent="0.45">
      <c r="A341" s="8" t="s">
        <v>342</v>
      </c>
      <c r="B341">
        <v>113527</v>
      </c>
    </row>
    <row r="342" spans="1:2" x14ac:dyDescent="0.45">
      <c r="A342" s="8" t="s">
        <v>343</v>
      </c>
      <c r="B342">
        <v>574</v>
      </c>
    </row>
    <row r="343" spans="1:2" x14ac:dyDescent="0.45">
      <c r="A343" s="8" t="s">
        <v>344</v>
      </c>
      <c r="B343">
        <v>2312</v>
      </c>
    </row>
    <row r="344" spans="1:2" x14ac:dyDescent="0.45">
      <c r="A344" s="8" t="s">
        <v>345</v>
      </c>
      <c r="B344">
        <v>80870</v>
      </c>
    </row>
    <row r="345" spans="1:2" x14ac:dyDescent="0.45">
      <c r="A345" s="8" t="s">
        <v>346</v>
      </c>
      <c r="B345">
        <v>8085</v>
      </c>
    </row>
    <row r="346" spans="1:2" x14ac:dyDescent="0.45">
      <c r="A346" s="8" t="s">
        <v>347</v>
      </c>
      <c r="B346">
        <v>3644</v>
      </c>
    </row>
    <row r="347" spans="1:2" x14ac:dyDescent="0.45">
      <c r="A347" s="8" t="s">
        <v>348</v>
      </c>
      <c r="B347">
        <v>3696</v>
      </c>
    </row>
    <row r="348" spans="1:2" x14ac:dyDescent="0.45">
      <c r="A348" s="8" t="s">
        <v>349</v>
      </c>
      <c r="B348">
        <v>80195</v>
      </c>
    </row>
    <row r="349" spans="1:2" x14ac:dyDescent="0.45">
      <c r="A349" s="8" t="s">
        <v>350</v>
      </c>
      <c r="B349">
        <v>349</v>
      </c>
    </row>
    <row r="350" spans="1:2" x14ac:dyDescent="0.45">
      <c r="A350" s="8" t="s">
        <v>351</v>
      </c>
      <c r="B350">
        <v>48259</v>
      </c>
    </row>
    <row r="351" spans="1:2" x14ac:dyDescent="0.45">
      <c r="A351" s="8" t="s">
        <v>352</v>
      </c>
      <c r="B351">
        <v>95713</v>
      </c>
    </row>
    <row r="352" spans="1:2" x14ac:dyDescent="0.45">
      <c r="A352" s="8" t="s">
        <v>353</v>
      </c>
      <c r="B352">
        <v>51642</v>
      </c>
    </row>
    <row r="353" spans="1:2" x14ac:dyDescent="0.45">
      <c r="A353" s="8" t="s">
        <v>354</v>
      </c>
      <c r="B353">
        <v>54569</v>
      </c>
    </row>
    <row r="354" spans="1:2" x14ac:dyDescent="0.45">
      <c r="A354" s="8" t="s">
        <v>355</v>
      </c>
      <c r="B354">
        <v>18156</v>
      </c>
    </row>
    <row r="355" spans="1:2" x14ac:dyDescent="0.45">
      <c r="A355" s="8" t="s">
        <v>356</v>
      </c>
      <c r="B355">
        <v>524</v>
      </c>
    </row>
    <row r="356" spans="1:2" x14ac:dyDescent="0.45">
      <c r="A356" s="8" t="s">
        <v>357</v>
      </c>
      <c r="B356">
        <v>8845</v>
      </c>
    </row>
    <row r="357" spans="1:2" x14ac:dyDescent="0.45">
      <c r="A357" s="8" t="s">
        <v>358</v>
      </c>
      <c r="B357">
        <v>14070</v>
      </c>
    </row>
    <row r="358" spans="1:2" x14ac:dyDescent="0.45">
      <c r="A358" s="8" t="s">
        <v>359</v>
      </c>
      <c r="B358">
        <v>43008</v>
      </c>
    </row>
    <row r="359" spans="1:2" x14ac:dyDescent="0.45">
      <c r="A359" s="8" t="s">
        <v>360</v>
      </c>
      <c r="B359">
        <v>117418</v>
      </c>
    </row>
    <row r="360" spans="1:2" x14ac:dyDescent="0.45">
      <c r="A360" s="8" t="s">
        <v>361</v>
      </c>
      <c r="B360">
        <v>80780</v>
      </c>
    </row>
    <row r="361" spans="1:2" x14ac:dyDescent="0.45">
      <c r="A361" s="8" t="s">
        <v>362</v>
      </c>
      <c r="B361">
        <v>81097</v>
      </c>
    </row>
    <row r="362" spans="1:2" x14ac:dyDescent="0.45">
      <c r="A362" s="8" t="s">
        <v>363</v>
      </c>
      <c r="B362">
        <v>80448</v>
      </c>
    </row>
    <row r="363" spans="1:2" x14ac:dyDescent="0.45">
      <c r="A363" s="8" t="s">
        <v>364</v>
      </c>
      <c r="B363">
        <v>80580</v>
      </c>
    </row>
    <row r="364" spans="1:2" x14ac:dyDescent="0.45">
      <c r="A364" s="8" t="s">
        <v>365</v>
      </c>
      <c r="B364">
        <v>80095</v>
      </c>
    </row>
    <row r="365" spans="1:2" x14ac:dyDescent="0.45">
      <c r="A365" s="8" t="s">
        <v>366</v>
      </c>
      <c r="B365">
        <v>53321</v>
      </c>
    </row>
    <row r="366" spans="1:2" x14ac:dyDescent="0.45">
      <c r="A366" s="8" t="s">
        <v>367</v>
      </c>
      <c r="B366">
        <v>71459</v>
      </c>
    </row>
    <row r="367" spans="1:2" x14ac:dyDescent="0.45">
      <c r="A367" s="8" t="s">
        <v>368</v>
      </c>
      <c r="B367">
        <v>22930</v>
      </c>
    </row>
    <row r="368" spans="1:2" x14ac:dyDescent="0.45">
      <c r="A368" s="8" t="s">
        <v>369</v>
      </c>
      <c r="B368">
        <v>25615</v>
      </c>
    </row>
    <row r="369" spans="1:2" x14ac:dyDescent="0.45">
      <c r="A369" s="8" t="s">
        <v>370</v>
      </c>
      <c r="B369">
        <v>29296</v>
      </c>
    </row>
    <row r="370" spans="1:2" x14ac:dyDescent="0.45">
      <c r="A370" s="8" t="s">
        <v>371</v>
      </c>
      <c r="B370">
        <v>80625</v>
      </c>
    </row>
    <row r="371" spans="1:2" x14ac:dyDescent="0.45">
      <c r="A371" s="8" t="s">
        <v>372</v>
      </c>
      <c r="B371">
        <v>8973</v>
      </c>
    </row>
    <row r="372" spans="1:2" x14ac:dyDescent="0.45">
      <c r="A372" s="8" t="s">
        <v>373</v>
      </c>
      <c r="B372">
        <v>4205</v>
      </c>
    </row>
    <row r="373" spans="1:2" x14ac:dyDescent="0.45">
      <c r="A373" s="8" t="s">
        <v>374</v>
      </c>
      <c r="B373">
        <v>34409</v>
      </c>
    </row>
    <row r="374" spans="1:2" x14ac:dyDescent="0.45">
      <c r="A374" s="8" t="s">
        <v>375</v>
      </c>
      <c r="B374">
        <v>80832</v>
      </c>
    </row>
    <row r="375" spans="1:2" x14ac:dyDescent="0.45">
      <c r="A375" s="8" t="s">
        <v>376</v>
      </c>
      <c r="B375">
        <v>1516</v>
      </c>
    </row>
    <row r="376" spans="1:2" x14ac:dyDescent="0.45">
      <c r="A376" s="8" t="s">
        <v>377</v>
      </c>
      <c r="B376">
        <v>2482</v>
      </c>
    </row>
    <row r="377" spans="1:2" x14ac:dyDescent="0.45">
      <c r="A377" s="8" t="s">
        <v>378</v>
      </c>
      <c r="B377">
        <v>11875</v>
      </c>
    </row>
    <row r="378" spans="1:2" x14ac:dyDescent="0.45">
      <c r="A378" s="8" t="s">
        <v>379</v>
      </c>
      <c r="B378">
        <v>2663</v>
      </c>
    </row>
    <row r="379" spans="1:2" x14ac:dyDescent="0.45">
      <c r="A379" s="8" t="s">
        <v>380</v>
      </c>
      <c r="B379">
        <v>1394</v>
      </c>
    </row>
    <row r="380" spans="1:2" x14ac:dyDescent="0.45">
      <c r="A380" s="8" t="s">
        <v>381</v>
      </c>
      <c r="B380">
        <v>91605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C579-0EA1-473C-8E00-E9841EAABA81}">
  <dimension ref="A1:B258"/>
  <sheetViews>
    <sheetView workbookViewId="0">
      <selection activeCell="F15" sqref="F15"/>
    </sheetView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8" t="s">
        <v>3</v>
      </c>
      <c r="B2">
        <v>1051</v>
      </c>
    </row>
    <row r="3" spans="1:2" x14ac:dyDescent="0.45">
      <c r="A3" s="8" t="s">
        <v>4</v>
      </c>
      <c r="B3">
        <v>85407</v>
      </c>
    </row>
    <row r="4" spans="1:2" x14ac:dyDescent="0.45">
      <c r="A4" s="8" t="s">
        <v>5</v>
      </c>
      <c r="B4">
        <v>2741</v>
      </c>
    </row>
    <row r="5" spans="1:2" x14ac:dyDescent="0.45">
      <c r="A5" s="8" t="s">
        <v>6</v>
      </c>
      <c r="B5">
        <v>2084</v>
      </c>
    </row>
    <row r="6" spans="1:2" x14ac:dyDescent="0.45">
      <c r="A6" s="8" t="s">
        <v>7</v>
      </c>
      <c r="B6">
        <v>79822</v>
      </c>
    </row>
    <row r="7" spans="1:2" x14ac:dyDescent="0.45">
      <c r="A7" s="8" t="s">
        <v>8</v>
      </c>
      <c r="B7">
        <v>7667</v>
      </c>
    </row>
    <row r="8" spans="1:2" x14ac:dyDescent="0.45">
      <c r="A8" s="8" t="s">
        <v>11</v>
      </c>
      <c r="B8">
        <v>18746</v>
      </c>
    </row>
    <row r="9" spans="1:2" x14ac:dyDescent="0.45">
      <c r="A9" s="8" t="s">
        <v>13</v>
      </c>
      <c r="B9">
        <v>71501</v>
      </c>
    </row>
    <row r="10" spans="1:2" x14ac:dyDescent="0.45">
      <c r="A10" s="8" t="s">
        <v>14</v>
      </c>
      <c r="B10">
        <v>115590</v>
      </c>
    </row>
    <row r="11" spans="1:2" x14ac:dyDescent="0.45">
      <c r="A11" s="8" t="s">
        <v>16</v>
      </c>
      <c r="B11">
        <v>91774</v>
      </c>
    </row>
    <row r="12" spans="1:2" x14ac:dyDescent="0.45">
      <c r="A12" s="8" t="s">
        <v>17</v>
      </c>
      <c r="B12">
        <v>18341</v>
      </c>
    </row>
    <row r="13" spans="1:2" x14ac:dyDescent="0.45">
      <c r="A13" s="8" t="s">
        <v>18</v>
      </c>
      <c r="B13">
        <v>23661</v>
      </c>
    </row>
    <row r="14" spans="1:2" x14ac:dyDescent="0.45">
      <c r="A14" s="8" t="s">
        <v>22</v>
      </c>
      <c r="B14">
        <v>7428</v>
      </c>
    </row>
    <row r="15" spans="1:2" x14ac:dyDescent="0.45">
      <c r="A15" s="8" t="s">
        <v>24</v>
      </c>
      <c r="B15">
        <v>37</v>
      </c>
    </row>
    <row r="16" spans="1:2" x14ac:dyDescent="0.45">
      <c r="A16" s="8" t="s">
        <v>25</v>
      </c>
      <c r="B16">
        <v>170</v>
      </c>
    </row>
    <row r="17" spans="1:2" x14ac:dyDescent="0.45">
      <c r="A17" s="8" t="s">
        <v>26</v>
      </c>
      <c r="B17">
        <v>161</v>
      </c>
    </row>
    <row r="18" spans="1:2" x14ac:dyDescent="0.45">
      <c r="A18" s="8" t="s">
        <v>27</v>
      </c>
      <c r="B18">
        <v>102897</v>
      </c>
    </row>
    <row r="19" spans="1:2" x14ac:dyDescent="0.45">
      <c r="A19" s="8" t="s">
        <v>28</v>
      </c>
      <c r="B19">
        <v>352</v>
      </c>
    </row>
    <row r="20" spans="1:2" x14ac:dyDescent="0.45">
      <c r="A20" s="8" t="s">
        <v>29</v>
      </c>
      <c r="B20">
        <v>40267</v>
      </c>
    </row>
    <row r="21" spans="1:2" x14ac:dyDescent="0.45">
      <c r="A21" s="8" t="s">
        <v>30</v>
      </c>
      <c r="B21">
        <v>52070</v>
      </c>
    </row>
    <row r="22" spans="1:2" x14ac:dyDescent="0.45">
      <c r="A22" s="8" t="s">
        <v>33</v>
      </c>
      <c r="B22">
        <v>81810</v>
      </c>
    </row>
    <row r="23" spans="1:2" x14ac:dyDescent="0.45">
      <c r="A23" s="8" t="s">
        <v>34</v>
      </c>
      <c r="B23">
        <v>5131</v>
      </c>
    </row>
    <row r="24" spans="1:2" x14ac:dyDescent="0.45">
      <c r="A24" s="8" t="s">
        <v>36</v>
      </c>
      <c r="B24">
        <v>1086</v>
      </c>
    </row>
    <row r="25" spans="1:2" x14ac:dyDescent="0.45">
      <c r="A25" s="8" t="s">
        <v>37</v>
      </c>
      <c r="B25">
        <v>11461</v>
      </c>
    </row>
    <row r="26" spans="1:2" x14ac:dyDescent="0.45">
      <c r="A26" s="8" t="s">
        <v>38</v>
      </c>
      <c r="B26">
        <v>28218</v>
      </c>
    </row>
    <row r="27" spans="1:2" x14ac:dyDescent="0.45">
      <c r="A27" s="8" t="s">
        <v>39</v>
      </c>
      <c r="B27">
        <v>52808</v>
      </c>
    </row>
    <row r="28" spans="1:2" x14ac:dyDescent="0.45">
      <c r="A28" s="8" t="s">
        <v>40</v>
      </c>
      <c r="B28">
        <v>36973</v>
      </c>
    </row>
    <row r="29" spans="1:2" x14ac:dyDescent="0.45">
      <c r="A29" s="8" t="s">
        <v>42</v>
      </c>
      <c r="B29">
        <v>415</v>
      </c>
    </row>
    <row r="30" spans="1:2" x14ac:dyDescent="0.45">
      <c r="A30" s="8" t="s">
        <v>43</v>
      </c>
      <c r="B30">
        <v>155</v>
      </c>
    </row>
    <row r="31" spans="1:2" x14ac:dyDescent="0.45">
      <c r="A31" s="8" t="s">
        <v>44</v>
      </c>
      <c r="B31">
        <v>225</v>
      </c>
    </row>
    <row r="32" spans="1:2" x14ac:dyDescent="0.45">
      <c r="A32" s="8" t="s">
        <v>46</v>
      </c>
      <c r="B32">
        <v>7821</v>
      </c>
    </row>
    <row r="33" spans="1:2" x14ac:dyDescent="0.45">
      <c r="A33" s="8" t="s">
        <v>48</v>
      </c>
      <c r="B33">
        <v>422</v>
      </c>
    </row>
    <row r="34" spans="1:2" x14ac:dyDescent="0.45">
      <c r="A34" s="8" t="s">
        <v>49</v>
      </c>
      <c r="B34">
        <v>26718</v>
      </c>
    </row>
    <row r="35" spans="1:2" x14ac:dyDescent="0.45">
      <c r="A35" s="8" t="s">
        <v>51</v>
      </c>
      <c r="B35">
        <v>56828</v>
      </c>
    </row>
    <row r="36" spans="1:2" x14ac:dyDescent="0.45">
      <c r="A36" s="8" t="s">
        <v>55</v>
      </c>
      <c r="B36">
        <v>118347</v>
      </c>
    </row>
    <row r="37" spans="1:2" x14ac:dyDescent="0.45">
      <c r="A37" s="8" t="s">
        <v>56</v>
      </c>
      <c r="B37">
        <v>1242</v>
      </c>
    </row>
    <row r="38" spans="1:2" x14ac:dyDescent="0.45">
      <c r="A38" s="8" t="s">
        <v>57</v>
      </c>
      <c r="B38">
        <v>14331</v>
      </c>
    </row>
    <row r="39" spans="1:2" x14ac:dyDescent="0.45">
      <c r="A39" s="8" t="s">
        <v>58</v>
      </c>
      <c r="B39">
        <v>121</v>
      </c>
    </row>
    <row r="40" spans="1:2" x14ac:dyDescent="0.45">
      <c r="A40" s="8" t="s">
        <v>60</v>
      </c>
      <c r="B40">
        <v>251</v>
      </c>
    </row>
    <row r="41" spans="1:2" x14ac:dyDescent="0.45">
      <c r="A41" s="8" t="s">
        <v>61</v>
      </c>
      <c r="B41">
        <v>388</v>
      </c>
    </row>
    <row r="42" spans="1:2" x14ac:dyDescent="0.45">
      <c r="A42" s="8" t="s">
        <v>62</v>
      </c>
      <c r="B42">
        <v>4435</v>
      </c>
    </row>
    <row r="43" spans="1:2" x14ac:dyDescent="0.45">
      <c r="A43" s="8" t="s">
        <v>63</v>
      </c>
      <c r="B43">
        <v>136</v>
      </c>
    </row>
    <row r="44" spans="1:2" x14ac:dyDescent="0.45">
      <c r="A44" s="8" t="s">
        <v>67</v>
      </c>
      <c r="B44">
        <v>8864</v>
      </c>
    </row>
    <row r="45" spans="1:2" x14ac:dyDescent="0.45">
      <c r="A45" s="8" t="s">
        <v>72</v>
      </c>
      <c r="B45">
        <v>305</v>
      </c>
    </row>
    <row r="46" spans="1:2" x14ac:dyDescent="0.45">
      <c r="A46" s="8" t="s">
        <v>73</v>
      </c>
      <c r="B46">
        <v>399</v>
      </c>
    </row>
    <row r="47" spans="1:2" x14ac:dyDescent="0.45">
      <c r="A47" s="8" t="s">
        <v>74</v>
      </c>
      <c r="B47">
        <v>696</v>
      </c>
    </row>
    <row r="48" spans="1:2" x14ac:dyDescent="0.45">
      <c r="A48" s="8" t="s">
        <v>76</v>
      </c>
      <c r="B48">
        <v>427</v>
      </c>
    </row>
    <row r="49" spans="1:2" x14ac:dyDescent="0.45">
      <c r="A49" s="8" t="s">
        <v>78</v>
      </c>
      <c r="B49">
        <v>108847</v>
      </c>
    </row>
    <row r="50" spans="1:2" x14ac:dyDescent="0.45">
      <c r="A50" s="8" t="s">
        <v>79</v>
      </c>
      <c r="B50">
        <v>1687</v>
      </c>
    </row>
    <row r="51" spans="1:2" x14ac:dyDescent="0.45">
      <c r="A51" s="8" t="s">
        <v>80</v>
      </c>
      <c r="B51">
        <v>9785</v>
      </c>
    </row>
    <row r="52" spans="1:2" x14ac:dyDescent="0.45">
      <c r="A52" s="8" t="s">
        <v>81</v>
      </c>
      <c r="B52">
        <v>5139</v>
      </c>
    </row>
    <row r="53" spans="1:2" x14ac:dyDescent="0.45">
      <c r="A53" s="8" t="s">
        <v>82</v>
      </c>
      <c r="B53">
        <v>2343</v>
      </c>
    </row>
    <row r="54" spans="1:2" x14ac:dyDescent="0.45">
      <c r="A54" s="8" t="s">
        <v>84</v>
      </c>
      <c r="B54">
        <v>110607</v>
      </c>
    </row>
    <row r="55" spans="1:2" x14ac:dyDescent="0.45">
      <c r="A55" s="8" t="s">
        <v>85</v>
      </c>
      <c r="B55">
        <v>88347</v>
      </c>
    </row>
    <row r="56" spans="1:2" x14ac:dyDescent="0.45">
      <c r="A56" s="8" t="s">
        <v>86</v>
      </c>
      <c r="B56">
        <v>21853</v>
      </c>
    </row>
    <row r="57" spans="1:2" x14ac:dyDescent="0.45">
      <c r="A57" s="8" t="s">
        <v>87</v>
      </c>
      <c r="B57">
        <v>1839</v>
      </c>
    </row>
    <row r="58" spans="1:2" x14ac:dyDescent="0.45">
      <c r="A58" s="8" t="s">
        <v>88</v>
      </c>
      <c r="B58">
        <v>6956</v>
      </c>
    </row>
    <row r="59" spans="1:2" x14ac:dyDescent="0.45">
      <c r="A59" s="8" t="s">
        <v>89</v>
      </c>
      <c r="B59">
        <v>2514</v>
      </c>
    </row>
    <row r="60" spans="1:2" x14ac:dyDescent="0.45">
      <c r="A60" s="8" t="s">
        <v>90</v>
      </c>
      <c r="B60">
        <v>70879</v>
      </c>
    </row>
    <row r="61" spans="1:2" x14ac:dyDescent="0.45">
      <c r="A61" s="8" t="s">
        <v>91</v>
      </c>
      <c r="B61">
        <v>86593</v>
      </c>
    </row>
    <row r="62" spans="1:2" x14ac:dyDescent="0.45">
      <c r="A62" s="8" t="s">
        <v>93</v>
      </c>
      <c r="B62">
        <v>96861</v>
      </c>
    </row>
    <row r="63" spans="1:2" x14ac:dyDescent="0.45">
      <c r="A63" s="8" t="s">
        <v>99</v>
      </c>
      <c r="B63">
        <v>194487</v>
      </c>
    </row>
    <row r="64" spans="1:2" x14ac:dyDescent="0.45">
      <c r="A64" s="8" t="s">
        <v>101</v>
      </c>
      <c r="B64">
        <v>81986</v>
      </c>
    </row>
    <row r="65" spans="1:2" x14ac:dyDescent="0.45">
      <c r="A65" s="8" t="s">
        <v>102</v>
      </c>
      <c r="B65">
        <v>81852</v>
      </c>
    </row>
    <row r="66" spans="1:2" x14ac:dyDescent="0.45">
      <c r="A66" s="8" t="s">
        <v>104</v>
      </c>
      <c r="B66">
        <v>5023</v>
      </c>
    </row>
    <row r="67" spans="1:2" x14ac:dyDescent="0.45">
      <c r="A67" s="8" t="s">
        <v>105</v>
      </c>
      <c r="B67">
        <v>5775</v>
      </c>
    </row>
    <row r="68" spans="1:2" x14ac:dyDescent="0.45">
      <c r="A68" s="8" t="s">
        <v>107</v>
      </c>
      <c r="B68">
        <v>324</v>
      </c>
    </row>
    <row r="69" spans="1:2" x14ac:dyDescent="0.45">
      <c r="A69" s="8" t="s">
        <v>109</v>
      </c>
      <c r="B69">
        <v>3189</v>
      </c>
    </row>
    <row r="70" spans="1:2" x14ac:dyDescent="0.45">
      <c r="A70" s="8" t="s">
        <v>110</v>
      </c>
      <c r="B70">
        <v>2688</v>
      </c>
    </row>
    <row r="71" spans="1:2" x14ac:dyDescent="0.45">
      <c r="A71" s="8" t="s">
        <v>111</v>
      </c>
      <c r="B71">
        <v>34</v>
      </c>
    </row>
    <row r="72" spans="1:2" x14ac:dyDescent="0.45">
      <c r="A72" s="8" t="s">
        <v>113</v>
      </c>
      <c r="B72">
        <v>12820</v>
      </c>
    </row>
    <row r="73" spans="1:2" x14ac:dyDescent="0.45">
      <c r="A73" s="8" t="s">
        <v>114</v>
      </c>
      <c r="B73">
        <v>898</v>
      </c>
    </row>
    <row r="74" spans="1:2" x14ac:dyDescent="0.45">
      <c r="A74" s="8" t="s">
        <v>116</v>
      </c>
      <c r="B74">
        <v>148</v>
      </c>
    </row>
    <row r="75" spans="1:2" x14ac:dyDescent="0.45">
      <c r="A75" s="8" t="s">
        <v>117</v>
      </c>
      <c r="B75">
        <v>2057</v>
      </c>
    </row>
    <row r="76" spans="1:2" x14ac:dyDescent="0.45">
      <c r="A76" s="8" t="s">
        <v>118</v>
      </c>
      <c r="B76">
        <v>26133</v>
      </c>
    </row>
    <row r="77" spans="1:2" x14ac:dyDescent="0.45">
      <c r="A77" s="8" t="s">
        <v>119</v>
      </c>
      <c r="B77">
        <v>2418</v>
      </c>
    </row>
    <row r="78" spans="1:2" x14ac:dyDescent="0.45">
      <c r="A78" s="8" t="s">
        <v>120</v>
      </c>
      <c r="B78">
        <v>9</v>
      </c>
    </row>
    <row r="79" spans="1:2" x14ac:dyDescent="0.45">
      <c r="A79" s="8" t="s">
        <v>121</v>
      </c>
      <c r="B79">
        <v>18</v>
      </c>
    </row>
    <row r="80" spans="1:2" x14ac:dyDescent="0.45">
      <c r="A80" s="8" t="s">
        <v>122</v>
      </c>
      <c r="B80">
        <v>80</v>
      </c>
    </row>
    <row r="81" spans="1:2" x14ac:dyDescent="0.45">
      <c r="A81" s="8" t="s">
        <v>123</v>
      </c>
      <c r="B81">
        <v>2341</v>
      </c>
    </row>
    <row r="82" spans="1:2" x14ac:dyDescent="0.45">
      <c r="A82" s="8" t="s">
        <v>125</v>
      </c>
      <c r="B82">
        <v>6459</v>
      </c>
    </row>
    <row r="83" spans="1:2" x14ac:dyDescent="0.45">
      <c r="A83" s="8" t="s">
        <v>126</v>
      </c>
      <c r="B83">
        <v>36510</v>
      </c>
    </row>
    <row r="84" spans="1:2" x14ac:dyDescent="0.45">
      <c r="A84" s="8" t="s">
        <v>127</v>
      </c>
      <c r="B84">
        <v>2202</v>
      </c>
    </row>
    <row r="85" spans="1:2" x14ac:dyDescent="0.45">
      <c r="A85" s="8" t="s">
        <v>130</v>
      </c>
      <c r="B85">
        <v>755</v>
      </c>
    </row>
    <row r="86" spans="1:2" x14ac:dyDescent="0.45">
      <c r="A86" s="8" t="s">
        <v>132</v>
      </c>
      <c r="B86">
        <v>189</v>
      </c>
    </row>
    <row r="87" spans="1:2" x14ac:dyDescent="0.45">
      <c r="A87" s="8" t="s">
        <v>138</v>
      </c>
      <c r="B87">
        <v>15845</v>
      </c>
    </row>
    <row r="88" spans="1:2" x14ac:dyDescent="0.45">
      <c r="A88" s="8" t="s">
        <v>139</v>
      </c>
      <c r="B88">
        <v>970</v>
      </c>
    </row>
    <row r="89" spans="1:2" x14ac:dyDescent="0.45">
      <c r="A89" s="8" t="s">
        <v>140</v>
      </c>
      <c r="B89">
        <v>9078</v>
      </c>
    </row>
    <row r="90" spans="1:2" x14ac:dyDescent="0.45">
      <c r="A90" s="8" t="s">
        <v>141</v>
      </c>
      <c r="B90">
        <v>9080</v>
      </c>
    </row>
    <row r="91" spans="1:2" x14ac:dyDescent="0.45">
      <c r="A91" s="8" t="s">
        <v>142</v>
      </c>
      <c r="B91">
        <v>2539</v>
      </c>
    </row>
    <row r="92" spans="1:2" x14ac:dyDescent="0.45">
      <c r="A92" s="8" t="s">
        <v>143</v>
      </c>
      <c r="B92">
        <v>1540</v>
      </c>
    </row>
    <row r="93" spans="1:2" x14ac:dyDescent="0.45">
      <c r="A93" s="8" t="s">
        <v>144</v>
      </c>
      <c r="B93">
        <v>630</v>
      </c>
    </row>
    <row r="94" spans="1:2" x14ac:dyDescent="0.45">
      <c r="A94" s="8" t="s">
        <v>146</v>
      </c>
      <c r="B94">
        <v>28134</v>
      </c>
    </row>
    <row r="95" spans="1:2" x14ac:dyDescent="0.45">
      <c r="A95" s="8" t="s">
        <v>147</v>
      </c>
      <c r="B95">
        <v>576</v>
      </c>
    </row>
    <row r="96" spans="1:2" x14ac:dyDescent="0.45">
      <c r="A96" s="8" t="s">
        <v>149</v>
      </c>
      <c r="B96">
        <v>97376</v>
      </c>
    </row>
    <row r="97" spans="1:2" x14ac:dyDescent="0.45">
      <c r="A97" s="8" t="s">
        <v>150</v>
      </c>
      <c r="B97">
        <v>2480</v>
      </c>
    </row>
    <row r="98" spans="1:2" x14ac:dyDescent="0.45">
      <c r="A98" s="8" t="s">
        <v>151</v>
      </c>
      <c r="B98">
        <v>167138</v>
      </c>
    </row>
    <row r="99" spans="1:2" x14ac:dyDescent="0.45">
      <c r="A99" s="8" t="s">
        <v>152</v>
      </c>
      <c r="B99">
        <v>61386</v>
      </c>
    </row>
    <row r="100" spans="1:2" x14ac:dyDescent="0.45">
      <c r="A100" s="8" t="s">
        <v>153</v>
      </c>
      <c r="B100">
        <v>97930</v>
      </c>
    </row>
    <row r="101" spans="1:2" x14ac:dyDescent="0.45">
      <c r="A101" s="8" t="s">
        <v>154</v>
      </c>
      <c r="B101">
        <v>6117</v>
      </c>
    </row>
    <row r="102" spans="1:2" x14ac:dyDescent="0.45">
      <c r="A102" s="8" t="s">
        <v>155</v>
      </c>
      <c r="B102">
        <v>14310</v>
      </c>
    </row>
    <row r="103" spans="1:2" x14ac:dyDescent="0.45">
      <c r="A103" s="8" t="s">
        <v>156</v>
      </c>
      <c r="B103">
        <v>10857</v>
      </c>
    </row>
    <row r="104" spans="1:2" x14ac:dyDescent="0.45">
      <c r="A104" s="8" t="s">
        <v>157</v>
      </c>
      <c r="B104">
        <v>43799</v>
      </c>
    </row>
    <row r="105" spans="1:2" x14ac:dyDescent="0.45">
      <c r="A105" s="8" t="s">
        <v>158</v>
      </c>
      <c r="B105">
        <v>52491</v>
      </c>
    </row>
    <row r="106" spans="1:2" x14ac:dyDescent="0.45">
      <c r="A106" s="8" t="s">
        <v>159</v>
      </c>
      <c r="B106">
        <v>90125</v>
      </c>
    </row>
    <row r="107" spans="1:2" x14ac:dyDescent="0.45">
      <c r="A107" s="8" t="s">
        <v>160</v>
      </c>
      <c r="B107">
        <v>90296</v>
      </c>
    </row>
    <row r="108" spans="1:2" x14ac:dyDescent="0.45">
      <c r="A108" s="8" t="s">
        <v>161</v>
      </c>
      <c r="B108">
        <v>80203</v>
      </c>
    </row>
    <row r="109" spans="1:2" x14ac:dyDescent="0.45">
      <c r="A109" s="8" t="s">
        <v>162</v>
      </c>
      <c r="B109">
        <v>48261</v>
      </c>
    </row>
    <row r="110" spans="1:2" x14ac:dyDescent="0.45">
      <c r="A110" s="8" t="s">
        <v>163</v>
      </c>
      <c r="B110">
        <v>14238</v>
      </c>
    </row>
    <row r="111" spans="1:2" x14ac:dyDescent="0.45">
      <c r="A111" s="8" t="s">
        <v>165</v>
      </c>
      <c r="B111">
        <v>27167</v>
      </c>
    </row>
    <row r="112" spans="1:2" x14ac:dyDescent="0.45">
      <c r="A112" s="8" t="s">
        <v>166</v>
      </c>
      <c r="B112">
        <v>72383</v>
      </c>
    </row>
    <row r="113" spans="1:2" x14ac:dyDescent="0.45">
      <c r="A113" s="8" t="s">
        <v>167</v>
      </c>
      <c r="B113">
        <v>48461</v>
      </c>
    </row>
    <row r="114" spans="1:2" x14ac:dyDescent="0.45">
      <c r="A114" s="8" t="s">
        <v>168</v>
      </c>
      <c r="B114">
        <v>6003</v>
      </c>
    </row>
    <row r="115" spans="1:2" x14ac:dyDescent="0.45">
      <c r="A115" s="8" t="s">
        <v>169</v>
      </c>
      <c r="B115">
        <v>81658</v>
      </c>
    </row>
    <row r="116" spans="1:2" x14ac:dyDescent="0.45">
      <c r="A116" s="8" t="s">
        <v>170</v>
      </c>
      <c r="B116">
        <v>125159</v>
      </c>
    </row>
    <row r="117" spans="1:2" x14ac:dyDescent="0.45">
      <c r="A117" s="8" t="s">
        <v>171</v>
      </c>
      <c r="B117">
        <v>611</v>
      </c>
    </row>
    <row r="118" spans="1:2" x14ac:dyDescent="0.45">
      <c r="A118" s="8" t="s">
        <v>172</v>
      </c>
      <c r="B118">
        <v>33994</v>
      </c>
    </row>
    <row r="119" spans="1:2" x14ac:dyDescent="0.45">
      <c r="A119" s="8" t="s">
        <v>173</v>
      </c>
      <c r="B119">
        <v>3109</v>
      </c>
    </row>
    <row r="120" spans="1:2" x14ac:dyDescent="0.45">
      <c r="A120" s="8" t="s">
        <v>174</v>
      </c>
      <c r="B120">
        <v>3300</v>
      </c>
    </row>
    <row r="121" spans="1:2" x14ac:dyDescent="0.45">
      <c r="A121" s="8" t="s">
        <v>175</v>
      </c>
      <c r="B121">
        <v>244</v>
      </c>
    </row>
    <row r="122" spans="1:2" x14ac:dyDescent="0.45">
      <c r="A122" s="8" t="s">
        <v>178</v>
      </c>
      <c r="B122">
        <v>4816</v>
      </c>
    </row>
    <row r="123" spans="1:2" x14ac:dyDescent="0.45">
      <c r="A123" s="8" t="s">
        <v>179</v>
      </c>
      <c r="B123">
        <v>122558</v>
      </c>
    </row>
    <row r="124" spans="1:2" x14ac:dyDescent="0.45">
      <c r="A124" s="8" t="s">
        <v>180</v>
      </c>
      <c r="B124">
        <v>2361</v>
      </c>
    </row>
    <row r="125" spans="1:2" x14ac:dyDescent="0.45">
      <c r="A125" s="8" t="s">
        <v>181</v>
      </c>
      <c r="B125">
        <v>119293</v>
      </c>
    </row>
    <row r="126" spans="1:2" x14ac:dyDescent="0.45">
      <c r="A126" s="8" t="s">
        <v>182</v>
      </c>
      <c r="B126">
        <v>818</v>
      </c>
    </row>
    <row r="127" spans="1:2" x14ac:dyDescent="0.45">
      <c r="A127" s="8" t="s">
        <v>183</v>
      </c>
      <c r="B127">
        <v>936</v>
      </c>
    </row>
    <row r="128" spans="1:2" x14ac:dyDescent="0.45">
      <c r="A128" s="8" t="s">
        <v>184</v>
      </c>
      <c r="B128">
        <v>94828</v>
      </c>
    </row>
    <row r="129" spans="1:2" x14ac:dyDescent="0.45">
      <c r="A129" s="8" t="s">
        <v>185</v>
      </c>
      <c r="B129">
        <v>943</v>
      </c>
    </row>
    <row r="130" spans="1:2" x14ac:dyDescent="0.45">
      <c r="A130" s="8" t="s">
        <v>186</v>
      </c>
      <c r="B130">
        <v>115420</v>
      </c>
    </row>
    <row r="131" spans="1:2" x14ac:dyDescent="0.45">
      <c r="A131" s="8" t="s">
        <v>187</v>
      </c>
      <c r="B131">
        <v>38549</v>
      </c>
    </row>
    <row r="132" spans="1:2" x14ac:dyDescent="0.45">
      <c r="A132" s="8" t="s">
        <v>188</v>
      </c>
      <c r="B132">
        <v>110347</v>
      </c>
    </row>
    <row r="133" spans="1:2" x14ac:dyDescent="0.45">
      <c r="A133" s="8" t="s">
        <v>190</v>
      </c>
      <c r="B133">
        <v>525</v>
      </c>
    </row>
    <row r="134" spans="1:2" x14ac:dyDescent="0.45">
      <c r="A134" s="8" t="s">
        <v>194</v>
      </c>
      <c r="B134">
        <v>209</v>
      </c>
    </row>
    <row r="135" spans="1:2" x14ac:dyDescent="0.45">
      <c r="A135" s="8" t="s">
        <v>195</v>
      </c>
      <c r="B135">
        <v>4947</v>
      </c>
    </row>
    <row r="136" spans="1:2" x14ac:dyDescent="0.45">
      <c r="A136" s="8" t="s">
        <v>196</v>
      </c>
      <c r="B136">
        <v>2095</v>
      </c>
    </row>
    <row r="137" spans="1:2" x14ac:dyDescent="0.45">
      <c r="A137" s="8" t="s">
        <v>197</v>
      </c>
      <c r="B137">
        <v>499</v>
      </c>
    </row>
    <row r="138" spans="1:2" x14ac:dyDescent="0.45">
      <c r="A138" s="8" t="s">
        <v>199</v>
      </c>
      <c r="B138">
        <v>2743</v>
      </c>
    </row>
    <row r="139" spans="1:2" x14ac:dyDescent="0.45">
      <c r="A139" s="8" t="s">
        <v>200</v>
      </c>
      <c r="B139">
        <v>1750</v>
      </c>
    </row>
    <row r="140" spans="1:2" x14ac:dyDescent="0.45">
      <c r="A140" s="8" t="s">
        <v>202</v>
      </c>
      <c r="B140">
        <v>18984</v>
      </c>
    </row>
    <row r="141" spans="1:2" x14ac:dyDescent="0.45">
      <c r="A141" s="8" t="s">
        <v>203</v>
      </c>
      <c r="B141">
        <v>2565</v>
      </c>
    </row>
    <row r="142" spans="1:2" x14ac:dyDescent="0.45">
      <c r="A142" s="8" t="s">
        <v>205</v>
      </c>
      <c r="B142">
        <v>1027</v>
      </c>
    </row>
    <row r="143" spans="1:2" x14ac:dyDescent="0.45">
      <c r="A143" s="8" t="s">
        <v>206</v>
      </c>
      <c r="B143">
        <v>22867</v>
      </c>
    </row>
    <row r="144" spans="1:2" x14ac:dyDescent="0.45">
      <c r="A144" s="8" t="s">
        <v>207</v>
      </c>
      <c r="B144">
        <v>24060</v>
      </c>
    </row>
    <row r="145" spans="1:2" x14ac:dyDescent="0.45">
      <c r="A145" s="8" t="s">
        <v>208</v>
      </c>
      <c r="B145">
        <v>38073</v>
      </c>
    </row>
    <row r="146" spans="1:2" x14ac:dyDescent="0.45">
      <c r="A146" s="8" t="s">
        <v>209</v>
      </c>
      <c r="B146">
        <v>6450</v>
      </c>
    </row>
    <row r="147" spans="1:2" x14ac:dyDescent="0.45">
      <c r="A147" s="8" t="s">
        <v>210</v>
      </c>
      <c r="B147">
        <v>34746</v>
      </c>
    </row>
    <row r="148" spans="1:2" x14ac:dyDescent="0.45">
      <c r="A148" s="8" t="s">
        <v>211</v>
      </c>
      <c r="B148">
        <v>15199</v>
      </c>
    </row>
    <row r="149" spans="1:2" x14ac:dyDescent="0.45">
      <c r="A149" s="8" t="s">
        <v>212</v>
      </c>
      <c r="B149">
        <v>14898</v>
      </c>
    </row>
    <row r="150" spans="1:2" x14ac:dyDescent="0.45">
      <c r="A150" s="8" t="s">
        <v>214</v>
      </c>
      <c r="B150">
        <v>397</v>
      </c>
    </row>
    <row r="151" spans="1:2" x14ac:dyDescent="0.45">
      <c r="A151" s="8" t="s">
        <v>215</v>
      </c>
      <c r="B151">
        <v>64</v>
      </c>
    </row>
    <row r="152" spans="1:2" x14ac:dyDescent="0.45">
      <c r="A152" s="8" t="s">
        <v>216</v>
      </c>
      <c r="B152">
        <v>84</v>
      </c>
    </row>
    <row r="153" spans="1:2" x14ac:dyDescent="0.45">
      <c r="A153" s="8" t="s">
        <v>217</v>
      </c>
      <c r="B153">
        <v>573</v>
      </c>
    </row>
    <row r="154" spans="1:2" x14ac:dyDescent="0.45">
      <c r="A154" s="8" t="s">
        <v>222</v>
      </c>
      <c r="B154">
        <v>1789</v>
      </c>
    </row>
    <row r="155" spans="1:2" x14ac:dyDescent="0.45">
      <c r="A155" s="8" t="s">
        <v>229</v>
      </c>
      <c r="B155">
        <v>5573</v>
      </c>
    </row>
    <row r="156" spans="1:2" x14ac:dyDescent="0.45">
      <c r="A156" s="8" t="s">
        <v>230</v>
      </c>
      <c r="B156">
        <v>14781</v>
      </c>
    </row>
    <row r="157" spans="1:2" x14ac:dyDescent="0.45">
      <c r="A157" s="8" t="s">
        <v>231</v>
      </c>
      <c r="B157">
        <v>712</v>
      </c>
    </row>
    <row r="158" spans="1:2" x14ac:dyDescent="0.45">
      <c r="A158" s="8" t="s">
        <v>234</v>
      </c>
      <c r="B158">
        <v>797</v>
      </c>
    </row>
    <row r="159" spans="1:2" x14ac:dyDescent="0.45">
      <c r="A159" s="8" t="s">
        <v>237</v>
      </c>
      <c r="B159">
        <v>78515</v>
      </c>
    </row>
    <row r="160" spans="1:2" x14ac:dyDescent="0.45">
      <c r="A160" s="8" t="s">
        <v>238</v>
      </c>
      <c r="B160">
        <v>21290</v>
      </c>
    </row>
    <row r="161" spans="1:2" x14ac:dyDescent="0.45">
      <c r="A161" s="8" t="s">
        <v>239</v>
      </c>
      <c r="B161">
        <v>77885</v>
      </c>
    </row>
    <row r="162" spans="1:2" x14ac:dyDescent="0.45">
      <c r="A162" s="8" t="s">
        <v>240</v>
      </c>
      <c r="B162">
        <v>116550</v>
      </c>
    </row>
    <row r="163" spans="1:2" x14ac:dyDescent="0.45">
      <c r="A163" s="8" t="s">
        <v>242</v>
      </c>
      <c r="B163">
        <v>4240</v>
      </c>
    </row>
    <row r="164" spans="1:2" x14ac:dyDescent="0.45">
      <c r="A164" s="8" t="s">
        <v>244</v>
      </c>
      <c r="B164">
        <v>124</v>
      </c>
    </row>
    <row r="165" spans="1:2" x14ac:dyDescent="0.45">
      <c r="A165" s="8" t="s">
        <v>245</v>
      </c>
      <c r="B165">
        <v>57</v>
      </c>
    </row>
    <row r="166" spans="1:2" x14ac:dyDescent="0.45">
      <c r="A166" s="8" t="s">
        <v>246</v>
      </c>
      <c r="B166">
        <v>3662</v>
      </c>
    </row>
    <row r="167" spans="1:2" x14ac:dyDescent="0.45">
      <c r="A167" s="8" t="s">
        <v>247</v>
      </c>
      <c r="B167">
        <v>1315</v>
      </c>
    </row>
    <row r="168" spans="1:2" x14ac:dyDescent="0.45">
      <c r="A168" s="8" t="s">
        <v>248</v>
      </c>
      <c r="B168">
        <v>9938</v>
      </c>
    </row>
    <row r="169" spans="1:2" x14ac:dyDescent="0.45">
      <c r="A169" s="8" t="s">
        <v>249</v>
      </c>
      <c r="B169">
        <v>3121</v>
      </c>
    </row>
    <row r="170" spans="1:2" x14ac:dyDescent="0.45">
      <c r="A170" s="8" t="s">
        <v>251</v>
      </c>
      <c r="B170">
        <v>3418</v>
      </c>
    </row>
    <row r="171" spans="1:2" x14ac:dyDescent="0.45">
      <c r="A171" s="8" t="s">
        <v>252</v>
      </c>
      <c r="B171">
        <v>5002</v>
      </c>
    </row>
    <row r="172" spans="1:2" x14ac:dyDescent="0.45">
      <c r="A172" s="8" t="s">
        <v>255</v>
      </c>
      <c r="B172">
        <v>9210</v>
      </c>
    </row>
    <row r="173" spans="1:2" x14ac:dyDescent="0.45">
      <c r="A173" s="8" t="s">
        <v>256</v>
      </c>
      <c r="B173">
        <v>12918</v>
      </c>
    </row>
    <row r="174" spans="1:2" x14ac:dyDescent="0.45">
      <c r="A174" s="8" t="s">
        <v>257</v>
      </c>
      <c r="B174">
        <v>2571</v>
      </c>
    </row>
    <row r="175" spans="1:2" x14ac:dyDescent="0.45">
      <c r="A175" s="8" t="s">
        <v>259</v>
      </c>
      <c r="B175">
        <v>21486</v>
      </c>
    </row>
    <row r="176" spans="1:2" x14ac:dyDescent="0.45">
      <c r="A176" s="8" t="s">
        <v>261</v>
      </c>
      <c r="B176">
        <v>20851</v>
      </c>
    </row>
    <row r="177" spans="1:2" x14ac:dyDescent="0.45">
      <c r="A177" s="8" t="s">
        <v>262</v>
      </c>
      <c r="B177">
        <v>100215</v>
      </c>
    </row>
    <row r="178" spans="1:2" x14ac:dyDescent="0.45">
      <c r="A178" s="8" t="s">
        <v>264</v>
      </c>
      <c r="B178">
        <v>137644</v>
      </c>
    </row>
    <row r="179" spans="1:2" x14ac:dyDescent="0.45">
      <c r="A179" s="8" t="s">
        <v>270</v>
      </c>
      <c r="B179">
        <v>4623</v>
      </c>
    </row>
    <row r="180" spans="1:2" x14ac:dyDescent="0.45">
      <c r="A180" s="8" t="s">
        <v>274</v>
      </c>
      <c r="B180">
        <v>109877</v>
      </c>
    </row>
    <row r="181" spans="1:2" x14ac:dyDescent="0.45">
      <c r="A181" s="8" t="s">
        <v>275</v>
      </c>
      <c r="B181">
        <v>97917</v>
      </c>
    </row>
    <row r="182" spans="1:2" x14ac:dyDescent="0.45">
      <c r="A182" s="8" t="s">
        <v>277</v>
      </c>
      <c r="B182">
        <v>24246</v>
      </c>
    </row>
    <row r="183" spans="1:2" x14ac:dyDescent="0.45">
      <c r="A183" s="8" t="s">
        <v>279</v>
      </c>
      <c r="B183">
        <v>3467</v>
      </c>
    </row>
    <row r="184" spans="1:2" x14ac:dyDescent="0.45">
      <c r="A184" s="8" t="s">
        <v>280</v>
      </c>
      <c r="B184">
        <v>7492</v>
      </c>
    </row>
    <row r="185" spans="1:2" x14ac:dyDescent="0.45">
      <c r="A185" s="8" t="s">
        <v>281</v>
      </c>
      <c r="B185">
        <v>5207</v>
      </c>
    </row>
    <row r="186" spans="1:2" x14ac:dyDescent="0.45">
      <c r="A186" s="8" t="s">
        <v>282</v>
      </c>
      <c r="B186">
        <v>78055</v>
      </c>
    </row>
    <row r="187" spans="1:2" x14ac:dyDescent="0.45">
      <c r="A187" s="8" t="s">
        <v>285</v>
      </c>
      <c r="B187">
        <v>97988</v>
      </c>
    </row>
    <row r="188" spans="1:2" x14ac:dyDescent="0.45">
      <c r="A188" s="8" t="s">
        <v>286</v>
      </c>
      <c r="B188">
        <v>32909</v>
      </c>
    </row>
    <row r="189" spans="1:2" x14ac:dyDescent="0.45">
      <c r="A189" s="8" t="s">
        <v>288</v>
      </c>
      <c r="B189">
        <v>6254</v>
      </c>
    </row>
    <row r="190" spans="1:2" x14ac:dyDescent="0.45">
      <c r="A190" s="8" t="s">
        <v>291</v>
      </c>
      <c r="B190">
        <v>11723</v>
      </c>
    </row>
    <row r="191" spans="1:2" x14ac:dyDescent="0.45">
      <c r="A191" s="8" t="s">
        <v>293</v>
      </c>
      <c r="B191">
        <v>116325</v>
      </c>
    </row>
    <row r="192" spans="1:2" x14ac:dyDescent="0.45">
      <c r="A192" s="8" t="s">
        <v>294</v>
      </c>
      <c r="B192">
        <v>117167</v>
      </c>
    </row>
    <row r="193" spans="1:2" x14ac:dyDescent="0.45">
      <c r="A193" s="8" t="s">
        <v>295</v>
      </c>
      <c r="B193">
        <v>10006</v>
      </c>
    </row>
    <row r="194" spans="1:2" x14ac:dyDescent="0.45">
      <c r="A194" s="8" t="s">
        <v>296</v>
      </c>
      <c r="B194">
        <v>83316</v>
      </c>
    </row>
    <row r="195" spans="1:2" x14ac:dyDescent="0.45">
      <c r="A195" s="8" t="s">
        <v>297</v>
      </c>
      <c r="B195">
        <v>20430</v>
      </c>
    </row>
    <row r="196" spans="1:2" x14ac:dyDescent="0.45">
      <c r="A196" s="8" t="s">
        <v>298</v>
      </c>
      <c r="B196">
        <v>10643</v>
      </c>
    </row>
    <row r="197" spans="1:2" x14ac:dyDescent="0.45">
      <c r="A197" s="8" t="s">
        <v>299</v>
      </c>
      <c r="B197">
        <v>10140</v>
      </c>
    </row>
    <row r="198" spans="1:2" x14ac:dyDescent="0.45">
      <c r="A198" s="8" t="s">
        <v>302</v>
      </c>
      <c r="B198">
        <v>609</v>
      </c>
    </row>
    <row r="199" spans="1:2" x14ac:dyDescent="0.45">
      <c r="A199" s="8" t="s">
        <v>304</v>
      </c>
      <c r="B199">
        <v>7797</v>
      </c>
    </row>
    <row r="200" spans="1:2" x14ac:dyDescent="0.45">
      <c r="A200" s="8" t="s">
        <v>305</v>
      </c>
      <c r="B200">
        <v>15763</v>
      </c>
    </row>
    <row r="201" spans="1:2" x14ac:dyDescent="0.45">
      <c r="A201" s="8" t="s">
        <v>306</v>
      </c>
      <c r="B201">
        <v>16673</v>
      </c>
    </row>
    <row r="202" spans="1:2" x14ac:dyDescent="0.45">
      <c r="A202" s="8" t="s">
        <v>307</v>
      </c>
      <c r="B202">
        <v>1024</v>
      </c>
    </row>
    <row r="203" spans="1:2" x14ac:dyDescent="0.45">
      <c r="A203" s="8" t="s">
        <v>308</v>
      </c>
      <c r="B203">
        <v>149839</v>
      </c>
    </row>
    <row r="204" spans="1:2" x14ac:dyDescent="0.45">
      <c r="A204" s="8" t="s">
        <v>309</v>
      </c>
      <c r="B204">
        <v>78243</v>
      </c>
    </row>
    <row r="205" spans="1:2" x14ac:dyDescent="0.45">
      <c r="A205" s="8" t="s">
        <v>310</v>
      </c>
      <c r="B205">
        <v>16946</v>
      </c>
    </row>
    <row r="206" spans="1:2" x14ac:dyDescent="0.45">
      <c r="A206" s="8" t="s">
        <v>311</v>
      </c>
      <c r="B206">
        <v>5026</v>
      </c>
    </row>
    <row r="207" spans="1:2" x14ac:dyDescent="0.45">
      <c r="A207" s="8" t="s">
        <v>312</v>
      </c>
      <c r="B207">
        <v>1706</v>
      </c>
    </row>
    <row r="208" spans="1:2" x14ac:dyDescent="0.45">
      <c r="A208" s="8" t="s">
        <v>313</v>
      </c>
      <c r="B208">
        <v>20845</v>
      </c>
    </row>
    <row r="209" spans="1:2" x14ac:dyDescent="0.45">
      <c r="A209" s="8" t="s">
        <v>314</v>
      </c>
      <c r="B209">
        <v>12055</v>
      </c>
    </row>
    <row r="210" spans="1:2" x14ac:dyDescent="0.45">
      <c r="A210" s="8" t="s">
        <v>315</v>
      </c>
      <c r="B210">
        <v>1041</v>
      </c>
    </row>
    <row r="211" spans="1:2" x14ac:dyDescent="0.45">
      <c r="A211" s="8" t="s">
        <v>316</v>
      </c>
      <c r="B211">
        <v>1494</v>
      </c>
    </row>
    <row r="212" spans="1:2" x14ac:dyDescent="0.45">
      <c r="A212" s="8" t="s">
        <v>317</v>
      </c>
      <c r="B212">
        <v>1016</v>
      </c>
    </row>
    <row r="213" spans="1:2" x14ac:dyDescent="0.45">
      <c r="A213" s="8" t="s">
        <v>319</v>
      </c>
      <c r="B213">
        <v>73632</v>
      </c>
    </row>
    <row r="214" spans="1:2" x14ac:dyDescent="0.45">
      <c r="A214" s="8" t="s">
        <v>320</v>
      </c>
      <c r="B214">
        <v>53023</v>
      </c>
    </row>
    <row r="215" spans="1:2" x14ac:dyDescent="0.45">
      <c r="A215" s="8" t="s">
        <v>321</v>
      </c>
      <c r="B215">
        <v>81405</v>
      </c>
    </row>
    <row r="216" spans="1:2" x14ac:dyDescent="0.45">
      <c r="A216" s="8" t="s">
        <v>322</v>
      </c>
      <c r="B216">
        <v>76945</v>
      </c>
    </row>
    <row r="217" spans="1:2" x14ac:dyDescent="0.45">
      <c r="A217" s="8" t="s">
        <v>324</v>
      </c>
      <c r="B217">
        <v>109644</v>
      </c>
    </row>
    <row r="218" spans="1:2" x14ac:dyDescent="0.45">
      <c r="A218" s="8" t="s">
        <v>325</v>
      </c>
      <c r="B218">
        <v>39</v>
      </c>
    </row>
    <row r="219" spans="1:2" x14ac:dyDescent="0.45">
      <c r="A219" s="8" t="s">
        <v>326</v>
      </c>
      <c r="B219">
        <v>46</v>
      </c>
    </row>
    <row r="220" spans="1:2" x14ac:dyDescent="0.45">
      <c r="A220" s="8" t="s">
        <v>328</v>
      </c>
      <c r="B220">
        <v>79031</v>
      </c>
    </row>
    <row r="221" spans="1:2" x14ac:dyDescent="0.45">
      <c r="A221" s="8" t="s">
        <v>329</v>
      </c>
      <c r="B221">
        <v>43679</v>
      </c>
    </row>
    <row r="222" spans="1:2" x14ac:dyDescent="0.45">
      <c r="A222" s="8" t="s">
        <v>330</v>
      </c>
      <c r="B222">
        <v>82098</v>
      </c>
    </row>
    <row r="223" spans="1:2" x14ac:dyDescent="0.45">
      <c r="A223" s="8" t="s">
        <v>331</v>
      </c>
      <c r="B223">
        <v>47970</v>
      </c>
    </row>
    <row r="224" spans="1:2" x14ac:dyDescent="0.45">
      <c r="A224" s="8" t="s">
        <v>332</v>
      </c>
      <c r="B224">
        <v>7781</v>
      </c>
    </row>
    <row r="225" spans="1:2" x14ac:dyDescent="0.45">
      <c r="A225" s="8" t="s">
        <v>334</v>
      </c>
      <c r="B225">
        <v>64568</v>
      </c>
    </row>
    <row r="226" spans="1:2" x14ac:dyDescent="0.45">
      <c r="A226" s="8" t="s">
        <v>335</v>
      </c>
      <c r="B226">
        <v>79481</v>
      </c>
    </row>
    <row r="227" spans="1:2" x14ac:dyDescent="0.45">
      <c r="A227" s="8" t="s">
        <v>336</v>
      </c>
      <c r="B227">
        <v>14182</v>
      </c>
    </row>
    <row r="228" spans="1:2" x14ac:dyDescent="0.45">
      <c r="A228" s="8" t="s">
        <v>337</v>
      </c>
      <c r="B228">
        <v>1166</v>
      </c>
    </row>
    <row r="229" spans="1:2" x14ac:dyDescent="0.45">
      <c r="A229" s="8" t="s">
        <v>341</v>
      </c>
      <c r="B229">
        <v>10746</v>
      </c>
    </row>
    <row r="230" spans="1:2" x14ac:dyDescent="0.45">
      <c r="A230" s="8" t="s">
        <v>342</v>
      </c>
      <c r="B230">
        <v>105093</v>
      </c>
    </row>
    <row r="231" spans="1:2" x14ac:dyDescent="0.45">
      <c r="A231" s="8" t="s">
        <v>343</v>
      </c>
      <c r="B231">
        <v>574</v>
      </c>
    </row>
    <row r="232" spans="1:2" x14ac:dyDescent="0.45">
      <c r="A232" s="8" t="s">
        <v>345</v>
      </c>
      <c r="B232">
        <v>57689</v>
      </c>
    </row>
    <row r="233" spans="1:2" x14ac:dyDescent="0.45">
      <c r="A233" s="8" t="s">
        <v>346</v>
      </c>
      <c r="B233">
        <v>12745</v>
      </c>
    </row>
    <row r="234" spans="1:2" x14ac:dyDescent="0.45">
      <c r="A234" s="8" t="s">
        <v>347</v>
      </c>
      <c r="B234">
        <v>5346</v>
      </c>
    </row>
    <row r="235" spans="1:2" x14ac:dyDescent="0.45">
      <c r="A235" s="8" t="s">
        <v>348</v>
      </c>
      <c r="B235">
        <v>4139</v>
      </c>
    </row>
    <row r="236" spans="1:2" x14ac:dyDescent="0.45">
      <c r="A236" s="8" t="s">
        <v>349</v>
      </c>
      <c r="B236">
        <v>81389</v>
      </c>
    </row>
    <row r="237" spans="1:2" x14ac:dyDescent="0.45">
      <c r="A237" s="8" t="s">
        <v>350</v>
      </c>
      <c r="B237">
        <v>349</v>
      </c>
    </row>
    <row r="238" spans="1:2" x14ac:dyDescent="0.45">
      <c r="A238" s="8" t="s">
        <v>352</v>
      </c>
      <c r="B238">
        <v>96940</v>
      </c>
    </row>
    <row r="239" spans="1:2" x14ac:dyDescent="0.45">
      <c r="A239" s="8" t="s">
        <v>353</v>
      </c>
      <c r="B239">
        <v>1262</v>
      </c>
    </row>
    <row r="240" spans="1:2" x14ac:dyDescent="0.45">
      <c r="A240" s="8" t="s">
        <v>354</v>
      </c>
      <c r="B240">
        <v>88224</v>
      </c>
    </row>
    <row r="241" spans="1:2" x14ac:dyDescent="0.45">
      <c r="A241" s="8" t="s">
        <v>355</v>
      </c>
      <c r="B241">
        <v>22503</v>
      </c>
    </row>
    <row r="242" spans="1:2" x14ac:dyDescent="0.45">
      <c r="A242" s="8" t="s">
        <v>356</v>
      </c>
      <c r="B242">
        <v>524</v>
      </c>
    </row>
    <row r="243" spans="1:2" x14ac:dyDescent="0.45">
      <c r="A243" s="8" t="s">
        <v>357</v>
      </c>
      <c r="B243">
        <v>12844</v>
      </c>
    </row>
    <row r="244" spans="1:2" x14ac:dyDescent="0.45">
      <c r="A244" s="8" t="s">
        <v>358</v>
      </c>
      <c r="B244">
        <v>11737</v>
      </c>
    </row>
    <row r="245" spans="1:2" x14ac:dyDescent="0.45">
      <c r="A245" s="8" t="s">
        <v>359</v>
      </c>
      <c r="B245">
        <v>79331</v>
      </c>
    </row>
    <row r="246" spans="1:2" x14ac:dyDescent="0.45">
      <c r="A246" s="8" t="s">
        <v>360</v>
      </c>
      <c r="B246">
        <v>113171</v>
      </c>
    </row>
    <row r="247" spans="1:2" x14ac:dyDescent="0.45">
      <c r="A247" s="8" t="s">
        <v>367</v>
      </c>
      <c r="B247">
        <v>60688</v>
      </c>
    </row>
    <row r="248" spans="1:2" x14ac:dyDescent="0.45">
      <c r="A248" s="8" t="s">
        <v>368</v>
      </c>
      <c r="B248">
        <v>28322</v>
      </c>
    </row>
    <row r="249" spans="1:2" x14ac:dyDescent="0.45">
      <c r="A249" s="8" t="s">
        <v>369</v>
      </c>
      <c r="B249">
        <v>21882</v>
      </c>
    </row>
    <row r="250" spans="1:2" x14ac:dyDescent="0.45">
      <c r="A250" s="8" t="s">
        <v>370</v>
      </c>
      <c r="B250">
        <v>15243</v>
      </c>
    </row>
    <row r="251" spans="1:2" x14ac:dyDescent="0.45">
      <c r="A251" s="8" t="s">
        <v>371</v>
      </c>
      <c r="B251">
        <v>80377</v>
      </c>
    </row>
    <row r="252" spans="1:2" x14ac:dyDescent="0.45">
      <c r="A252" s="8" t="s">
        <v>372</v>
      </c>
      <c r="B252">
        <v>4014</v>
      </c>
    </row>
    <row r="253" spans="1:2" x14ac:dyDescent="0.45">
      <c r="A253" s="8" t="s">
        <v>373</v>
      </c>
      <c r="B253">
        <v>4507</v>
      </c>
    </row>
    <row r="254" spans="1:2" x14ac:dyDescent="0.45">
      <c r="A254" s="8" t="s">
        <v>376</v>
      </c>
      <c r="B254">
        <v>2608</v>
      </c>
    </row>
    <row r="255" spans="1:2" x14ac:dyDescent="0.45">
      <c r="A255" s="8" t="s">
        <v>378</v>
      </c>
      <c r="B255">
        <v>7893</v>
      </c>
    </row>
    <row r="256" spans="1:2" x14ac:dyDescent="0.45">
      <c r="A256" s="8" t="s">
        <v>379</v>
      </c>
      <c r="B256">
        <v>4203</v>
      </c>
    </row>
    <row r="257" spans="1:2" x14ac:dyDescent="0.45">
      <c r="A257" s="8" t="s">
        <v>380</v>
      </c>
      <c r="B257">
        <v>2979</v>
      </c>
    </row>
    <row r="258" spans="1:2" x14ac:dyDescent="0.45">
      <c r="A258" s="8" t="s">
        <v>381</v>
      </c>
      <c r="B258">
        <v>90405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8DF6-06BB-4725-BE69-5F606CFFA409}">
  <dimension ref="A1:B172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8" t="s">
        <v>3</v>
      </c>
      <c r="B2">
        <v>1051</v>
      </c>
    </row>
    <row r="3" spans="1:2" x14ac:dyDescent="0.45">
      <c r="A3" s="8" t="s">
        <v>5</v>
      </c>
      <c r="B3">
        <v>2486</v>
      </c>
    </row>
    <row r="4" spans="1:2" x14ac:dyDescent="0.45">
      <c r="A4" s="8" t="s">
        <v>6</v>
      </c>
      <c r="B4">
        <v>2185</v>
      </c>
    </row>
    <row r="5" spans="1:2" x14ac:dyDescent="0.45">
      <c r="A5" s="8" t="s">
        <v>7</v>
      </c>
      <c r="B5">
        <v>52397</v>
      </c>
    </row>
    <row r="6" spans="1:2" x14ac:dyDescent="0.45">
      <c r="A6" s="8" t="s">
        <v>8</v>
      </c>
      <c r="B6">
        <v>3229</v>
      </c>
    </row>
    <row r="7" spans="1:2" x14ac:dyDescent="0.45">
      <c r="A7" s="8" t="s">
        <v>11</v>
      </c>
      <c r="B7">
        <v>17817</v>
      </c>
    </row>
    <row r="8" spans="1:2" x14ac:dyDescent="0.45">
      <c r="A8" s="8" t="s">
        <v>15</v>
      </c>
      <c r="B8">
        <v>12244</v>
      </c>
    </row>
    <row r="9" spans="1:2" x14ac:dyDescent="0.45">
      <c r="A9" s="8" t="s">
        <v>17</v>
      </c>
      <c r="B9">
        <v>42766</v>
      </c>
    </row>
    <row r="10" spans="1:2" x14ac:dyDescent="0.45">
      <c r="A10" s="8" t="s">
        <v>18</v>
      </c>
      <c r="B10">
        <v>20365</v>
      </c>
    </row>
    <row r="11" spans="1:2" x14ac:dyDescent="0.45">
      <c r="A11" s="8" t="s">
        <v>19</v>
      </c>
      <c r="B11">
        <v>18805</v>
      </c>
    </row>
    <row r="12" spans="1:2" x14ac:dyDescent="0.45">
      <c r="A12" s="8" t="s">
        <v>20</v>
      </c>
      <c r="B12">
        <v>31546</v>
      </c>
    </row>
    <row r="13" spans="1:2" x14ac:dyDescent="0.45">
      <c r="A13" s="8" t="s">
        <v>21</v>
      </c>
      <c r="B13">
        <v>20129</v>
      </c>
    </row>
    <row r="14" spans="1:2" x14ac:dyDescent="0.45">
      <c r="A14" s="8" t="s">
        <v>22</v>
      </c>
      <c r="B14">
        <v>22286</v>
      </c>
    </row>
    <row r="15" spans="1:2" x14ac:dyDescent="0.45">
      <c r="A15" s="8" t="s">
        <v>29</v>
      </c>
      <c r="B15">
        <v>40766</v>
      </c>
    </row>
    <row r="16" spans="1:2" x14ac:dyDescent="0.45">
      <c r="A16" s="8" t="s">
        <v>30</v>
      </c>
      <c r="B16">
        <v>19783</v>
      </c>
    </row>
    <row r="17" spans="1:2" x14ac:dyDescent="0.45">
      <c r="A17" s="8" t="s">
        <v>31</v>
      </c>
      <c r="B17">
        <v>13129</v>
      </c>
    </row>
    <row r="18" spans="1:2" x14ac:dyDescent="0.45">
      <c r="A18" s="8" t="s">
        <v>34</v>
      </c>
      <c r="B18">
        <v>3229</v>
      </c>
    </row>
    <row r="19" spans="1:2" x14ac:dyDescent="0.45">
      <c r="A19" s="8" t="s">
        <v>36</v>
      </c>
      <c r="B19">
        <v>5388</v>
      </c>
    </row>
    <row r="20" spans="1:2" x14ac:dyDescent="0.45">
      <c r="A20" s="8" t="s">
        <v>37</v>
      </c>
      <c r="B20">
        <v>12491</v>
      </c>
    </row>
    <row r="21" spans="1:2" x14ac:dyDescent="0.45">
      <c r="A21" s="8" t="s">
        <v>39</v>
      </c>
      <c r="B21">
        <v>70359</v>
      </c>
    </row>
    <row r="22" spans="1:2" x14ac:dyDescent="0.45">
      <c r="A22" s="8" t="s">
        <v>46</v>
      </c>
      <c r="B22">
        <v>7730</v>
      </c>
    </row>
    <row r="23" spans="1:2" x14ac:dyDescent="0.45">
      <c r="A23" s="8" t="s">
        <v>47</v>
      </c>
      <c r="B23">
        <v>23221</v>
      </c>
    </row>
    <row r="24" spans="1:2" x14ac:dyDescent="0.45">
      <c r="A24" s="8" t="s">
        <v>49</v>
      </c>
      <c r="B24">
        <v>21562</v>
      </c>
    </row>
    <row r="25" spans="1:2" x14ac:dyDescent="0.45">
      <c r="A25" s="8" t="s">
        <v>51</v>
      </c>
      <c r="B25">
        <v>44313</v>
      </c>
    </row>
    <row r="26" spans="1:2" x14ac:dyDescent="0.45">
      <c r="A26" s="8" t="s">
        <v>57</v>
      </c>
      <c r="B26">
        <v>7725</v>
      </c>
    </row>
    <row r="27" spans="1:2" x14ac:dyDescent="0.45">
      <c r="A27" s="8" t="s">
        <v>62</v>
      </c>
      <c r="B27">
        <v>3676</v>
      </c>
    </row>
    <row r="28" spans="1:2" x14ac:dyDescent="0.45">
      <c r="A28" s="8" t="s">
        <v>64</v>
      </c>
      <c r="B28">
        <v>7000</v>
      </c>
    </row>
    <row r="29" spans="1:2" x14ac:dyDescent="0.45">
      <c r="A29" s="8" t="s">
        <v>67</v>
      </c>
      <c r="B29">
        <v>8378</v>
      </c>
    </row>
    <row r="30" spans="1:2" x14ac:dyDescent="0.45">
      <c r="A30" s="8" t="s">
        <v>79</v>
      </c>
      <c r="B30">
        <v>1802</v>
      </c>
    </row>
    <row r="31" spans="1:2" x14ac:dyDescent="0.45">
      <c r="A31" s="8" t="s">
        <v>80</v>
      </c>
      <c r="B31">
        <v>14425</v>
      </c>
    </row>
    <row r="32" spans="1:2" x14ac:dyDescent="0.45">
      <c r="A32" s="8" t="s">
        <v>81</v>
      </c>
      <c r="B32">
        <v>4600</v>
      </c>
    </row>
    <row r="33" spans="1:2" x14ac:dyDescent="0.45">
      <c r="A33" s="8" t="s">
        <v>82</v>
      </c>
      <c r="B33">
        <v>2339</v>
      </c>
    </row>
    <row r="34" spans="1:2" x14ac:dyDescent="0.45">
      <c r="A34" s="8" t="s">
        <v>84</v>
      </c>
      <c r="B34">
        <v>75674</v>
      </c>
    </row>
    <row r="35" spans="1:2" x14ac:dyDescent="0.45">
      <c r="A35" s="8" t="s">
        <v>86</v>
      </c>
      <c r="B35">
        <v>21574</v>
      </c>
    </row>
    <row r="36" spans="1:2" x14ac:dyDescent="0.45">
      <c r="A36" s="8" t="s">
        <v>88</v>
      </c>
      <c r="B36">
        <v>4468</v>
      </c>
    </row>
    <row r="37" spans="1:2" x14ac:dyDescent="0.45">
      <c r="A37" s="8" t="s">
        <v>89</v>
      </c>
      <c r="B37">
        <v>2402</v>
      </c>
    </row>
    <row r="38" spans="1:2" x14ac:dyDescent="0.45">
      <c r="A38" s="8" t="s">
        <v>97</v>
      </c>
      <c r="B38">
        <v>4464</v>
      </c>
    </row>
    <row r="39" spans="1:2" x14ac:dyDescent="0.45">
      <c r="A39" s="8" t="s">
        <v>100</v>
      </c>
      <c r="B39">
        <v>3907</v>
      </c>
    </row>
    <row r="40" spans="1:2" x14ac:dyDescent="0.45">
      <c r="A40" s="8" t="s">
        <v>103</v>
      </c>
      <c r="B40">
        <v>1049</v>
      </c>
    </row>
    <row r="41" spans="1:2" x14ac:dyDescent="0.45">
      <c r="A41" s="8" t="s">
        <v>104</v>
      </c>
      <c r="B41">
        <v>2811</v>
      </c>
    </row>
    <row r="42" spans="1:2" x14ac:dyDescent="0.45">
      <c r="A42" s="8" t="s">
        <v>105</v>
      </c>
      <c r="B42">
        <v>5476</v>
      </c>
    </row>
    <row r="43" spans="1:2" x14ac:dyDescent="0.45">
      <c r="A43" s="8" t="s">
        <v>106</v>
      </c>
      <c r="B43">
        <v>3671</v>
      </c>
    </row>
    <row r="44" spans="1:2" x14ac:dyDescent="0.45">
      <c r="A44" s="8" t="s">
        <v>108</v>
      </c>
      <c r="B44">
        <v>6189</v>
      </c>
    </row>
    <row r="45" spans="1:2" x14ac:dyDescent="0.45">
      <c r="A45" s="8" t="s">
        <v>109</v>
      </c>
      <c r="B45">
        <v>3138</v>
      </c>
    </row>
    <row r="46" spans="1:2" x14ac:dyDescent="0.45">
      <c r="A46" s="8" t="s">
        <v>110</v>
      </c>
      <c r="B46">
        <v>2989</v>
      </c>
    </row>
    <row r="47" spans="1:2" x14ac:dyDescent="0.45">
      <c r="A47" s="8" t="s">
        <v>113</v>
      </c>
      <c r="B47">
        <v>14356</v>
      </c>
    </row>
    <row r="48" spans="1:2" x14ac:dyDescent="0.45">
      <c r="A48" s="8" t="s">
        <v>117</v>
      </c>
      <c r="B48">
        <v>7903</v>
      </c>
    </row>
    <row r="49" spans="1:2" x14ac:dyDescent="0.45">
      <c r="A49" s="8" t="s">
        <v>119</v>
      </c>
      <c r="B49">
        <v>3288</v>
      </c>
    </row>
    <row r="50" spans="1:2" x14ac:dyDescent="0.45">
      <c r="A50" s="8" t="s">
        <v>123</v>
      </c>
      <c r="B50">
        <v>3288</v>
      </c>
    </row>
    <row r="51" spans="1:2" x14ac:dyDescent="0.45">
      <c r="A51" s="8" t="s">
        <v>125</v>
      </c>
      <c r="B51">
        <v>4994</v>
      </c>
    </row>
    <row r="52" spans="1:2" x14ac:dyDescent="0.45">
      <c r="A52" s="8" t="s">
        <v>126</v>
      </c>
      <c r="B52">
        <v>21348</v>
      </c>
    </row>
    <row r="53" spans="1:2" x14ac:dyDescent="0.45">
      <c r="A53" s="8" t="s">
        <v>127</v>
      </c>
      <c r="B53">
        <v>2732</v>
      </c>
    </row>
    <row r="54" spans="1:2" x14ac:dyDescent="0.45">
      <c r="A54" s="8" t="s">
        <v>134</v>
      </c>
      <c r="B54">
        <v>82436</v>
      </c>
    </row>
    <row r="55" spans="1:2" x14ac:dyDescent="0.45">
      <c r="A55" s="8" t="s">
        <v>135</v>
      </c>
      <c r="B55">
        <v>1968</v>
      </c>
    </row>
    <row r="56" spans="1:2" x14ac:dyDescent="0.45">
      <c r="A56" s="8" t="s">
        <v>138</v>
      </c>
      <c r="B56">
        <v>15980</v>
      </c>
    </row>
    <row r="57" spans="1:2" x14ac:dyDescent="0.45">
      <c r="A57" s="8" t="s">
        <v>142</v>
      </c>
      <c r="B57">
        <v>2838</v>
      </c>
    </row>
    <row r="58" spans="1:2" x14ac:dyDescent="0.45">
      <c r="A58" s="8" t="s">
        <v>143</v>
      </c>
      <c r="B58">
        <v>1837</v>
      </c>
    </row>
    <row r="59" spans="1:2" x14ac:dyDescent="0.45">
      <c r="A59" s="8" t="s">
        <v>146</v>
      </c>
      <c r="B59">
        <v>24194</v>
      </c>
    </row>
    <row r="60" spans="1:2" x14ac:dyDescent="0.45">
      <c r="A60" s="8" t="s">
        <v>152</v>
      </c>
      <c r="B60">
        <v>69206</v>
      </c>
    </row>
    <row r="61" spans="1:2" x14ac:dyDescent="0.45">
      <c r="A61" s="8" t="s">
        <v>153</v>
      </c>
      <c r="B61">
        <v>97535</v>
      </c>
    </row>
    <row r="62" spans="1:2" x14ac:dyDescent="0.45">
      <c r="A62" s="8" t="s">
        <v>154</v>
      </c>
      <c r="B62">
        <v>6907</v>
      </c>
    </row>
    <row r="63" spans="1:2" x14ac:dyDescent="0.45">
      <c r="A63" s="8" t="s">
        <v>155</v>
      </c>
      <c r="B63">
        <v>13088</v>
      </c>
    </row>
    <row r="64" spans="1:2" x14ac:dyDescent="0.45">
      <c r="A64" s="8" t="s">
        <v>156</v>
      </c>
      <c r="B64">
        <v>5279</v>
      </c>
    </row>
    <row r="65" spans="1:2" x14ac:dyDescent="0.45">
      <c r="A65" s="8" t="s">
        <v>158</v>
      </c>
      <c r="B65">
        <v>114624</v>
      </c>
    </row>
    <row r="66" spans="1:2" x14ac:dyDescent="0.45">
      <c r="A66" s="8" t="s">
        <v>163</v>
      </c>
      <c r="B66">
        <v>13204</v>
      </c>
    </row>
    <row r="67" spans="1:2" x14ac:dyDescent="0.45">
      <c r="A67" s="8" t="s">
        <v>165</v>
      </c>
      <c r="B67">
        <v>13830</v>
      </c>
    </row>
    <row r="68" spans="1:2" x14ac:dyDescent="0.45">
      <c r="A68" s="8" t="s">
        <v>166</v>
      </c>
      <c r="B68">
        <v>110601</v>
      </c>
    </row>
    <row r="69" spans="1:2" x14ac:dyDescent="0.45">
      <c r="A69" s="8" t="s">
        <v>167</v>
      </c>
      <c r="B69">
        <v>26118</v>
      </c>
    </row>
    <row r="70" spans="1:2" x14ac:dyDescent="0.45">
      <c r="A70" s="8" t="s">
        <v>168</v>
      </c>
      <c r="B70">
        <v>5730</v>
      </c>
    </row>
    <row r="71" spans="1:2" x14ac:dyDescent="0.45">
      <c r="A71" s="8" t="s">
        <v>172</v>
      </c>
      <c r="B71">
        <v>49572</v>
      </c>
    </row>
    <row r="72" spans="1:2" x14ac:dyDescent="0.45">
      <c r="A72" s="8" t="s">
        <v>173</v>
      </c>
      <c r="B72">
        <v>3718</v>
      </c>
    </row>
    <row r="73" spans="1:2" x14ac:dyDescent="0.45">
      <c r="A73" s="8" t="s">
        <v>174</v>
      </c>
      <c r="B73">
        <v>2641</v>
      </c>
    </row>
    <row r="74" spans="1:2" x14ac:dyDescent="0.45">
      <c r="A74" s="8" t="s">
        <v>178</v>
      </c>
      <c r="B74">
        <v>3281</v>
      </c>
    </row>
    <row r="75" spans="1:2" x14ac:dyDescent="0.45">
      <c r="A75" s="8" t="s">
        <v>179</v>
      </c>
      <c r="B75">
        <v>189947</v>
      </c>
    </row>
    <row r="76" spans="1:2" x14ac:dyDescent="0.45">
      <c r="A76" s="8" t="s">
        <v>180</v>
      </c>
      <c r="B76">
        <v>1744</v>
      </c>
    </row>
    <row r="77" spans="1:2" x14ac:dyDescent="0.45">
      <c r="A77" s="8" t="s">
        <v>181</v>
      </c>
      <c r="B77">
        <v>50599</v>
      </c>
    </row>
    <row r="78" spans="1:2" x14ac:dyDescent="0.45">
      <c r="A78" s="8" t="s">
        <v>184</v>
      </c>
      <c r="B78">
        <v>117406</v>
      </c>
    </row>
    <row r="79" spans="1:2" x14ac:dyDescent="0.45">
      <c r="A79" s="8" t="s">
        <v>187</v>
      </c>
      <c r="B79">
        <v>26933</v>
      </c>
    </row>
    <row r="80" spans="1:2" x14ac:dyDescent="0.45">
      <c r="A80" s="8" t="s">
        <v>188</v>
      </c>
      <c r="B80">
        <v>116614</v>
      </c>
    </row>
    <row r="81" spans="1:2" x14ac:dyDescent="0.45">
      <c r="A81" s="8" t="s">
        <v>195</v>
      </c>
      <c r="B81">
        <v>7473</v>
      </c>
    </row>
    <row r="82" spans="1:2" x14ac:dyDescent="0.45">
      <c r="A82" s="8" t="s">
        <v>196</v>
      </c>
      <c r="B82">
        <v>4585</v>
      </c>
    </row>
    <row r="83" spans="1:2" x14ac:dyDescent="0.45">
      <c r="A83" s="8" t="s">
        <v>198</v>
      </c>
      <c r="B83">
        <v>5940</v>
      </c>
    </row>
    <row r="84" spans="1:2" x14ac:dyDescent="0.45">
      <c r="A84" s="8" t="s">
        <v>199</v>
      </c>
      <c r="B84">
        <v>3485</v>
      </c>
    </row>
    <row r="85" spans="1:2" x14ac:dyDescent="0.45">
      <c r="A85" s="8" t="s">
        <v>200</v>
      </c>
      <c r="B85">
        <v>1951</v>
      </c>
    </row>
    <row r="86" spans="1:2" x14ac:dyDescent="0.45">
      <c r="A86" s="8" t="s">
        <v>202</v>
      </c>
      <c r="B86">
        <v>15980</v>
      </c>
    </row>
    <row r="87" spans="1:2" x14ac:dyDescent="0.45">
      <c r="A87" s="8" t="s">
        <v>203</v>
      </c>
      <c r="B87">
        <v>3217</v>
      </c>
    </row>
    <row r="88" spans="1:2" x14ac:dyDescent="0.45">
      <c r="A88" s="8" t="s">
        <v>204</v>
      </c>
      <c r="B88">
        <v>2427</v>
      </c>
    </row>
    <row r="89" spans="1:2" x14ac:dyDescent="0.45">
      <c r="A89" s="8" t="s">
        <v>205</v>
      </c>
      <c r="B89">
        <v>1027</v>
      </c>
    </row>
    <row r="90" spans="1:2" x14ac:dyDescent="0.45">
      <c r="A90" s="8" t="s">
        <v>207</v>
      </c>
      <c r="B90">
        <v>79749</v>
      </c>
    </row>
    <row r="91" spans="1:2" x14ac:dyDescent="0.45">
      <c r="A91" s="8" t="s">
        <v>208</v>
      </c>
      <c r="B91">
        <v>79023</v>
      </c>
    </row>
    <row r="92" spans="1:2" x14ac:dyDescent="0.45">
      <c r="A92" s="8" t="s">
        <v>209</v>
      </c>
      <c r="B92">
        <v>8547</v>
      </c>
    </row>
    <row r="93" spans="1:2" x14ac:dyDescent="0.45">
      <c r="A93" s="8" t="s">
        <v>210</v>
      </c>
      <c r="B93">
        <v>17252</v>
      </c>
    </row>
    <row r="94" spans="1:2" x14ac:dyDescent="0.45">
      <c r="A94" s="8" t="s">
        <v>211</v>
      </c>
      <c r="B94">
        <v>13905</v>
      </c>
    </row>
    <row r="95" spans="1:2" x14ac:dyDescent="0.45">
      <c r="A95" s="8" t="s">
        <v>212</v>
      </c>
      <c r="B95">
        <v>18141</v>
      </c>
    </row>
    <row r="96" spans="1:2" x14ac:dyDescent="0.45">
      <c r="A96" s="8" t="s">
        <v>220</v>
      </c>
      <c r="B96">
        <v>6145</v>
      </c>
    </row>
    <row r="97" spans="1:2" x14ac:dyDescent="0.45">
      <c r="A97" s="8" t="s">
        <v>221</v>
      </c>
      <c r="B97">
        <v>1334</v>
      </c>
    </row>
    <row r="98" spans="1:2" x14ac:dyDescent="0.45">
      <c r="A98" s="8" t="s">
        <v>222</v>
      </c>
      <c r="B98">
        <v>1845</v>
      </c>
    </row>
    <row r="99" spans="1:2" x14ac:dyDescent="0.45">
      <c r="A99" s="8" t="s">
        <v>223</v>
      </c>
      <c r="B99">
        <v>1816</v>
      </c>
    </row>
    <row r="100" spans="1:2" x14ac:dyDescent="0.45">
      <c r="A100" s="8" t="s">
        <v>227</v>
      </c>
      <c r="B100">
        <v>10204</v>
      </c>
    </row>
    <row r="101" spans="1:2" x14ac:dyDescent="0.45">
      <c r="A101" s="8" t="s">
        <v>228</v>
      </c>
      <c r="B101">
        <v>1757</v>
      </c>
    </row>
    <row r="102" spans="1:2" x14ac:dyDescent="0.45">
      <c r="A102" s="8" t="s">
        <v>229</v>
      </c>
      <c r="B102">
        <v>4237</v>
      </c>
    </row>
    <row r="103" spans="1:2" x14ac:dyDescent="0.45">
      <c r="A103" s="8" t="s">
        <v>230</v>
      </c>
      <c r="B103">
        <v>11013</v>
      </c>
    </row>
    <row r="104" spans="1:2" x14ac:dyDescent="0.45">
      <c r="A104" s="8" t="s">
        <v>235</v>
      </c>
      <c r="B104">
        <v>56393</v>
      </c>
    </row>
    <row r="105" spans="1:2" x14ac:dyDescent="0.45">
      <c r="A105" s="8" t="s">
        <v>236</v>
      </c>
      <c r="B105">
        <v>53824</v>
      </c>
    </row>
    <row r="106" spans="1:2" x14ac:dyDescent="0.45">
      <c r="A106" s="8" t="s">
        <v>238</v>
      </c>
      <c r="B106">
        <v>16114</v>
      </c>
    </row>
    <row r="107" spans="1:2" x14ac:dyDescent="0.45">
      <c r="A107" s="8" t="s">
        <v>242</v>
      </c>
      <c r="B107">
        <v>5171</v>
      </c>
    </row>
    <row r="108" spans="1:2" x14ac:dyDescent="0.45">
      <c r="A108" s="8" t="s">
        <v>246</v>
      </c>
      <c r="B108">
        <v>5336</v>
      </c>
    </row>
    <row r="109" spans="1:2" x14ac:dyDescent="0.45">
      <c r="A109" s="8" t="s">
        <v>247</v>
      </c>
      <c r="B109">
        <v>1077</v>
      </c>
    </row>
    <row r="110" spans="1:2" x14ac:dyDescent="0.45">
      <c r="A110" s="8" t="s">
        <v>248</v>
      </c>
      <c r="B110">
        <v>10140</v>
      </c>
    </row>
    <row r="111" spans="1:2" x14ac:dyDescent="0.45">
      <c r="A111" s="8" t="s">
        <v>249</v>
      </c>
      <c r="B111">
        <v>3212</v>
      </c>
    </row>
    <row r="112" spans="1:2" x14ac:dyDescent="0.45">
      <c r="A112" s="8" t="s">
        <v>251</v>
      </c>
      <c r="B112">
        <v>4221</v>
      </c>
    </row>
    <row r="113" spans="1:2" x14ac:dyDescent="0.45">
      <c r="A113" s="8" t="s">
        <v>252</v>
      </c>
      <c r="B113">
        <v>11683</v>
      </c>
    </row>
    <row r="114" spans="1:2" x14ac:dyDescent="0.45">
      <c r="A114" s="8" t="s">
        <v>255</v>
      </c>
      <c r="B114">
        <v>6533</v>
      </c>
    </row>
    <row r="115" spans="1:2" x14ac:dyDescent="0.45">
      <c r="A115" s="8" t="s">
        <v>256</v>
      </c>
      <c r="B115">
        <v>12460</v>
      </c>
    </row>
    <row r="116" spans="1:2" x14ac:dyDescent="0.45">
      <c r="A116" s="8" t="s">
        <v>257</v>
      </c>
      <c r="B116">
        <v>2528</v>
      </c>
    </row>
    <row r="117" spans="1:2" x14ac:dyDescent="0.45">
      <c r="A117" s="8" t="s">
        <v>259</v>
      </c>
      <c r="B117">
        <v>58362</v>
      </c>
    </row>
    <row r="118" spans="1:2" x14ac:dyDescent="0.45">
      <c r="A118" s="8" t="s">
        <v>261</v>
      </c>
      <c r="B118">
        <v>16353</v>
      </c>
    </row>
    <row r="119" spans="1:2" x14ac:dyDescent="0.45">
      <c r="A119" s="8" t="s">
        <v>263</v>
      </c>
      <c r="B119">
        <v>20191</v>
      </c>
    </row>
    <row r="120" spans="1:2" x14ac:dyDescent="0.45">
      <c r="A120" s="8" t="s">
        <v>270</v>
      </c>
      <c r="B120">
        <v>60095</v>
      </c>
    </row>
    <row r="121" spans="1:2" x14ac:dyDescent="0.45">
      <c r="A121" s="8" t="s">
        <v>277</v>
      </c>
      <c r="B121">
        <v>26612</v>
      </c>
    </row>
    <row r="122" spans="1:2" x14ac:dyDescent="0.45">
      <c r="A122" s="8" t="s">
        <v>279</v>
      </c>
      <c r="B122">
        <v>2631</v>
      </c>
    </row>
    <row r="123" spans="1:2" x14ac:dyDescent="0.45">
      <c r="A123" s="8" t="s">
        <v>280</v>
      </c>
      <c r="B123">
        <v>14746</v>
      </c>
    </row>
    <row r="124" spans="1:2" x14ac:dyDescent="0.45">
      <c r="A124" s="8" t="s">
        <v>281</v>
      </c>
      <c r="B124">
        <v>6611</v>
      </c>
    </row>
    <row r="125" spans="1:2" x14ac:dyDescent="0.45">
      <c r="A125" s="8" t="s">
        <v>283</v>
      </c>
      <c r="B125">
        <v>46715</v>
      </c>
    </row>
    <row r="126" spans="1:2" x14ac:dyDescent="0.45">
      <c r="A126" s="8" t="s">
        <v>288</v>
      </c>
      <c r="B126">
        <v>5812</v>
      </c>
    </row>
    <row r="127" spans="1:2" x14ac:dyDescent="0.45">
      <c r="A127" s="8" t="s">
        <v>289</v>
      </c>
      <c r="B127">
        <v>5586</v>
      </c>
    </row>
    <row r="128" spans="1:2" x14ac:dyDescent="0.45">
      <c r="A128" s="8" t="s">
        <v>291</v>
      </c>
      <c r="B128">
        <v>15758</v>
      </c>
    </row>
    <row r="129" spans="1:2" x14ac:dyDescent="0.45">
      <c r="A129" s="8" t="s">
        <v>294</v>
      </c>
      <c r="B129">
        <v>113758</v>
      </c>
    </row>
    <row r="130" spans="1:2" x14ac:dyDescent="0.45">
      <c r="A130" s="8" t="s">
        <v>295</v>
      </c>
      <c r="B130">
        <v>108737</v>
      </c>
    </row>
    <row r="131" spans="1:2" x14ac:dyDescent="0.45">
      <c r="A131" s="8" t="s">
        <v>296</v>
      </c>
      <c r="B131">
        <v>84188</v>
      </c>
    </row>
    <row r="132" spans="1:2" x14ac:dyDescent="0.45">
      <c r="A132" s="8" t="s">
        <v>297</v>
      </c>
      <c r="B132">
        <v>12577</v>
      </c>
    </row>
    <row r="133" spans="1:2" x14ac:dyDescent="0.45">
      <c r="A133" s="8" t="s">
        <v>298</v>
      </c>
      <c r="B133">
        <v>12284</v>
      </c>
    </row>
    <row r="134" spans="1:2" x14ac:dyDescent="0.45">
      <c r="A134" s="8" t="s">
        <v>299</v>
      </c>
      <c r="B134">
        <v>39268</v>
      </c>
    </row>
    <row r="135" spans="1:2" x14ac:dyDescent="0.45">
      <c r="A135" s="8" t="s">
        <v>304</v>
      </c>
      <c r="B135">
        <v>7891</v>
      </c>
    </row>
    <row r="136" spans="1:2" x14ac:dyDescent="0.45">
      <c r="A136" s="8" t="s">
        <v>305</v>
      </c>
      <c r="B136">
        <v>17384</v>
      </c>
    </row>
    <row r="137" spans="1:2" x14ac:dyDescent="0.45">
      <c r="A137" s="8" t="s">
        <v>306</v>
      </c>
      <c r="B137">
        <v>14588</v>
      </c>
    </row>
    <row r="138" spans="1:2" x14ac:dyDescent="0.45">
      <c r="A138" s="8" t="s">
        <v>307</v>
      </c>
      <c r="B138">
        <v>1024</v>
      </c>
    </row>
    <row r="139" spans="1:2" x14ac:dyDescent="0.45">
      <c r="A139" s="8" t="s">
        <v>310</v>
      </c>
      <c r="B139">
        <v>17454</v>
      </c>
    </row>
    <row r="140" spans="1:2" x14ac:dyDescent="0.45">
      <c r="A140" s="8" t="s">
        <v>311</v>
      </c>
      <c r="B140">
        <v>6596</v>
      </c>
    </row>
    <row r="141" spans="1:2" x14ac:dyDescent="0.45">
      <c r="A141" s="8" t="s">
        <v>312</v>
      </c>
      <c r="B141">
        <v>1654</v>
      </c>
    </row>
    <row r="142" spans="1:2" x14ac:dyDescent="0.45">
      <c r="A142" s="8" t="s">
        <v>313</v>
      </c>
      <c r="B142">
        <v>64957</v>
      </c>
    </row>
    <row r="143" spans="1:2" x14ac:dyDescent="0.45">
      <c r="A143" s="8" t="s">
        <v>314</v>
      </c>
      <c r="B143">
        <v>18885</v>
      </c>
    </row>
    <row r="144" spans="1:2" x14ac:dyDescent="0.45">
      <c r="A144" s="8" t="s">
        <v>323</v>
      </c>
      <c r="B144">
        <v>1888</v>
      </c>
    </row>
    <row r="145" spans="1:2" x14ac:dyDescent="0.45">
      <c r="A145" s="8" t="s">
        <v>328</v>
      </c>
      <c r="B145">
        <v>78330</v>
      </c>
    </row>
    <row r="146" spans="1:2" x14ac:dyDescent="0.45">
      <c r="A146" s="8" t="s">
        <v>329</v>
      </c>
      <c r="B146">
        <v>35487</v>
      </c>
    </row>
    <row r="147" spans="1:2" x14ac:dyDescent="0.45">
      <c r="A147" s="8" t="s">
        <v>331</v>
      </c>
      <c r="B147">
        <v>79567</v>
      </c>
    </row>
    <row r="148" spans="1:2" x14ac:dyDescent="0.45">
      <c r="A148" s="8" t="s">
        <v>332</v>
      </c>
      <c r="B148">
        <v>8513</v>
      </c>
    </row>
    <row r="149" spans="1:2" x14ac:dyDescent="0.45">
      <c r="A149" s="8" t="s">
        <v>334</v>
      </c>
      <c r="B149">
        <v>48350</v>
      </c>
    </row>
    <row r="150" spans="1:2" x14ac:dyDescent="0.45">
      <c r="A150" s="8" t="s">
        <v>338</v>
      </c>
      <c r="B150">
        <v>80542</v>
      </c>
    </row>
    <row r="151" spans="1:2" x14ac:dyDescent="0.45">
      <c r="A151" s="8" t="s">
        <v>340</v>
      </c>
      <c r="B151">
        <v>36199</v>
      </c>
    </row>
    <row r="152" spans="1:2" x14ac:dyDescent="0.45">
      <c r="A152" s="8" t="s">
        <v>341</v>
      </c>
      <c r="B152">
        <v>18782</v>
      </c>
    </row>
    <row r="153" spans="1:2" x14ac:dyDescent="0.45">
      <c r="A153" s="8" t="s">
        <v>344</v>
      </c>
      <c r="B153">
        <v>2332</v>
      </c>
    </row>
    <row r="154" spans="1:2" x14ac:dyDescent="0.45">
      <c r="A154" s="8" t="s">
        <v>346</v>
      </c>
      <c r="B154">
        <v>10494</v>
      </c>
    </row>
    <row r="155" spans="1:2" x14ac:dyDescent="0.45">
      <c r="A155" s="8" t="s">
        <v>347</v>
      </c>
      <c r="B155">
        <v>5409</v>
      </c>
    </row>
    <row r="156" spans="1:2" x14ac:dyDescent="0.45">
      <c r="A156" s="8" t="s">
        <v>348</v>
      </c>
      <c r="B156">
        <v>4998</v>
      </c>
    </row>
    <row r="157" spans="1:2" x14ac:dyDescent="0.45">
      <c r="A157" s="8" t="s">
        <v>354</v>
      </c>
      <c r="B157">
        <v>27240</v>
      </c>
    </row>
    <row r="158" spans="1:2" x14ac:dyDescent="0.45">
      <c r="A158" s="8" t="s">
        <v>355</v>
      </c>
      <c r="B158">
        <v>19133</v>
      </c>
    </row>
    <row r="159" spans="1:2" x14ac:dyDescent="0.45">
      <c r="A159" s="8" t="s">
        <v>357</v>
      </c>
      <c r="B159">
        <v>12181</v>
      </c>
    </row>
    <row r="160" spans="1:2" x14ac:dyDescent="0.45">
      <c r="A160" s="8" t="s">
        <v>358</v>
      </c>
      <c r="B160">
        <v>13309</v>
      </c>
    </row>
    <row r="161" spans="1:2" x14ac:dyDescent="0.45">
      <c r="A161" s="8" t="s">
        <v>359</v>
      </c>
      <c r="B161">
        <v>114116</v>
      </c>
    </row>
    <row r="162" spans="1:2" x14ac:dyDescent="0.45">
      <c r="A162" s="8" t="s">
        <v>367</v>
      </c>
      <c r="B162">
        <v>64667</v>
      </c>
    </row>
    <row r="163" spans="1:2" x14ac:dyDescent="0.45">
      <c r="A163" s="8" t="s">
        <v>368</v>
      </c>
      <c r="B163">
        <v>33332</v>
      </c>
    </row>
    <row r="164" spans="1:2" x14ac:dyDescent="0.45">
      <c r="A164" s="8" t="s">
        <v>369</v>
      </c>
      <c r="B164">
        <v>22260</v>
      </c>
    </row>
    <row r="165" spans="1:2" x14ac:dyDescent="0.45">
      <c r="A165" s="8" t="s">
        <v>370</v>
      </c>
      <c r="B165">
        <v>20465</v>
      </c>
    </row>
    <row r="166" spans="1:2" x14ac:dyDescent="0.45">
      <c r="A166" s="8" t="s">
        <v>372</v>
      </c>
      <c r="B166">
        <v>4535</v>
      </c>
    </row>
    <row r="167" spans="1:2" x14ac:dyDescent="0.45">
      <c r="A167" s="8" t="s">
        <v>373</v>
      </c>
      <c r="B167">
        <v>5583</v>
      </c>
    </row>
    <row r="168" spans="1:2" x14ac:dyDescent="0.45">
      <c r="A168" s="8" t="s">
        <v>374</v>
      </c>
      <c r="B168">
        <v>81155</v>
      </c>
    </row>
    <row r="169" spans="1:2" x14ac:dyDescent="0.45">
      <c r="A169" s="8" t="s">
        <v>376</v>
      </c>
      <c r="B169">
        <v>2912</v>
      </c>
    </row>
    <row r="170" spans="1:2" x14ac:dyDescent="0.45">
      <c r="A170" s="8" t="s">
        <v>378</v>
      </c>
      <c r="B170">
        <v>11137</v>
      </c>
    </row>
    <row r="171" spans="1:2" x14ac:dyDescent="0.45">
      <c r="A171" s="8" t="s">
        <v>379</v>
      </c>
      <c r="B171">
        <v>3857</v>
      </c>
    </row>
    <row r="172" spans="1:2" x14ac:dyDescent="0.45">
      <c r="A172" s="8" t="s">
        <v>380</v>
      </c>
      <c r="B172">
        <v>2952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A1E8-4110-4F10-8478-33D27F2E912C}">
  <dimension ref="A1:B172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8" t="s">
        <v>3</v>
      </c>
      <c r="B2">
        <v>1051</v>
      </c>
    </row>
    <row r="3" spans="1:2" x14ac:dyDescent="0.45">
      <c r="A3" s="8" t="s">
        <v>5</v>
      </c>
      <c r="B3">
        <v>2670</v>
      </c>
    </row>
    <row r="4" spans="1:2" x14ac:dyDescent="0.45">
      <c r="A4" s="8" t="s">
        <v>6</v>
      </c>
      <c r="B4">
        <v>2161</v>
      </c>
    </row>
    <row r="5" spans="1:2" x14ac:dyDescent="0.45">
      <c r="A5" s="8" t="s">
        <v>7</v>
      </c>
      <c r="B5">
        <v>78509</v>
      </c>
    </row>
    <row r="6" spans="1:2" x14ac:dyDescent="0.45">
      <c r="A6" s="8" t="s">
        <v>8</v>
      </c>
      <c r="B6">
        <v>6366</v>
      </c>
    </row>
    <row r="7" spans="1:2" x14ac:dyDescent="0.45">
      <c r="A7" s="8" t="s">
        <v>11</v>
      </c>
      <c r="B7">
        <v>23445</v>
      </c>
    </row>
    <row r="8" spans="1:2" x14ac:dyDescent="0.45">
      <c r="A8" s="8" t="s">
        <v>15</v>
      </c>
      <c r="B8">
        <v>14364</v>
      </c>
    </row>
    <row r="9" spans="1:2" x14ac:dyDescent="0.45">
      <c r="A9" s="8" t="s">
        <v>17</v>
      </c>
      <c r="B9">
        <v>31770</v>
      </c>
    </row>
    <row r="10" spans="1:2" x14ac:dyDescent="0.45">
      <c r="A10" s="8" t="s">
        <v>18</v>
      </c>
      <c r="B10">
        <v>34007</v>
      </c>
    </row>
    <row r="11" spans="1:2" x14ac:dyDescent="0.45">
      <c r="A11" s="8" t="s">
        <v>19</v>
      </c>
      <c r="B11">
        <v>12443</v>
      </c>
    </row>
    <row r="12" spans="1:2" x14ac:dyDescent="0.45">
      <c r="A12" s="8" t="s">
        <v>20</v>
      </c>
      <c r="B12">
        <v>7213</v>
      </c>
    </row>
    <row r="13" spans="1:2" x14ac:dyDescent="0.45">
      <c r="A13" s="8" t="s">
        <v>21</v>
      </c>
      <c r="B13">
        <v>7194</v>
      </c>
    </row>
    <row r="14" spans="1:2" x14ac:dyDescent="0.45">
      <c r="A14" s="8" t="s">
        <v>22</v>
      </c>
      <c r="B14">
        <v>9669</v>
      </c>
    </row>
    <row r="15" spans="1:2" x14ac:dyDescent="0.45">
      <c r="A15" s="8" t="s">
        <v>29</v>
      </c>
      <c r="B15">
        <v>52753</v>
      </c>
    </row>
    <row r="16" spans="1:2" x14ac:dyDescent="0.45">
      <c r="A16" s="8" t="s">
        <v>30</v>
      </c>
      <c r="B16">
        <v>68981</v>
      </c>
    </row>
    <row r="17" spans="1:2" x14ac:dyDescent="0.45">
      <c r="A17" s="8" t="s">
        <v>31</v>
      </c>
      <c r="B17">
        <v>13072</v>
      </c>
    </row>
    <row r="18" spans="1:2" x14ac:dyDescent="0.45">
      <c r="A18" s="8" t="s">
        <v>34</v>
      </c>
      <c r="B18">
        <v>2354</v>
      </c>
    </row>
    <row r="19" spans="1:2" x14ac:dyDescent="0.45">
      <c r="A19" s="8" t="s">
        <v>36</v>
      </c>
      <c r="B19">
        <v>1086</v>
      </c>
    </row>
    <row r="20" spans="1:2" x14ac:dyDescent="0.45">
      <c r="A20" s="8" t="s">
        <v>37</v>
      </c>
      <c r="B20">
        <v>12450</v>
      </c>
    </row>
    <row r="21" spans="1:2" x14ac:dyDescent="0.45">
      <c r="A21" s="8" t="s">
        <v>39</v>
      </c>
      <c r="B21">
        <v>42151</v>
      </c>
    </row>
    <row r="22" spans="1:2" x14ac:dyDescent="0.45">
      <c r="A22" s="8" t="s">
        <v>46</v>
      </c>
      <c r="B22">
        <v>8849</v>
      </c>
    </row>
    <row r="23" spans="1:2" x14ac:dyDescent="0.45">
      <c r="A23" s="8" t="s">
        <v>47</v>
      </c>
      <c r="B23">
        <v>8581</v>
      </c>
    </row>
    <row r="24" spans="1:2" x14ac:dyDescent="0.45">
      <c r="A24" s="8" t="s">
        <v>49</v>
      </c>
      <c r="B24">
        <v>23773</v>
      </c>
    </row>
    <row r="25" spans="1:2" x14ac:dyDescent="0.45">
      <c r="A25" s="8" t="s">
        <v>51</v>
      </c>
      <c r="B25">
        <v>69378</v>
      </c>
    </row>
    <row r="26" spans="1:2" x14ac:dyDescent="0.45">
      <c r="A26" s="8" t="s">
        <v>57</v>
      </c>
      <c r="B26">
        <v>19398</v>
      </c>
    </row>
    <row r="27" spans="1:2" x14ac:dyDescent="0.45">
      <c r="A27" s="8" t="s">
        <v>62</v>
      </c>
      <c r="B27">
        <v>4616</v>
      </c>
    </row>
    <row r="28" spans="1:2" x14ac:dyDescent="0.45">
      <c r="A28" s="8" t="s">
        <v>64</v>
      </c>
      <c r="B28">
        <v>30035</v>
      </c>
    </row>
    <row r="29" spans="1:2" x14ac:dyDescent="0.45">
      <c r="A29" s="8" t="s">
        <v>67</v>
      </c>
      <c r="B29">
        <v>9120</v>
      </c>
    </row>
    <row r="30" spans="1:2" x14ac:dyDescent="0.45">
      <c r="A30" s="8" t="s">
        <v>79</v>
      </c>
      <c r="B30">
        <v>1683</v>
      </c>
    </row>
    <row r="31" spans="1:2" x14ac:dyDescent="0.45">
      <c r="A31" s="8" t="s">
        <v>80</v>
      </c>
      <c r="B31">
        <v>9085</v>
      </c>
    </row>
    <row r="32" spans="1:2" x14ac:dyDescent="0.45">
      <c r="A32" s="8" t="s">
        <v>81</v>
      </c>
      <c r="B32">
        <v>5269</v>
      </c>
    </row>
    <row r="33" spans="1:2" x14ac:dyDescent="0.45">
      <c r="A33" s="8" t="s">
        <v>82</v>
      </c>
      <c r="B33">
        <v>2734</v>
      </c>
    </row>
    <row r="34" spans="1:2" x14ac:dyDescent="0.45">
      <c r="A34" s="8" t="s">
        <v>84</v>
      </c>
      <c r="B34">
        <v>118395</v>
      </c>
    </row>
    <row r="35" spans="1:2" x14ac:dyDescent="0.45">
      <c r="A35" s="8" t="s">
        <v>86</v>
      </c>
      <c r="B35">
        <v>18514</v>
      </c>
    </row>
    <row r="36" spans="1:2" x14ac:dyDescent="0.45">
      <c r="A36" s="8" t="s">
        <v>88</v>
      </c>
      <c r="B36">
        <v>5163</v>
      </c>
    </row>
    <row r="37" spans="1:2" x14ac:dyDescent="0.45">
      <c r="A37" s="8" t="s">
        <v>89</v>
      </c>
      <c r="B37">
        <v>2453</v>
      </c>
    </row>
    <row r="38" spans="1:2" x14ac:dyDescent="0.45">
      <c r="A38" s="8" t="s">
        <v>97</v>
      </c>
      <c r="B38">
        <v>4464</v>
      </c>
    </row>
    <row r="39" spans="1:2" x14ac:dyDescent="0.45">
      <c r="A39" s="8" t="s">
        <v>100</v>
      </c>
      <c r="B39">
        <v>3961</v>
      </c>
    </row>
    <row r="40" spans="1:2" x14ac:dyDescent="0.45">
      <c r="A40" s="8" t="s">
        <v>103</v>
      </c>
      <c r="B40">
        <v>1049</v>
      </c>
    </row>
    <row r="41" spans="1:2" x14ac:dyDescent="0.45">
      <c r="A41" s="8" t="s">
        <v>104</v>
      </c>
      <c r="B41">
        <v>3256</v>
      </c>
    </row>
    <row r="42" spans="1:2" x14ac:dyDescent="0.45">
      <c r="A42" s="8" t="s">
        <v>105</v>
      </c>
      <c r="B42">
        <v>4181</v>
      </c>
    </row>
    <row r="43" spans="1:2" x14ac:dyDescent="0.45">
      <c r="A43" s="8" t="s">
        <v>106</v>
      </c>
      <c r="B43">
        <v>12347</v>
      </c>
    </row>
    <row r="44" spans="1:2" x14ac:dyDescent="0.45">
      <c r="A44" s="8" t="s">
        <v>108</v>
      </c>
      <c r="B44">
        <v>5962</v>
      </c>
    </row>
    <row r="45" spans="1:2" x14ac:dyDescent="0.45">
      <c r="A45" s="8" t="s">
        <v>109</v>
      </c>
      <c r="B45">
        <v>3420</v>
      </c>
    </row>
    <row r="46" spans="1:2" x14ac:dyDescent="0.45">
      <c r="A46" s="8" t="s">
        <v>110</v>
      </c>
      <c r="B46">
        <v>2445</v>
      </c>
    </row>
    <row r="47" spans="1:2" x14ac:dyDescent="0.45">
      <c r="A47" s="8" t="s">
        <v>113</v>
      </c>
      <c r="B47">
        <v>9328</v>
      </c>
    </row>
    <row r="48" spans="1:2" x14ac:dyDescent="0.45">
      <c r="A48" s="8" t="s">
        <v>117</v>
      </c>
      <c r="B48">
        <v>2410</v>
      </c>
    </row>
    <row r="49" spans="1:2" x14ac:dyDescent="0.45">
      <c r="A49" s="8" t="s">
        <v>119</v>
      </c>
      <c r="B49">
        <v>2227</v>
      </c>
    </row>
    <row r="50" spans="1:2" x14ac:dyDescent="0.45">
      <c r="A50" s="8" t="s">
        <v>123</v>
      </c>
      <c r="B50">
        <v>8329</v>
      </c>
    </row>
    <row r="51" spans="1:2" x14ac:dyDescent="0.45">
      <c r="A51" s="8" t="s">
        <v>125</v>
      </c>
      <c r="B51">
        <v>5339</v>
      </c>
    </row>
    <row r="52" spans="1:2" x14ac:dyDescent="0.45">
      <c r="A52" s="8" t="s">
        <v>126</v>
      </c>
      <c r="B52">
        <v>28921</v>
      </c>
    </row>
    <row r="53" spans="1:2" x14ac:dyDescent="0.45">
      <c r="A53" s="8" t="s">
        <v>127</v>
      </c>
      <c r="B53">
        <v>2202</v>
      </c>
    </row>
    <row r="54" spans="1:2" x14ac:dyDescent="0.45">
      <c r="A54" s="8" t="s">
        <v>134</v>
      </c>
      <c r="B54">
        <v>4845</v>
      </c>
    </row>
    <row r="55" spans="1:2" x14ac:dyDescent="0.45">
      <c r="A55" s="8" t="s">
        <v>135</v>
      </c>
      <c r="B55">
        <v>2142</v>
      </c>
    </row>
    <row r="56" spans="1:2" x14ac:dyDescent="0.45">
      <c r="A56" s="8" t="s">
        <v>138</v>
      </c>
      <c r="B56">
        <v>8456</v>
      </c>
    </row>
    <row r="57" spans="1:2" x14ac:dyDescent="0.45">
      <c r="A57" s="8" t="s">
        <v>142</v>
      </c>
      <c r="B57">
        <v>2356</v>
      </c>
    </row>
    <row r="58" spans="1:2" x14ac:dyDescent="0.45">
      <c r="A58" s="8" t="s">
        <v>143</v>
      </c>
      <c r="B58">
        <v>1728</v>
      </c>
    </row>
    <row r="59" spans="1:2" x14ac:dyDescent="0.45">
      <c r="A59" s="8" t="s">
        <v>146</v>
      </c>
      <c r="B59">
        <v>29846</v>
      </c>
    </row>
    <row r="60" spans="1:2" x14ac:dyDescent="0.45">
      <c r="A60" s="8" t="s">
        <v>152</v>
      </c>
      <c r="B60">
        <v>58227</v>
      </c>
    </row>
    <row r="61" spans="1:2" x14ac:dyDescent="0.45">
      <c r="A61" s="8" t="s">
        <v>153</v>
      </c>
      <c r="B61">
        <v>97109</v>
      </c>
    </row>
    <row r="62" spans="1:2" x14ac:dyDescent="0.45">
      <c r="A62" s="8" t="s">
        <v>154</v>
      </c>
      <c r="B62">
        <v>6245</v>
      </c>
    </row>
    <row r="63" spans="1:2" x14ac:dyDescent="0.45">
      <c r="A63" s="8" t="s">
        <v>155</v>
      </c>
      <c r="B63">
        <v>11945</v>
      </c>
    </row>
    <row r="64" spans="1:2" x14ac:dyDescent="0.45">
      <c r="A64" s="8" t="s">
        <v>156</v>
      </c>
      <c r="B64">
        <v>11087</v>
      </c>
    </row>
    <row r="65" spans="1:2" x14ac:dyDescent="0.45">
      <c r="A65" s="8" t="s">
        <v>158</v>
      </c>
      <c r="B65">
        <v>76264</v>
      </c>
    </row>
    <row r="66" spans="1:2" x14ac:dyDescent="0.45">
      <c r="A66" s="8" t="s">
        <v>163</v>
      </c>
      <c r="B66">
        <v>14491</v>
      </c>
    </row>
    <row r="67" spans="1:2" x14ac:dyDescent="0.45">
      <c r="A67" s="8" t="s">
        <v>165</v>
      </c>
      <c r="B67">
        <v>27359</v>
      </c>
    </row>
    <row r="68" spans="1:2" x14ac:dyDescent="0.45">
      <c r="A68" s="8" t="s">
        <v>166</v>
      </c>
      <c r="B68">
        <v>93453</v>
      </c>
    </row>
    <row r="69" spans="1:2" x14ac:dyDescent="0.45">
      <c r="A69" s="8" t="s">
        <v>167</v>
      </c>
      <c r="B69">
        <v>49150</v>
      </c>
    </row>
    <row r="70" spans="1:2" x14ac:dyDescent="0.45">
      <c r="A70" s="8" t="s">
        <v>168</v>
      </c>
      <c r="B70">
        <v>4710</v>
      </c>
    </row>
    <row r="71" spans="1:2" x14ac:dyDescent="0.45">
      <c r="A71" s="8" t="s">
        <v>172</v>
      </c>
      <c r="B71">
        <v>31215</v>
      </c>
    </row>
    <row r="72" spans="1:2" x14ac:dyDescent="0.45">
      <c r="A72" s="8" t="s">
        <v>173</v>
      </c>
      <c r="B72">
        <v>4264</v>
      </c>
    </row>
    <row r="73" spans="1:2" x14ac:dyDescent="0.45">
      <c r="A73" s="8" t="s">
        <v>174</v>
      </c>
      <c r="B73">
        <v>4838</v>
      </c>
    </row>
    <row r="74" spans="1:2" x14ac:dyDescent="0.45">
      <c r="A74" s="8" t="s">
        <v>178</v>
      </c>
      <c r="B74">
        <v>3598</v>
      </c>
    </row>
    <row r="75" spans="1:2" x14ac:dyDescent="0.45">
      <c r="A75" s="8" t="s">
        <v>179</v>
      </c>
      <c r="B75">
        <v>157108</v>
      </c>
    </row>
    <row r="76" spans="1:2" x14ac:dyDescent="0.45">
      <c r="A76" s="8" t="s">
        <v>180</v>
      </c>
      <c r="B76">
        <v>2077</v>
      </c>
    </row>
    <row r="77" spans="1:2" x14ac:dyDescent="0.45">
      <c r="A77" s="8" t="s">
        <v>181</v>
      </c>
      <c r="B77">
        <v>111412</v>
      </c>
    </row>
    <row r="78" spans="1:2" x14ac:dyDescent="0.45">
      <c r="A78" s="8" t="s">
        <v>184</v>
      </c>
      <c r="B78">
        <v>105125</v>
      </c>
    </row>
    <row r="79" spans="1:2" x14ac:dyDescent="0.45">
      <c r="A79" s="8" t="s">
        <v>187</v>
      </c>
      <c r="B79">
        <v>31521</v>
      </c>
    </row>
    <row r="80" spans="1:2" x14ac:dyDescent="0.45">
      <c r="A80" s="8" t="s">
        <v>188</v>
      </c>
      <c r="B80">
        <v>117370</v>
      </c>
    </row>
    <row r="81" spans="1:2" x14ac:dyDescent="0.45">
      <c r="A81" s="8" t="s">
        <v>195</v>
      </c>
      <c r="B81">
        <v>4250</v>
      </c>
    </row>
    <row r="82" spans="1:2" x14ac:dyDescent="0.45">
      <c r="A82" s="8" t="s">
        <v>196</v>
      </c>
      <c r="B82">
        <v>1460</v>
      </c>
    </row>
    <row r="83" spans="1:2" x14ac:dyDescent="0.45">
      <c r="A83" s="8" t="s">
        <v>198</v>
      </c>
      <c r="B83">
        <v>4758</v>
      </c>
    </row>
    <row r="84" spans="1:2" x14ac:dyDescent="0.45">
      <c r="A84" s="8" t="s">
        <v>199</v>
      </c>
      <c r="B84">
        <v>3016</v>
      </c>
    </row>
    <row r="85" spans="1:2" x14ac:dyDescent="0.45">
      <c r="A85" s="8" t="s">
        <v>200</v>
      </c>
      <c r="B85">
        <v>1901</v>
      </c>
    </row>
    <row r="86" spans="1:2" x14ac:dyDescent="0.45">
      <c r="A86" s="8" t="s">
        <v>202</v>
      </c>
      <c r="B86">
        <v>22322</v>
      </c>
    </row>
    <row r="87" spans="1:2" x14ac:dyDescent="0.45">
      <c r="A87" s="8" t="s">
        <v>203</v>
      </c>
      <c r="B87">
        <v>2826</v>
      </c>
    </row>
    <row r="88" spans="1:2" x14ac:dyDescent="0.45">
      <c r="A88" s="8" t="s">
        <v>204</v>
      </c>
      <c r="B88">
        <v>2227</v>
      </c>
    </row>
    <row r="89" spans="1:2" x14ac:dyDescent="0.45">
      <c r="A89" s="8" t="s">
        <v>205</v>
      </c>
      <c r="B89">
        <v>1027</v>
      </c>
    </row>
    <row r="90" spans="1:2" x14ac:dyDescent="0.45">
      <c r="A90" s="8" t="s">
        <v>207</v>
      </c>
      <c r="B90">
        <v>78118</v>
      </c>
    </row>
    <row r="91" spans="1:2" x14ac:dyDescent="0.45">
      <c r="A91" s="8" t="s">
        <v>208</v>
      </c>
      <c r="B91">
        <v>27948</v>
      </c>
    </row>
    <row r="92" spans="1:2" x14ac:dyDescent="0.45">
      <c r="A92" s="8" t="s">
        <v>209</v>
      </c>
      <c r="B92">
        <v>2863</v>
      </c>
    </row>
    <row r="93" spans="1:2" x14ac:dyDescent="0.45">
      <c r="A93" s="8" t="s">
        <v>210</v>
      </c>
      <c r="B93">
        <v>18978</v>
      </c>
    </row>
    <row r="94" spans="1:2" x14ac:dyDescent="0.45">
      <c r="A94" s="8" t="s">
        <v>211</v>
      </c>
      <c r="B94">
        <v>13812</v>
      </c>
    </row>
    <row r="95" spans="1:2" x14ac:dyDescent="0.45">
      <c r="A95" s="8" t="s">
        <v>212</v>
      </c>
      <c r="B95">
        <v>14957</v>
      </c>
    </row>
    <row r="96" spans="1:2" x14ac:dyDescent="0.45">
      <c r="A96" s="8" t="s">
        <v>220</v>
      </c>
      <c r="B96">
        <v>4005</v>
      </c>
    </row>
    <row r="97" spans="1:2" x14ac:dyDescent="0.45">
      <c r="A97" s="8" t="s">
        <v>221</v>
      </c>
      <c r="B97">
        <v>1412</v>
      </c>
    </row>
    <row r="98" spans="1:2" x14ac:dyDescent="0.45">
      <c r="A98" s="8" t="s">
        <v>222</v>
      </c>
      <c r="B98">
        <v>1537</v>
      </c>
    </row>
    <row r="99" spans="1:2" x14ac:dyDescent="0.45">
      <c r="A99" s="8" t="s">
        <v>223</v>
      </c>
      <c r="B99">
        <v>1816</v>
      </c>
    </row>
    <row r="100" spans="1:2" x14ac:dyDescent="0.45">
      <c r="A100" s="8" t="s">
        <v>227</v>
      </c>
      <c r="B100">
        <v>5337</v>
      </c>
    </row>
    <row r="101" spans="1:2" x14ac:dyDescent="0.45">
      <c r="A101" s="8" t="s">
        <v>228</v>
      </c>
      <c r="B101">
        <v>1741</v>
      </c>
    </row>
    <row r="102" spans="1:2" x14ac:dyDescent="0.45">
      <c r="A102" s="8" t="s">
        <v>229</v>
      </c>
      <c r="B102">
        <v>4973</v>
      </c>
    </row>
    <row r="103" spans="1:2" x14ac:dyDescent="0.45">
      <c r="A103" s="8" t="s">
        <v>230</v>
      </c>
      <c r="B103">
        <v>13363</v>
      </c>
    </row>
    <row r="104" spans="1:2" x14ac:dyDescent="0.45">
      <c r="A104" s="8" t="s">
        <v>235</v>
      </c>
      <c r="B104">
        <v>49562</v>
      </c>
    </row>
    <row r="105" spans="1:2" x14ac:dyDescent="0.45">
      <c r="A105" s="8" t="s">
        <v>236</v>
      </c>
      <c r="B105">
        <v>56430</v>
      </c>
    </row>
    <row r="106" spans="1:2" x14ac:dyDescent="0.45">
      <c r="A106" s="8" t="s">
        <v>238</v>
      </c>
      <c r="B106">
        <v>16226</v>
      </c>
    </row>
    <row r="107" spans="1:2" x14ac:dyDescent="0.45">
      <c r="A107" s="8" t="s">
        <v>242</v>
      </c>
      <c r="B107">
        <v>7785</v>
      </c>
    </row>
    <row r="108" spans="1:2" x14ac:dyDescent="0.45">
      <c r="A108" s="8" t="s">
        <v>246</v>
      </c>
      <c r="B108">
        <v>4319</v>
      </c>
    </row>
    <row r="109" spans="1:2" x14ac:dyDescent="0.45">
      <c r="A109" s="8" t="s">
        <v>247</v>
      </c>
      <c r="B109">
        <v>1076</v>
      </c>
    </row>
    <row r="110" spans="1:2" x14ac:dyDescent="0.45">
      <c r="A110" s="8" t="s">
        <v>248</v>
      </c>
      <c r="B110">
        <v>12171</v>
      </c>
    </row>
    <row r="111" spans="1:2" x14ac:dyDescent="0.45">
      <c r="A111" s="8" t="s">
        <v>249</v>
      </c>
      <c r="B111">
        <v>3570</v>
      </c>
    </row>
    <row r="112" spans="1:2" x14ac:dyDescent="0.45">
      <c r="A112" s="8" t="s">
        <v>251</v>
      </c>
      <c r="B112">
        <v>5124</v>
      </c>
    </row>
    <row r="113" spans="1:2" x14ac:dyDescent="0.45">
      <c r="A113" s="8" t="s">
        <v>252</v>
      </c>
      <c r="B113">
        <v>5720</v>
      </c>
    </row>
    <row r="114" spans="1:2" x14ac:dyDescent="0.45">
      <c r="A114" s="8" t="s">
        <v>255</v>
      </c>
      <c r="B114">
        <v>6941</v>
      </c>
    </row>
    <row r="115" spans="1:2" x14ac:dyDescent="0.45">
      <c r="A115" s="8" t="s">
        <v>256</v>
      </c>
      <c r="B115">
        <v>13182</v>
      </c>
    </row>
    <row r="116" spans="1:2" x14ac:dyDescent="0.45">
      <c r="A116" s="8" t="s">
        <v>257</v>
      </c>
      <c r="B116">
        <v>2854</v>
      </c>
    </row>
    <row r="117" spans="1:2" x14ac:dyDescent="0.45">
      <c r="A117" s="8" t="s">
        <v>259</v>
      </c>
      <c r="B117">
        <v>26891</v>
      </c>
    </row>
    <row r="118" spans="1:2" x14ac:dyDescent="0.45">
      <c r="A118" s="8" t="s">
        <v>261</v>
      </c>
      <c r="B118">
        <v>21939</v>
      </c>
    </row>
    <row r="119" spans="1:2" x14ac:dyDescent="0.45">
      <c r="A119" s="8" t="s">
        <v>263</v>
      </c>
      <c r="B119">
        <v>59100</v>
      </c>
    </row>
    <row r="120" spans="1:2" x14ac:dyDescent="0.45">
      <c r="A120" s="8" t="s">
        <v>270</v>
      </c>
      <c r="B120">
        <v>42489</v>
      </c>
    </row>
    <row r="121" spans="1:2" x14ac:dyDescent="0.45">
      <c r="A121" s="8" t="s">
        <v>277</v>
      </c>
      <c r="B121">
        <v>27333</v>
      </c>
    </row>
    <row r="122" spans="1:2" x14ac:dyDescent="0.45">
      <c r="A122" s="8" t="s">
        <v>279</v>
      </c>
      <c r="B122">
        <v>2048</v>
      </c>
    </row>
    <row r="123" spans="1:2" x14ac:dyDescent="0.45">
      <c r="A123" s="8" t="s">
        <v>280</v>
      </c>
      <c r="B123">
        <v>15165</v>
      </c>
    </row>
    <row r="124" spans="1:2" x14ac:dyDescent="0.45">
      <c r="A124" s="8" t="s">
        <v>281</v>
      </c>
      <c r="B124">
        <v>4304</v>
      </c>
    </row>
    <row r="125" spans="1:2" x14ac:dyDescent="0.45">
      <c r="A125" s="8" t="s">
        <v>283</v>
      </c>
      <c r="B125">
        <v>60377</v>
      </c>
    </row>
    <row r="126" spans="1:2" x14ac:dyDescent="0.45">
      <c r="A126" s="8" t="s">
        <v>288</v>
      </c>
      <c r="B126">
        <v>4590</v>
      </c>
    </row>
    <row r="127" spans="1:2" x14ac:dyDescent="0.45">
      <c r="A127" s="8" t="s">
        <v>289</v>
      </c>
      <c r="B127">
        <v>5596</v>
      </c>
    </row>
    <row r="128" spans="1:2" x14ac:dyDescent="0.45">
      <c r="A128" s="8" t="s">
        <v>291</v>
      </c>
      <c r="B128">
        <v>15483</v>
      </c>
    </row>
    <row r="129" spans="1:2" x14ac:dyDescent="0.45">
      <c r="A129" s="8" t="s">
        <v>294</v>
      </c>
      <c r="B129">
        <v>112953</v>
      </c>
    </row>
    <row r="130" spans="1:2" x14ac:dyDescent="0.45">
      <c r="A130" s="8" t="s">
        <v>295</v>
      </c>
      <c r="B130">
        <v>9992</v>
      </c>
    </row>
    <row r="131" spans="1:2" x14ac:dyDescent="0.45">
      <c r="A131" s="8" t="s">
        <v>296</v>
      </c>
      <c r="B131">
        <v>92170</v>
      </c>
    </row>
    <row r="132" spans="1:2" x14ac:dyDescent="0.45">
      <c r="A132" s="8" t="s">
        <v>297</v>
      </c>
      <c r="B132">
        <v>18785</v>
      </c>
    </row>
    <row r="133" spans="1:2" x14ac:dyDescent="0.45">
      <c r="A133" s="8" t="s">
        <v>298</v>
      </c>
      <c r="B133">
        <v>15022</v>
      </c>
    </row>
    <row r="134" spans="1:2" x14ac:dyDescent="0.45">
      <c r="A134" s="8" t="s">
        <v>299</v>
      </c>
      <c r="B134">
        <v>20631</v>
      </c>
    </row>
    <row r="135" spans="1:2" x14ac:dyDescent="0.45">
      <c r="A135" s="8" t="s">
        <v>304</v>
      </c>
      <c r="B135">
        <v>8038</v>
      </c>
    </row>
    <row r="136" spans="1:2" x14ac:dyDescent="0.45">
      <c r="A136" s="8" t="s">
        <v>305</v>
      </c>
      <c r="B136">
        <v>22629</v>
      </c>
    </row>
    <row r="137" spans="1:2" x14ac:dyDescent="0.45">
      <c r="A137" s="8" t="s">
        <v>306</v>
      </c>
      <c r="B137">
        <v>15773</v>
      </c>
    </row>
    <row r="138" spans="1:2" x14ac:dyDescent="0.45">
      <c r="A138" s="8" t="s">
        <v>307</v>
      </c>
      <c r="B138">
        <v>1024</v>
      </c>
    </row>
    <row r="139" spans="1:2" x14ac:dyDescent="0.45">
      <c r="A139" s="8" t="s">
        <v>310</v>
      </c>
      <c r="B139">
        <v>16761</v>
      </c>
    </row>
    <row r="140" spans="1:2" x14ac:dyDescent="0.45">
      <c r="A140" s="8" t="s">
        <v>311</v>
      </c>
      <c r="B140">
        <v>9817</v>
      </c>
    </row>
    <row r="141" spans="1:2" x14ac:dyDescent="0.45">
      <c r="A141" s="8" t="s">
        <v>312</v>
      </c>
      <c r="B141">
        <v>1693</v>
      </c>
    </row>
    <row r="142" spans="1:2" x14ac:dyDescent="0.45">
      <c r="A142" s="8" t="s">
        <v>313</v>
      </c>
      <c r="B142">
        <v>16514</v>
      </c>
    </row>
    <row r="143" spans="1:2" x14ac:dyDescent="0.45">
      <c r="A143" s="8" t="s">
        <v>314</v>
      </c>
      <c r="B143">
        <v>18315</v>
      </c>
    </row>
    <row r="144" spans="1:2" x14ac:dyDescent="0.45">
      <c r="A144" s="8" t="s">
        <v>323</v>
      </c>
      <c r="B144">
        <v>1958</v>
      </c>
    </row>
    <row r="145" spans="1:2" x14ac:dyDescent="0.45">
      <c r="A145" s="8" t="s">
        <v>328</v>
      </c>
      <c r="B145">
        <v>58535</v>
      </c>
    </row>
    <row r="146" spans="1:2" x14ac:dyDescent="0.45">
      <c r="A146" s="8" t="s">
        <v>329</v>
      </c>
      <c r="B146">
        <v>36336</v>
      </c>
    </row>
    <row r="147" spans="1:2" x14ac:dyDescent="0.45">
      <c r="A147" s="8" t="s">
        <v>331</v>
      </c>
      <c r="B147">
        <v>49078</v>
      </c>
    </row>
    <row r="148" spans="1:2" x14ac:dyDescent="0.45">
      <c r="A148" s="8" t="s">
        <v>332</v>
      </c>
      <c r="B148">
        <v>7329</v>
      </c>
    </row>
    <row r="149" spans="1:2" x14ac:dyDescent="0.45">
      <c r="A149" s="8" t="s">
        <v>334</v>
      </c>
      <c r="B149">
        <v>51307</v>
      </c>
    </row>
    <row r="150" spans="1:2" x14ac:dyDescent="0.45">
      <c r="A150" s="8" t="s">
        <v>338</v>
      </c>
      <c r="B150">
        <v>80398</v>
      </c>
    </row>
    <row r="151" spans="1:2" x14ac:dyDescent="0.45">
      <c r="A151" s="8" t="s">
        <v>340</v>
      </c>
      <c r="B151">
        <v>35097</v>
      </c>
    </row>
    <row r="152" spans="1:2" x14ac:dyDescent="0.45">
      <c r="A152" s="8" t="s">
        <v>341</v>
      </c>
      <c r="B152">
        <v>18993</v>
      </c>
    </row>
    <row r="153" spans="1:2" x14ac:dyDescent="0.45">
      <c r="A153" s="8" t="s">
        <v>344</v>
      </c>
      <c r="B153">
        <v>2336</v>
      </c>
    </row>
    <row r="154" spans="1:2" x14ac:dyDescent="0.45">
      <c r="A154" s="8" t="s">
        <v>346</v>
      </c>
      <c r="B154">
        <v>10572</v>
      </c>
    </row>
    <row r="155" spans="1:2" x14ac:dyDescent="0.45">
      <c r="A155" s="8" t="s">
        <v>347</v>
      </c>
      <c r="B155">
        <v>5197</v>
      </c>
    </row>
    <row r="156" spans="1:2" x14ac:dyDescent="0.45">
      <c r="A156" s="8" t="s">
        <v>348</v>
      </c>
      <c r="B156">
        <v>5136</v>
      </c>
    </row>
    <row r="157" spans="1:2" x14ac:dyDescent="0.45">
      <c r="A157" s="8" t="s">
        <v>354</v>
      </c>
      <c r="B157">
        <v>29249</v>
      </c>
    </row>
    <row r="158" spans="1:2" x14ac:dyDescent="0.45">
      <c r="A158" s="8" t="s">
        <v>355</v>
      </c>
      <c r="B158">
        <v>17228</v>
      </c>
    </row>
    <row r="159" spans="1:2" x14ac:dyDescent="0.45">
      <c r="A159" s="8" t="s">
        <v>357</v>
      </c>
      <c r="B159">
        <v>11088</v>
      </c>
    </row>
    <row r="160" spans="1:2" x14ac:dyDescent="0.45">
      <c r="A160" s="8" t="s">
        <v>358</v>
      </c>
      <c r="B160">
        <v>9529</v>
      </c>
    </row>
    <row r="161" spans="1:2" x14ac:dyDescent="0.45">
      <c r="A161" s="8" t="s">
        <v>359</v>
      </c>
      <c r="B161">
        <v>75355</v>
      </c>
    </row>
    <row r="162" spans="1:2" x14ac:dyDescent="0.45">
      <c r="A162" s="8" t="s">
        <v>367</v>
      </c>
      <c r="B162">
        <v>63513</v>
      </c>
    </row>
    <row r="163" spans="1:2" x14ac:dyDescent="0.45">
      <c r="A163" s="8" t="s">
        <v>368</v>
      </c>
      <c r="B163">
        <v>34769</v>
      </c>
    </row>
    <row r="164" spans="1:2" x14ac:dyDescent="0.45">
      <c r="A164" s="8" t="s">
        <v>369</v>
      </c>
      <c r="B164">
        <v>21351</v>
      </c>
    </row>
    <row r="165" spans="1:2" x14ac:dyDescent="0.45">
      <c r="A165" s="8" t="s">
        <v>370</v>
      </c>
      <c r="B165">
        <v>13188</v>
      </c>
    </row>
    <row r="166" spans="1:2" x14ac:dyDescent="0.45">
      <c r="A166" s="8" t="s">
        <v>372</v>
      </c>
      <c r="B166">
        <v>3589</v>
      </c>
    </row>
    <row r="167" spans="1:2" x14ac:dyDescent="0.45">
      <c r="A167" s="8" t="s">
        <v>373</v>
      </c>
      <c r="B167">
        <v>4301</v>
      </c>
    </row>
    <row r="168" spans="1:2" x14ac:dyDescent="0.45">
      <c r="A168" s="8" t="s">
        <v>374</v>
      </c>
      <c r="B168">
        <v>44739</v>
      </c>
    </row>
    <row r="169" spans="1:2" x14ac:dyDescent="0.45">
      <c r="A169" s="8" t="s">
        <v>376</v>
      </c>
      <c r="B169">
        <v>2446</v>
      </c>
    </row>
    <row r="170" spans="1:2" x14ac:dyDescent="0.45">
      <c r="A170" s="8" t="s">
        <v>378</v>
      </c>
      <c r="B170">
        <v>9866</v>
      </c>
    </row>
    <row r="171" spans="1:2" x14ac:dyDescent="0.45">
      <c r="A171" s="8" t="s">
        <v>379</v>
      </c>
      <c r="B171">
        <v>4001</v>
      </c>
    </row>
    <row r="172" spans="1:2" x14ac:dyDescent="0.45">
      <c r="A172" s="8" t="s">
        <v>380</v>
      </c>
      <c r="B172">
        <v>3382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C2-24A3-41F8-844D-7694DDC2A815}">
  <dimension ref="A1:K331"/>
  <sheetViews>
    <sheetView workbookViewId="0">
      <selection activeCell="K2" sqref="K2"/>
    </sheetView>
  </sheetViews>
  <sheetFormatPr defaultRowHeight="14.25" x14ac:dyDescent="0.45"/>
  <cols>
    <col min="1" max="1" width="15.9296875" customWidth="1"/>
    <col min="5" max="5" width="9.06640625" customWidth="1"/>
    <col min="8" max="8" width="9.46484375" style="7" customWidth="1"/>
  </cols>
  <sheetData>
    <row r="1" spans="1:11" x14ac:dyDescent="0.45">
      <c r="A1" s="1" t="s">
        <v>0</v>
      </c>
      <c r="B1" s="1" t="s">
        <v>383</v>
      </c>
      <c r="C1" s="1" t="s">
        <v>384</v>
      </c>
      <c r="D1" s="1" t="s">
        <v>397</v>
      </c>
      <c r="E1" s="1" t="s">
        <v>407</v>
      </c>
      <c r="F1" s="1"/>
      <c r="H1" s="1" t="s">
        <v>411</v>
      </c>
      <c r="I1" s="1" t="s">
        <v>410</v>
      </c>
      <c r="K1" s="1" t="s">
        <v>412</v>
      </c>
    </row>
    <row r="2" spans="1:11" x14ac:dyDescent="0.45">
      <c r="A2" s="1" t="s">
        <v>3</v>
      </c>
      <c r="B2">
        <v>1051</v>
      </c>
      <c r="C2">
        <v>872</v>
      </c>
      <c r="D2">
        <v>1018</v>
      </c>
      <c r="E2" s="12">
        <f>IFERROR(VLOOKUP(A2, iterations_gpu_1000[[Instance]:[cuPDLP]], 2, FALSE), "")</f>
        <v>1051</v>
      </c>
      <c r="H2" s="7">
        <f>IF(C2="","",($B2-C2)/$B2)</f>
        <v>0.17031398667935299</v>
      </c>
      <c r="I2" s="7">
        <f>IF(E2="","",($B2-E2)/$B2)</f>
        <v>0</v>
      </c>
      <c r="K2" s="7">
        <f>IF(D2="","",($B2-D2)/$B2)</f>
        <v>3.1398667935299718E-2</v>
      </c>
    </row>
    <row r="3" spans="1:11" x14ac:dyDescent="0.45">
      <c r="A3" s="1" t="s">
        <v>4</v>
      </c>
      <c r="B3">
        <v>89771</v>
      </c>
      <c r="C3">
        <v>85228</v>
      </c>
      <c r="D3">
        <v>90410</v>
      </c>
      <c r="E3" s="12">
        <f>IFERROR(VLOOKUP(A3, iterations_gpu_1000[[Instance]:[cuPDLP]], 2, FALSE), "")</f>
        <v>85407</v>
      </c>
      <c r="H3" s="7">
        <f t="shared" ref="H3:H66" si="0">IF(C3="","",($B3-C3)/$B3)</f>
        <v>5.0606543315770129E-2</v>
      </c>
      <c r="I3" s="7">
        <f>IF(E3="","",($B3-E3)/$B3)</f>
        <v>4.861258090029074E-2</v>
      </c>
      <c r="K3" s="7">
        <f>IF(D3="","",($B3-D3)/$B3)</f>
        <v>-7.1181116396163572E-3</v>
      </c>
    </row>
    <row r="4" spans="1:11" x14ac:dyDescent="0.45">
      <c r="A4" s="1" t="s">
        <v>5</v>
      </c>
      <c r="B4">
        <v>2048</v>
      </c>
      <c r="C4">
        <v>1476</v>
      </c>
      <c r="D4">
        <v>2365</v>
      </c>
      <c r="E4" s="12">
        <f>IFERROR(VLOOKUP(A4, iterations_gpu_1000[[Instance]:[cuPDLP]], 2, FALSE), "")</f>
        <v>2741</v>
      </c>
      <c r="H4" s="7">
        <f t="shared" si="0"/>
        <v>0.279296875</v>
      </c>
      <c r="I4" s="7">
        <f>IF(E4="","",($B4-E4)/$B4)</f>
        <v>-0.33837890625</v>
      </c>
      <c r="K4" s="7">
        <f>IF(D4="","",($B4-D4)/$B4)</f>
        <v>-0.15478515625</v>
      </c>
    </row>
    <row r="5" spans="1:11" x14ac:dyDescent="0.45">
      <c r="A5" s="1" t="s">
        <v>6</v>
      </c>
      <c r="B5">
        <v>1619</v>
      </c>
      <c r="C5">
        <v>1354</v>
      </c>
      <c r="D5">
        <v>1003</v>
      </c>
      <c r="E5" s="12">
        <f>IFERROR(VLOOKUP(A5, iterations_gpu_1000[[Instance]:[cuPDLP]], 2, FALSE), "")</f>
        <v>2084</v>
      </c>
      <c r="H5" s="7">
        <f t="shared" si="0"/>
        <v>0.16368128474366894</v>
      </c>
      <c r="I5" s="7">
        <f>IF(E5="","",($B5-E5)/$B5)</f>
        <v>-0.28721432983323036</v>
      </c>
      <c r="K5" s="7">
        <f>IF(D5="","",($B5-D5)/$B5)</f>
        <v>0.38048177887584927</v>
      </c>
    </row>
    <row r="6" spans="1:11" x14ac:dyDescent="0.45">
      <c r="A6" s="1" t="s">
        <v>7</v>
      </c>
      <c r="B6">
        <v>53661</v>
      </c>
      <c r="C6">
        <v>62476</v>
      </c>
      <c r="D6">
        <v>65276</v>
      </c>
      <c r="E6" s="12">
        <f>IFERROR(VLOOKUP(A6, iterations_gpu_1000[[Instance]:[cuPDLP]], 2, FALSE), "")</f>
        <v>79822</v>
      </c>
      <c r="H6" s="7">
        <f t="shared" si="0"/>
        <v>-0.16427200387618568</v>
      </c>
      <c r="I6" s="7">
        <f>IF(E6="","",($B6-E6)/$B6)</f>
        <v>-0.48752352732897264</v>
      </c>
      <c r="K6" s="7">
        <f>IF(D6="","",($B6-D6)/$B6)</f>
        <v>-0.21645142654814484</v>
      </c>
    </row>
    <row r="7" spans="1:11" x14ac:dyDescent="0.45">
      <c r="A7" s="1" t="s">
        <v>8</v>
      </c>
      <c r="B7">
        <v>14314</v>
      </c>
      <c r="C7">
        <v>5983</v>
      </c>
      <c r="D7">
        <v>4894</v>
      </c>
      <c r="E7" s="12">
        <f>IFERROR(VLOOKUP(A7, iterations_gpu_1000[[Instance]:[cuPDLP]], 2, FALSE), "")</f>
        <v>7667</v>
      </c>
      <c r="H7" s="7">
        <f t="shared" si="0"/>
        <v>0.58201760514181922</v>
      </c>
      <c r="I7" s="7">
        <f>IF(E7="","",($B7-E7)/$B7)</f>
        <v>0.46437054631828978</v>
      </c>
      <c r="K7" s="7">
        <f>IF(D7="","",($B7-D7)/$B7)</f>
        <v>0.65809696800335338</v>
      </c>
    </row>
    <row r="8" spans="1:11" x14ac:dyDescent="0.45">
      <c r="A8" s="1" t="s">
        <v>9</v>
      </c>
      <c r="B8">
        <v>663</v>
      </c>
      <c r="C8">
        <v>225</v>
      </c>
      <c r="D8">
        <v>297</v>
      </c>
      <c r="E8" s="12" t="str">
        <f>IFERROR(VLOOKUP(A8, iterations_gpu_1000[[Instance]:[cuPDLP]], 2, FALSE), "")</f>
        <v/>
      </c>
      <c r="H8" s="7">
        <f t="shared" si="0"/>
        <v>0.66063348416289591</v>
      </c>
      <c r="I8" s="7" t="str">
        <f>IF(E8="","",($B8-E8)/$B8)</f>
        <v/>
      </c>
      <c r="K8" s="7">
        <f>IF(D8="","",($B8-D8)/$B8)</f>
        <v>0.55203619909502266</v>
      </c>
    </row>
    <row r="9" spans="1:11" x14ac:dyDescent="0.45">
      <c r="A9" s="1" t="s">
        <v>10</v>
      </c>
      <c r="B9">
        <v>81267</v>
      </c>
      <c r="C9">
        <v>79436</v>
      </c>
      <c r="D9">
        <v>80671</v>
      </c>
      <c r="E9" s="12" t="str">
        <f>IFERROR(VLOOKUP(A9, iterations_gpu_1000[[Instance]:[cuPDLP]], 2, FALSE), "")</f>
        <v/>
      </c>
      <c r="H9" s="7">
        <f t="shared" si="0"/>
        <v>2.2530670505863389E-2</v>
      </c>
      <c r="I9" s="7" t="str">
        <f>IF(E9="","",($B9-E9)/$B9)</f>
        <v/>
      </c>
      <c r="K9" s="7">
        <f>IF(D9="","",($B9-D9)/$B9)</f>
        <v>7.3338501482766681E-3</v>
      </c>
    </row>
    <row r="10" spans="1:11" x14ac:dyDescent="0.45">
      <c r="A10" s="1" t="s">
        <v>11</v>
      </c>
      <c r="B10">
        <v>59582</v>
      </c>
      <c r="C10">
        <v>41856</v>
      </c>
      <c r="D10">
        <v>1512</v>
      </c>
      <c r="E10" s="12">
        <f>IFERROR(VLOOKUP(A10, iterations_gpu_1000[[Instance]:[cuPDLP]], 2, FALSE), "")</f>
        <v>18746</v>
      </c>
      <c r="H10" s="7">
        <f t="shared" si="0"/>
        <v>0.29750595817528785</v>
      </c>
      <c r="I10" s="7">
        <f>IF(E10="","",($B10-E10)/$B10)</f>
        <v>0.68537477761740118</v>
      </c>
      <c r="K10" s="7">
        <f>IF(D10="","",($B10-D10)/$B10)</f>
        <v>0.97462320835151561</v>
      </c>
    </row>
    <row r="11" spans="1:11" x14ac:dyDescent="0.45">
      <c r="A11" s="1" t="s">
        <v>13</v>
      </c>
      <c r="B11">
        <v>102219</v>
      </c>
      <c r="C11">
        <v>100586</v>
      </c>
      <c r="D11">
        <v>93434</v>
      </c>
      <c r="E11" s="12">
        <f>IFERROR(VLOOKUP(A11, iterations_gpu_1000[[Instance]:[cuPDLP]], 2, FALSE), "")</f>
        <v>71501</v>
      </c>
      <c r="H11" s="7">
        <f t="shared" si="0"/>
        <v>1.5975503575656188E-2</v>
      </c>
      <c r="I11" s="7">
        <f>IF(E11="","",($B11-E11)/$B11)</f>
        <v>0.30051164656277207</v>
      </c>
      <c r="K11" s="7">
        <f>IF(D11="","",($B11-D11)/$B11)</f>
        <v>8.5942926461812383E-2</v>
      </c>
    </row>
    <row r="12" spans="1:11" x14ac:dyDescent="0.45">
      <c r="A12" s="1" t="s">
        <v>14</v>
      </c>
      <c r="B12">
        <v>115449</v>
      </c>
      <c r="C12">
        <v>113429</v>
      </c>
      <c r="D12">
        <v>110786</v>
      </c>
      <c r="E12" s="12">
        <f>IFERROR(VLOOKUP(A12, iterations_gpu_1000[[Instance]:[cuPDLP]], 2, FALSE), "")</f>
        <v>115590</v>
      </c>
      <c r="H12" s="7">
        <f t="shared" si="0"/>
        <v>1.7496903394572494E-2</v>
      </c>
      <c r="I12" s="7">
        <f>IF(E12="","",($B12-E12)/$B12)</f>
        <v>-1.2213185042746148E-3</v>
      </c>
      <c r="K12" s="7">
        <f>IF(D12="","",($B12-D12)/$B12)</f>
        <v>4.0390128974698784E-2</v>
      </c>
    </row>
    <row r="13" spans="1:11" x14ac:dyDescent="0.45">
      <c r="A13" s="1" t="s">
        <v>15</v>
      </c>
      <c r="B13">
        <v>33518</v>
      </c>
      <c r="C13">
        <v>35917</v>
      </c>
      <c r="D13">
        <v>33870</v>
      </c>
      <c r="E13" s="12" t="str">
        <f>IFERROR(VLOOKUP(A13, iterations_gpu_1000[[Instance]:[cuPDLP]], 2, FALSE), "")</f>
        <v/>
      </c>
      <c r="H13" s="7">
        <f t="shared" si="0"/>
        <v>-7.1573482904707914E-2</v>
      </c>
      <c r="I13" s="7" t="str">
        <f>IF(E13="","",($B13-E13)/$B13)</f>
        <v/>
      </c>
      <c r="K13" s="7">
        <f>IF(D13="","",($B13-D13)/$B13)</f>
        <v>-1.0501819917656184E-2</v>
      </c>
    </row>
    <row r="14" spans="1:11" x14ac:dyDescent="0.45">
      <c r="A14" s="1" t="s">
        <v>16</v>
      </c>
      <c r="B14">
        <v>97844</v>
      </c>
      <c r="C14">
        <v>107012</v>
      </c>
      <c r="D14">
        <v>97706</v>
      </c>
      <c r="E14" s="12">
        <f>IFERROR(VLOOKUP(A14, iterations_gpu_1000[[Instance]:[cuPDLP]], 2, FALSE), "")</f>
        <v>91774</v>
      </c>
      <c r="H14" s="7">
        <f t="shared" si="0"/>
        <v>-9.3700175790033119E-2</v>
      </c>
      <c r="I14" s="7">
        <f>IF(E14="","",($B14-E14)/$B14)</f>
        <v>6.2037529127999674E-2</v>
      </c>
      <c r="K14" s="7">
        <f>IF(D14="","",($B14-D14)/$B14)</f>
        <v>1.4104084052164671E-3</v>
      </c>
    </row>
    <row r="15" spans="1:11" x14ac:dyDescent="0.45">
      <c r="A15" s="1" t="s">
        <v>17</v>
      </c>
      <c r="B15">
        <v>25452</v>
      </c>
      <c r="C15">
        <v>22901</v>
      </c>
      <c r="D15">
        <v>26121</v>
      </c>
      <c r="E15" s="12">
        <f>IFERROR(VLOOKUP(A15, iterations_gpu_1000[[Instance]:[cuPDLP]], 2, FALSE), "")</f>
        <v>18341</v>
      </c>
      <c r="H15" s="7">
        <f t="shared" si="0"/>
        <v>0.10022787993085022</v>
      </c>
      <c r="I15" s="7">
        <f>IF(E15="","",($B15-E15)/$B15)</f>
        <v>0.2793886531510294</v>
      </c>
      <c r="K15" s="7">
        <f>IF(D15="","",($B15-D15)/$B15)</f>
        <v>-2.6284771334276286E-2</v>
      </c>
    </row>
    <row r="16" spans="1:11" x14ac:dyDescent="0.45">
      <c r="A16" s="1" t="s">
        <v>18</v>
      </c>
      <c r="B16">
        <v>17633</v>
      </c>
      <c r="C16">
        <v>18211</v>
      </c>
      <c r="D16">
        <v>22894</v>
      </c>
      <c r="E16" s="12">
        <f>IFERROR(VLOOKUP(A16, iterations_gpu_1000[[Instance]:[cuPDLP]], 2, FALSE), "")</f>
        <v>23661</v>
      </c>
      <c r="H16" s="7">
        <f t="shared" si="0"/>
        <v>-3.2779447626609198E-2</v>
      </c>
      <c r="I16" s="7">
        <f>IF(E16="","",($B16-E16)/$B16)</f>
        <v>-0.34185901434809729</v>
      </c>
      <c r="K16" s="7">
        <f>IF(D16="","",($B16-D16)/$B16)</f>
        <v>-0.29836102761866956</v>
      </c>
    </row>
    <row r="17" spans="1:11" x14ac:dyDescent="0.45">
      <c r="A17" s="1" t="s">
        <v>19</v>
      </c>
      <c r="B17">
        <v>13120</v>
      </c>
      <c r="C17">
        <v>20950</v>
      </c>
      <c r="D17">
        <v>16408</v>
      </c>
      <c r="E17" s="12" t="str">
        <f>IFERROR(VLOOKUP(A17, iterations_gpu_1000[[Instance]:[cuPDLP]], 2, FALSE), "")</f>
        <v/>
      </c>
      <c r="H17" s="7">
        <f t="shared" si="0"/>
        <v>-0.59679878048780488</v>
      </c>
      <c r="I17" s="7" t="str">
        <f>IF(E17="","",($B17-E17)/$B17)</f>
        <v/>
      </c>
      <c r="K17" s="7">
        <f>IF(D17="","",($B17-D17)/$B17)</f>
        <v>-0.25060975609756098</v>
      </c>
    </row>
    <row r="18" spans="1:11" x14ac:dyDescent="0.45">
      <c r="A18" s="1" t="s">
        <v>20</v>
      </c>
      <c r="B18">
        <v>10779</v>
      </c>
      <c r="C18">
        <v>11150</v>
      </c>
      <c r="D18">
        <v>8718</v>
      </c>
      <c r="E18" s="12" t="str">
        <f>IFERROR(VLOOKUP(A18, iterations_gpu_1000[[Instance]:[cuPDLP]], 2, FALSE), "")</f>
        <v/>
      </c>
      <c r="H18" s="7">
        <f t="shared" si="0"/>
        <v>-3.44187772520642E-2</v>
      </c>
      <c r="I18" s="7" t="str">
        <f>IF(E18="","",($B18-E18)/$B18)</f>
        <v/>
      </c>
      <c r="K18" s="7">
        <f>IF(D18="","",($B18-D18)/$B18)</f>
        <v>0.19120512106874479</v>
      </c>
    </row>
    <row r="19" spans="1:11" x14ac:dyDescent="0.45">
      <c r="A19" s="1" t="s">
        <v>21</v>
      </c>
      <c r="B19">
        <v>12481</v>
      </c>
      <c r="C19">
        <v>6372</v>
      </c>
      <c r="D19">
        <v>7820</v>
      </c>
      <c r="E19" s="12" t="str">
        <f>IFERROR(VLOOKUP(A19, iterations_gpu_1000[[Instance]:[cuPDLP]], 2, FALSE), "")</f>
        <v/>
      </c>
      <c r="H19" s="7">
        <f t="shared" si="0"/>
        <v>0.48946398525759155</v>
      </c>
      <c r="I19" s="7" t="str">
        <f>IF(E19="","",($B19-E19)/$B19)</f>
        <v/>
      </c>
      <c r="K19" s="7">
        <f>IF(D19="","",($B19-D19)/$B19)</f>
        <v>0.37344764041342843</v>
      </c>
    </row>
    <row r="20" spans="1:11" x14ac:dyDescent="0.45">
      <c r="A20" s="1" t="s">
        <v>22</v>
      </c>
      <c r="B20">
        <v>8402</v>
      </c>
      <c r="C20">
        <v>10017</v>
      </c>
      <c r="D20">
        <v>8330</v>
      </c>
      <c r="E20" s="12">
        <f>IFERROR(VLOOKUP(A20, iterations_gpu_1000[[Instance]:[cuPDLP]], 2, FALSE), "")</f>
        <v>7428</v>
      </c>
      <c r="H20" s="7">
        <f t="shared" si="0"/>
        <v>-0.19221613901452037</v>
      </c>
      <c r="I20" s="7">
        <f>IF(E20="","",($B20-E20)/$B20)</f>
        <v>0.11592477981432991</v>
      </c>
      <c r="K20" s="7">
        <f>IF(D20="","",($B20-D20)/$B20)</f>
        <v>8.5693882408950251E-3</v>
      </c>
    </row>
    <row r="21" spans="1:11" x14ac:dyDescent="0.45">
      <c r="A21" s="1" t="s">
        <v>24</v>
      </c>
      <c r="B21">
        <v>37</v>
      </c>
      <c r="C21">
        <v>38</v>
      </c>
      <c r="D21">
        <v>42</v>
      </c>
      <c r="E21" s="12">
        <f>IFERROR(VLOOKUP(A21, iterations_gpu_1000[[Instance]:[cuPDLP]], 2, FALSE), "")</f>
        <v>37</v>
      </c>
      <c r="H21" s="7">
        <f t="shared" si="0"/>
        <v>-2.7027027027027029E-2</v>
      </c>
      <c r="I21" s="7">
        <f>IF(E21="","",($B21-E21)/$B21)</f>
        <v>0</v>
      </c>
      <c r="K21" s="7">
        <f>IF(D21="","",($B21-D21)/$B21)</f>
        <v>-0.13513513513513514</v>
      </c>
    </row>
    <row r="22" spans="1:11" x14ac:dyDescent="0.45">
      <c r="A22" s="1" t="s">
        <v>25</v>
      </c>
      <c r="B22">
        <v>170</v>
      </c>
      <c r="C22">
        <v>151</v>
      </c>
      <c r="D22">
        <v>174</v>
      </c>
      <c r="E22" s="12">
        <f>IFERROR(VLOOKUP(A22, iterations_gpu_1000[[Instance]:[cuPDLP]], 2, FALSE), "")</f>
        <v>170</v>
      </c>
      <c r="H22" s="7">
        <f t="shared" si="0"/>
        <v>0.11176470588235295</v>
      </c>
      <c r="I22" s="7">
        <f>IF(E22="","",($B22-E22)/$B22)</f>
        <v>0</v>
      </c>
      <c r="K22" s="7">
        <f>IF(D22="","",($B22-D22)/$B22)</f>
        <v>-2.3529411764705882E-2</v>
      </c>
    </row>
    <row r="23" spans="1:11" x14ac:dyDescent="0.45">
      <c r="A23" s="1" t="s">
        <v>26</v>
      </c>
      <c r="B23">
        <v>161</v>
      </c>
      <c r="C23">
        <v>181</v>
      </c>
      <c r="D23">
        <v>175</v>
      </c>
      <c r="E23" s="12">
        <f>IFERROR(VLOOKUP(A23, iterations_gpu_1000[[Instance]:[cuPDLP]], 2, FALSE), "")</f>
        <v>161</v>
      </c>
      <c r="H23" s="7">
        <f t="shared" si="0"/>
        <v>-0.12422360248447205</v>
      </c>
      <c r="I23" s="7">
        <f>IF(E23="","",($B23-E23)/$B23)</f>
        <v>0</v>
      </c>
      <c r="K23" s="7">
        <f>IF(D23="","",($B23-D23)/$B23)</f>
        <v>-8.6956521739130432E-2</v>
      </c>
    </row>
    <row r="24" spans="1:11" x14ac:dyDescent="0.45">
      <c r="A24" s="1" t="s">
        <v>27</v>
      </c>
      <c r="B24">
        <v>101564</v>
      </c>
      <c r="C24">
        <v>101952</v>
      </c>
      <c r="D24">
        <v>102509</v>
      </c>
      <c r="E24" s="12">
        <f>IFERROR(VLOOKUP(A24, iterations_gpu_1000[[Instance]:[cuPDLP]], 2, FALSE), "")</f>
        <v>102897</v>
      </c>
      <c r="H24" s="7">
        <f t="shared" si="0"/>
        <v>-3.8202512701350872E-3</v>
      </c>
      <c r="I24" s="7">
        <f>IF(E24="","",($B24-E24)/$B24)</f>
        <v>-1.3124729234768226E-2</v>
      </c>
      <c r="K24" s="7">
        <f>IF(D24="","",($B24-D24)/$B24)</f>
        <v>-9.3044779646331375E-3</v>
      </c>
    </row>
    <row r="25" spans="1:11" x14ac:dyDescent="0.45">
      <c r="A25" s="1" t="s">
        <v>28</v>
      </c>
      <c r="B25">
        <v>352</v>
      </c>
      <c r="C25">
        <v>382</v>
      </c>
      <c r="D25">
        <v>477</v>
      </c>
      <c r="E25" s="12">
        <f>IFERROR(VLOOKUP(A25, iterations_gpu_1000[[Instance]:[cuPDLP]], 2, FALSE), "")</f>
        <v>352</v>
      </c>
      <c r="H25" s="7">
        <f t="shared" si="0"/>
        <v>-8.5227272727272721E-2</v>
      </c>
      <c r="I25" s="7">
        <f>IF(E25="","",($B25-E25)/$B25)</f>
        <v>0</v>
      </c>
      <c r="K25" s="7">
        <f>IF(D25="","",($B25-D25)/$B25)</f>
        <v>-0.35511363636363635</v>
      </c>
    </row>
    <row r="26" spans="1:11" x14ac:dyDescent="0.45">
      <c r="A26" s="1" t="s">
        <v>29</v>
      </c>
      <c r="B26">
        <v>49449</v>
      </c>
      <c r="C26">
        <v>25809</v>
      </c>
      <c r="D26">
        <v>64083</v>
      </c>
      <c r="E26" s="12">
        <f>IFERROR(VLOOKUP(A26, iterations_gpu_1000[[Instance]:[cuPDLP]], 2, FALSE), "")</f>
        <v>40267</v>
      </c>
      <c r="H26" s="7">
        <f t="shared" si="0"/>
        <v>0.47806831280713463</v>
      </c>
      <c r="I26" s="7">
        <f>IF(E26="","",($B26-E26)/$B26)</f>
        <v>0.18568626261400634</v>
      </c>
      <c r="K26" s="7">
        <f>IF(D26="","",($B26-D26)/$B26)</f>
        <v>-0.29594127282654858</v>
      </c>
    </row>
    <row r="27" spans="1:11" x14ac:dyDescent="0.45">
      <c r="A27" s="1" t="s">
        <v>30</v>
      </c>
      <c r="B27">
        <v>28585</v>
      </c>
      <c r="C27">
        <v>24216</v>
      </c>
      <c r="D27">
        <v>73585</v>
      </c>
      <c r="E27" s="12">
        <f>IFERROR(VLOOKUP(A27, iterations_gpu_1000[[Instance]:[cuPDLP]], 2, FALSE), "")</f>
        <v>52070</v>
      </c>
      <c r="H27" s="7">
        <f t="shared" si="0"/>
        <v>0.15284239986006648</v>
      </c>
      <c r="I27" s="7">
        <f>IF(E27="","",($B27-E27)/$B27)</f>
        <v>-0.82158474724505859</v>
      </c>
      <c r="K27" s="7">
        <f>IF(D27="","",($B27-D27)/$B27)</f>
        <v>-1.5742522301906594</v>
      </c>
    </row>
    <row r="28" spans="1:11" x14ac:dyDescent="0.45">
      <c r="A28" s="1" t="s">
        <v>31</v>
      </c>
      <c r="B28">
        <v>13702</v>
      </c>
      <c r="C28">
        <v>18926</v>
      </c>
      <c r="D28">
        <v>13460</v>
      </c>
      <c r="E28" s="12" t="str">
        <f>IFERROR(VLOOKUP(A28, iterations_gpu_1000[[Instance]:[cuPDLP]], 2, FALSE), "")</f>
        <v/>
      </c>
      <c r="H28" s="7">
        <f t="shared" si="0"/>
        <v>-0.38125821048022185</v>
      </c>
      <c r="I28" s="7" t="str">
        <f>IF(E28="","",($B28-E28)/$B28)</f>
        <v/>
      </c>
      <c r="K28" s="7">
        <f>IF(D28="","",($B28-D28)/$B28)</f>
        <v>1.7661655232812729E-2</v>
      </c>
    </row>
    <row r="29" spans="1:11" x14ac:dyDescent="0.45">
      <c r="A29" s="1" t="s">
        <v>33</v>
      </c>
      <c r="B29">
        <v>79899</v>
      </c>
      <c r="C29">
        <v>65110</v>
      </c>
      <c r="D29">
        <v>78899</v>
      </c>
      <c r="E29" s="12">
        <f>IFERROR(VLOOKUP(A29, iterations_gpu_1000[[Instance]:[cuPDLP]], 2, FALSE), "")</f>
        <v>81810</v>
      </c>
      <c r="H29" s="7">
        <f t="shared" si="0"/>
        <v>0.18509618393221441</v>
      </c>
      <c r="I29" s="7">
        <f>IF(E29="","",($B29-E29)/$B29)</f>
        <v>-2.3917696091315284E-2</v>
      </c>
      <c r="K29" s="7">
        <f>IF(D29="","",($B29-D29)/$B29)</f>
        <v>1.2515801199013755E-2</v>
      </c>
    </row>
    <row r="30" spans="1:11" x14ac:dyDescent="0.45">
      <c r="A30" s="1" t="s">
        <v>34</v>
      </c>
      <c r="B30">
        <v>1356</v>
      </c>
      <c r="C30">
        <v>958</v>
      </c>
      <c r="D30">
        <v>956</v>
      </c>
      <c r="E30" s="12">
        <f>IFERROR(VLOOKUP(A30, iterations_gpu_1000[[Instance]:[cuPDLP]], 2, FALSE), "")</f>
        <v>5131</v>
      </c>
      <c r="H30" s="7">
        <f t="shared" si="0"/>
        <v>0.29351032448377579</v>
      </c>
      <c r="I30" s="7">
        <f>IF(E30="","",($B30-E30)/$B30)</f>
        <v>-2.7839233038348081</v>
      </c>
      <c r="K30" s="7">
        <f>IF(D30="","",($B30-D30)/$B30)</f>
        <v>0.29498525073746312</v>
      </c>
    </row>
    <row r="31" spans="1:11" x14ac:dyDescent="0.45">
      <c r="A31" s="1" t="s">
        <v>35</v>
      </c>
      <c r="B31">
        <v>81928</v>
      </c>
      <c r="C31">
        <v>82001</v>
      </c>
      <c r="D31">
        <v>81886</v>
      </c>
      <c r="E31" s="12" t="str">
        <f>IFERROR(VLOOKUP(A31, iterations_gpu_1000[[Instance]:[cuPDLP]], 2, FALSE), "")</f>
        <v/>
      </c>
      <c r="H31" s="7">
        <f t="shared" si="0"/>
        <v>-8.9102626696611659E-4</v>
      </c>
      <c r="I31" s="7" t="str">
        <f>IF(E31="","",($B31-E31)/$B31)</f>
        <v/>
      </c>
      <c r="K31" s="7">
        <f>IF(D31="","",($B31-D31)/$B31)</f>
        <v>5.1264524948735476E-4</v>
      </c>
    </row>
    <row r="32" spans="1:11" x14ac:dyDescent="0.45">
      <c r="A32" s="1" t="s">
        <v>36</v>
      </c>
      <c r="B32">
        <v>2232</v>
      </c>
      <c r="C32">
        <v>1310</v>
      </c>
      <c r="D32">
        <v>1113</v>
      </c>
      <c r="E32" s="12">
        <f>IFERROR(VLOOKUP(A32, iterations_gpu_1000[[Instance]:[cuPDLP]], 2, FALSE), "")</f>
        <v>1086</v>
      </c>
      <c r="H32" s="7">
        <f t="shared" si="0"/>
        <v>0.41308243727598565</v>
      </c>
      <c r="I32" s="7">
        <f>IF(E32="","",($B32-E32)/$B32)</f>
        <v>0.51344086021505375</v>
      </c>
      <c r="K32" s="7">
        <f>IF(D32="","",($B32-D32)/$B32)</f>
        <v>0.50134408602150538</v>
      </c>
    </row>
    <row r="33" spans="1:11" x14ac:dyDescent="0.45">
      <c r="A33" s="1" t="s">
        <v>37</v>
      </c>
      <c r="B33">
        <v>10924</v>
      </c>
      <c r="C33">
        <v>10693</v>
      </c>
      <c r="D33">
        <v>11721</v>
      </c>
      <c r="E33" s="12">
        <f>IFERROR(VLOOKUP(A33, iterations_gpu_1000[[Instance]:[cuPDLP]], 2, FALSE), "")</f>
        <v>11461</v>
      </c>
      <c r="H33" s="7">
        <f t="shared" si="0"/>
        <v>2.1146100329549614E-2</v>
      </c>
      <c r="I33" s="7">
        <f>IF(E33="","",($B33-E33)/$B33)</f>
        <v>-4.9157817649212746E-2</v>
      </c>
      <c r="K33" s="7">
        <f>IF(D33="","",($B33-D33)/$B33)</f>
        <v>-7.295862321493958E-2</v>
      </c>
    </row>
    <row r="34" spans="1:11" x14ac:dyDescent="0.45">
      <c r="A34" s="1" t="s">
        <v>38</v>
      </c>
      <c r="B34">
        <v>28742</v>
      </c>
      <c r="C34">
        <v>17214</v>
      </c>
      <c r="D34" t="s">
        <v>406</v>
      </c>
      <c r="E34" s="12">
        <f>IFERROR(VLOOKUP(A34, iterations_gpu_1000[[Instance]:[cuPDLP]], 2, FALSE), "")</f>
        <v>28218</v>
      </c>
      <c r="H34" s="7">
        <f t="shared" si="0"/>
        <v>0.40108551944889015</v>
      </c>
      <c r="I34" s="7">
        <f>IF(E34="","",($B34-E34)/$B34)</f>
        <v>1.8231159974949552E-2</v>
      </c>
      <c r="K34" s="7" t="str">
        <f>IF(D34="","",($B34-D34)/$B34)</f>
        <v/>
      </c>
    </row>
    <row r="35" spans="1:11" x14ac:dyDescent="0.45">
      <c r="A35" s="1" t="s">
        <v>39</v>
      </c>
      <c r="B35">
        <v>51297</v>
      </c>
      <c r="C35">
        <v>36818</v>
      </c>
      <c r="D35">
        <v>52428</v>
      </c>
      <c r="E35" s="12">
        <f>IFERROR(VLOOKUP(A35, iterations_gpu_1000[[Instance]:[cuPDLP]], 2, FALSE), "")</f>
        <v>52808</v>
      </c>
      <c r="H35" s="7">
        <f t="shared" si="0"/>
        <v>0.28225822172836618</v>
      </c>
      <c r="I35" s="7">
        <f>IF(E35="","",($B35-E35)/$B35)</f>
        <v>-2.9455913601185255E-2</v>
      </c>
      <c r="K35" s="7">
        <f>IF(D35="","",($B35-D35)/$B35)</f>
        <v>-2.2048072986724371E-2</v>
      </c>
    </row>
    <row r="36" spans="1:11" x14ac:dyDescent="0.45">
      <c r="A36" s="1" t="s">
        <v>40</v>
      </c>
      <c r="B36">
        <v>193561</v>
      </c>
      <c r="C36">
        <v>147451</v>
      </c>
      <c r="D36">
        <v>186923</v>
      </c>
      <c r="E36" s="12">
        <f>IFERROR(VLOOKUP(A36, iterations_gpu_1000[[Instance]:[cuPDLP]], 2, FALSE), "")</f>
        <v>36973</v>
      </c>
      <c r="H36" s="7">
        <f t="shared" si="0"/>
        <v>0.23821947603081201</v>
      </c>
      <c r="I36" s="7">
        <f>IF(E36="","",($B36-E36)/$B36)</f>
        <v>0.80898528112584667</v>
      </c>
      <c r="K36" s="7">
        <f>IF(D36="","",($B36-D36)/$B36)</f>
        <v>3.429409850124767E-2</v>
      </c>
    </row>
    <row r="37" spans="1:11" x14ac:dyDescent="0.45">
      <c r="A37" s="1" t="s">
        <v>41</v>
      </c>
      <c r="B37">
        <v>213</v>
      </c>
      <c r="C37">
        <v>177</v>
      </c>
      <c r="D37">
        <v>172</v>
      </c>
      <c r="E37" s="12" t="str">
        <f>IFERROR(VLOOKUP(A37, iterations_gpu_1000[[Instance]:[cuPDLP]], 2, FALSE), "")</f>
        <v/>
      </c>
      <c r="H37" s="7">
        <f t="shared" si="0"/>
        <v>0.16901408450704225</v>
      </c>
      <c r="I37" s="7" t="str">
        <f>IF(E37="","",($B37-E37)/$B37)</f>
        <v/>
      </c>
      <c r="K37" s="7">
        <f>IF(D37="","",($B37-D37)/$B37)</f>
        <v>0.19248826291079812</v>
      </c>
    </row>
    <row r="38" spans="1:11" x14ac:dyDescent="0.45">
      <c r="A38" s="1" t="s">
        <v>42</v>
      </c>
      <c r="B38">
        <v>415</v>
      </c>
      <c r="C38">
        <v>292</v>
      </c>
      <c r="D38">
        <v>278</v>
      </c>
      <c r="E38" s="12">
        <f>IFERROR(VLOOKUP(A38, iterations_gpu_1000[[Instance]:[cuPDLP]], 2, FALSE), "")</f>
        <v>415</v>
      </c>
      <c r="H38" s="7">
        <f t="shared" si="0"/>
        <v>0.29638554216867469</v>
      </c>
      <c r="I38" s="7">
        <f>IF(E38="","",($B38-E38)/$B38)</f>
        <v>0</v>
      </c>
      <c r="K38" s="7">
        <f>IF(D38="","",($B38-D38)/$B38)</f>
        <v>0.33012048192771082</v>
      </c>
    </row>
    <row r="39" spans="1:11" x14ac:dyDescent="0.45">
      <c r="A39" s="1" t="s">
        <v>43</v>
      </c>
      <c r="B39">
        <v>155</v>
      </c>
      <c r="C39">
        <v>175</v>
      </c>
      <c r="D39">
        <v>149</v>
      </c>
      <c r="E39" s="12">
        <f>IFERROR(VLOOKUP(A39, iterations_gpu_1000[[Instance]:[cuPDLP]], 2, FALSE), "")</f>
        <v>155</v>
      </c>
      <c r="H39" s="7">
        <f t="shared" si="0"/>
        <v>-0.12903225806451613</v>
      </c>
      <c r="I39" s="7">
        <f>IF(E39="","",($B39-E39)/$B39)</f>
        <v>0</v>
      </c>
      <c r="K39" s="7">
        <f>IF(D39="","",($B39-D39)/$B39)</f>
        <v>3.870967741935484E-2</v>
      </c>
    </row>
    <row r="40" spans="1:11" x14ac:dyDescent="0.45">
      <c r="A40" s="1" t="s">
        <v>44</v>
      </c>
      <c r="B40">
        <v>225</v>
      </c>
      <c r="C40">
        <v>203</v>
      </c>
      <c r="D40">
        <v>203</v>
      </c>
      <c r="E40" s="12">
        <f>IFERROR(VLOOKUP(A40, iterations_gpu_1000[[Instance]:[cuPDLP]], 2, FALSE), "")</f>
        <v>225</v>
      </c>
      <c r="H40" s="7">
        <f t="shared" si="0"/>
        <v>9.7777777777777783E-2</v>
      </c>
      <c r="I40" s="7">
        <f>IF(E40="","",($B40-E40)/$B40)</f>
        <v>0</v>
      </c>
      <c r="K40" s="7">
        <f>IF(D40="","",($B40-D40)/$B40)</f>
        <v>9.7777777777777783E-2</v>
      </c>
    </row>
    <row r="41" spans="1:11" x14ac:dyDescent="0.45">
      <c r="A41" s="1" t="s">
        <v>46</v>
      </c>
      <c r="B41">
        <v>8014</v>
      </c>
      <c r="C41">
        <v>8038</v>
      </c>
      <c r="D41">
        <v>8033</v>
      </c>
      <c r="E41" s="12">
        <f>IFERROR(VLOOKUP(A41, iterations_gpu_1000[[Instance]:[cuPDLP]], 2, FALSE), "")</f>
        <v>7821</v>
      </c>
      <c r="H41" s="7">
        <f t="shared" si="0"/>
        <v>-2.9947591714499623E-3</v>
      </c>
      <c r="I41" s="7">
        <f>IF(E41="","",($B41-E41)/$B41)</f>
        <v>2.408285500374345E-2</v>
      </c>
      <c r="K41" s="7">
        <f>IF(D41="","",($B41-D41)/$B41)</f>
        <v>-2.3708510107312204E-3</v>
      </c>
    </row>
    <row r="42" spans="1:11" x14ac:dyDescent="0.45">
      <c r="A42" s="1" t="s">
        <v>47</v>
      </c>
      <c r="B42">
        <v>9860</v>
      </c>
      <c r="C42">
        <v>9441</v>
      </c>
      <c r="D42">
        <v>10978</v>
      </c>
      <c r="E42" s="12" t="str">
        <f>IFERROR(VLOOKUP(A42, iterations_gpu_1000[[Instance]:[cuPDLP]], 2, FALSE), "")</f>
        <v/>
      </c>
      <c r="H42" s="7">
        <f t="shared" si="0"/>
        <v>4.2494929006085196E-2</v>
      </c>
      <c r="I42" s="7" t="str">
        <f>IF(E42="","",($B42-E42)/$B42)</f>
        <v/>
      </c>
      <c r="K42" s="7">
        <f>IF(D42="","",($B42-D42)/$B42)</f>
        <v>-0.11338742393509128</v>
      </c>
    </row>
    <row r="43" spans="1:11" x14ac:dyDescent="0.45">
      <c r="A43" s="1" t="s">
        <v>48</v>
      </c>
      <c r="B43">
        <v>422</v>
      </c>
      <c r="C43">
        <v>338</v>
      </c>
      <c r="D43">
        <v>326</v>
      </c>
      <c r="E43" s="12">
        <f>IFERROR(VLOOKUP(A43, iterations_gpu_1000[[Instance]:[cuPDLP]], 2, FALSE), "")</f>
        <v>422</v>
      </c>
      <c r="H43" s="7">
        <f t="shared" si="0"/>
        <v>0.1990521327014218</v>
      </c>
      <c r="I43" s="7">
        <f>IF(E43="","",($B43-E43)/$B43)</f>
        <v>0</v>
      </c>
      <c r="K43" s="7">
        <f>IF(D43="","",($B43-D43)/$B43)</f>
        <v>0.22748815165876776</v>
      </c>
    </row>
    <row r="44" spans="1:11" x14ac:dyDescent="0.45">
      <c r="A44" s="1" t="s">
        <v>49</v>
      </c>
      <c r="B44">
        <v>23838</v>
      </c>
      <c r="C44">
        <v>22179</v>
      </c>
      <c r="D44">
        <v>22579</v>
      </c>
      <c r="E44" s="12">
        <f>IFERROR(VLOOKUP(A44, iterations_gpu_1000[[Instance]:[cuPDLP]], 2, FALSE), "")</f>
        <v>26718</v>
      </c>
      <c r="H44" s="7">
        <f t="shared" si="0"/>
        <v>6.9594764661464886E-2</v>
      </c>
      <c r="I44" s="7">
        <f>IF(E44="","",($B44-E44)/$B44)</f>
        <v>-0.12081550465643091</v>
      </c>
      <c r="K44" s="7">
        <f>IF(D44="","",($B44-D44)/$B44)</f>
        <v>5.2814833459182815E-2</v>
      </c>
    </row>
    <row r="45" spans="1:11" x14ac:dyDescent="0.45">
      <c r="A45" s="1" t="s">
        <v>50</v>
      </c>
      <c r="B45">
        <v>336</v>
      </c>
      <c r="C45">
        <v>251</v>
      </c>
      <c r="D45">
        <v>243</v>
      </c>
      <c r="E45" s="12" t="str">
        <f>IFERROR(VLOOKUP(A45, iterations_gpu_1000[[Instance]:[cuPDLP]], 2, FALSE), "")</f>
        <v/>
      </c>
      <c r="H45" s="7">
        <f t="shared" si="0"/>
        <v>0.25297619047619047</v>
      </c>
      <c r="I45" s="7" t="str">
        <f>IF(E45="","",($B45-E45)/$B45)</f>
        <v/>
      </c>
      <c r="K45" s="7">
        <f>IF(D45="","",($B45-D45)/$B45)</f>
        <v>0.2767857142857143</v>
      </c>
    </row>
    <row r="46" spans="1:11" x14ac:dyDescent="0.45">
      <c r="A46" s="1" t="s">
        <v>51</v>
      </c>
      <c r="B46">
        <v>57298</v>
      </c>
      <c r="C46">
        <v>33023</v>
      </c>
      <c r="D46">
        <v>46245</v>
      </c>
      <c r="E46" s="12">
        <f>IFERROR(VLOOKUP(A46, iterations_gpu_1000[[Instance]:[cuPDLP]], 2, FALSE), "")</f>
        <v>56828</v>
      </c>
      <c r="H46" s="7">
        <f t="shared" si="0"/>
        <v>0.42366225697232013</v>
      </c>
      <c r="I46" s="7">
        <f>IF(E46="","",($B46-E46)/$B46)</f>
        <v>8.2027295891654167E-3</v>
      </c>
      <c r="K46" s="7">
        <f>IF(D46="","",($B46-D46)/$B46)</f>
        <v>0.19290376627456457</v>
      </c>
    </row>
    <row r="47" spans="1:11" x14ac:dyDescent="0.45">
      <c r="A47" s="1" t="s">
        <v>55</v>
      </c>
      <c r="B47">
        <v>116660</v>
      </c>
      <c r="C47">
        <v>91410</v>
      </c>
      <c r="D47">
        <v>96370</v>
      </c>
      <c r="E47" s="12">
        <f>IFERROR(VLOOKUP(A47, iterations_gpu_1000[[Instance]:[cuPDLP]], 2, FALSE), "")</f>
        <v>118347</v>
      </c>
      <c r="H47" s="7">
        <f t="shared" si="0"/>
        <v>0.21644093948225612</v>
      </c>
      <c r="I47" s="7">
        <f>IF(E47="","",($B47-E47)/$B47)</f>
        <v>-1.4460826332933311E-2</v>
      </c>
      <c r="K47" s="7">
        <f>IF(D47="","",($B47-D47)/$B47)</f>
        <v>0.17392422424138523</v>
      </c>
    </row>
    <row r="48" spans="1:11" x14ac:dyDescent="0.45">
      <c r="A48" s="1" t="s">
        <v>56</v>
      </c>
      <c r="B48">
        <v>112980</v>
      </c>
      <c r="C48">
        <v>88284</v>
      </c>
      <c r="D48">
        <v>89814</v>
      </c>
      <c r="E48" s="12">
        <f>IFERROR(VLOOKUP(A48, iterations_gpu_1000[[Instance]:[cuPDLP]], 2, FALSE), "")</f>
        <v>1242</v>
      </c>
      <c r="H48" s="7">
        <f t="shared" si="0"/>
        <v>0.21858736059479553</v>
      </c>
      <c r="I48" s="7">
        <f>IF(E48="","",($B48-E48)/$B48)</f>
        <v>0.98900690387679235</v>
      </c>
      <c r="K48" s="7">
        <f>IF(D48="","",($B48-D48)/$B48)</f>
        <v>0.20504514073287308</v>
      </c>
    </row>
    <row r="49" spans="1:11" x14ac:dyDescent="0.45">
      <c r="A49" s="1" t="s">
        <v>57</v>
      </c>
      <c r="B49">
        <v>63707</v>
      </c>
      <c r="C49">
        <v>10879</v>
      </c>
      <c r="D49">
        <v>12526</v>
      </c>
      <c r="E49" s="12">
        <f>IFERROR(VLOOKUP(A49, iterations_gpu_1000[[Instance]:[cuPDLP]], 2, FALSE), "")</f>
        <v>14331</v>
      </c>
      <c r="H49" s="7">
        <f t="shared" si="0"/>
        <v>0.82923383615615243</v>
      </c>
      <c r="I49" s="7">
        <f>IF(E49="","",($B49-E49)/$B49)</f>
        <v>0.77504826785125658</v>
      </c>
      <c r="K49" s="7">
        <f>IF(D49="","",($B49-D49)/$B49)</f>
        <v>0.80338110411728691</v>
      </c>
    </row>
    <row r="50" spans="1:11" x14ac:dyDescent="0.45">
      <c r="A50" s="1" t="s">
        <v>58</v>
      </c>
      <c r="B50">
        <v>121</v>
      </c>
      <c r="C50">
        <v>157</v>
      </c>
      <c r="D50">
        <v>112</v>
      </c>
      <c r="E50" s="12">
        <f>IFERROR(VLOOKUP(A50, iterations_gpu_1000[[Instance]:[cuPDLP]], 2, FALSE), "")</f>
        <v>121</v>
      </c>
      <c r="H50" s="7">
        <f t="shared" si="0"/>
        <v>-0.2975206611570248</v>
      </c>
      <c r="I50" s="7">
        <f>IF(E50="","",($B50-E50)/$B50)</f>
        <v>0</v>
      </c>
      <c r="K50" s="7">
        <f>IF(D50="","",($B50-D50)/$B50)</f>
        <v>7.43801652892562E-2</v>
      </c>
    </row>
    <row r="51" spans="1:11" x14ac:dyDescent="0.45">
      <c r="A51" s="1" t="s">
        <v>59</v>
      </c>
      <c r="B51">
        <v>191</v>
      </c>
      <c r="C51">
        <v>203</v>
      </c>
      <c r="D51">
        <v>114</v>
      </c>
      <c r="E51" s="12" t="str">
        <f>IFERROR(VLOOKUP(A51, iterations_gpu_1000[[Instance]:[cuPDLP]], 2, FALSE), "")</f>
        <v/>
      </c>
      <c r="H51" s="7">
        <f t="shared" si="0"/>
        <v>-6.2827225130890049E-2</v>
      </c>
      <c r="I51" s="7" t="str">
        <f>IF(E51="","",($B51-E51)/$B51)</f>
        <v/>
      </c>
      <c r="K51" s="7">
        <f>IF(D51="","",($B51-D51)/$B51)</f>
        <v>0.40314136125654448</v>
      </c>
    </row>
    <row r="52" spans="1:11" x14ac:dyDescent="0.45">
      <c r="A52" s="1" t="s">
        <v>60</v>
      </c>
      <c r="B52">
        <v>251</v>
      </c>
      <c r="C52">
        <v>18</v>
      </c>
      <c r="D52">
        <v>19</v>
      </c>
      <c r="E52" s="12">
        <f>IFERROR(VLOOKUP(A52, iterations_gpu_1000[[Instance]:[cuPDLP]], 2, FALSE), "")</f>
        <v>251</v>
      </c>
      <c r="H52" s="7">
        <f t="shared" si="0"/>
        <v>0.92828685258964139</v>
      </c>
      <c r="I52" s="7">
        <f>IF(E52="","",($B52-E52)/$B52)</f>
        <v>0</v>
      </c>
      <c r="K52" s="7">
        <f>IF(D52="","",($B52-D52)/$B52)</f>
        <v>0.92430278884462147</v>
      </c>
    </row>
    <row r="53" spans="1:11" x14ac:dyDescent="0.45">
      <c r="A53" s="1" t="s">
        <v>61</v>
      </c>
      <c r="B53">
        <v>388</v>
      </c>
      <c r="C53">
        <v>31</v>
      </c>
      <c r="D53">
        <v>33</v>
      </c>
      <c r="E53" s="12">
        <f>IFERROR(VLOOKUP(A53, iterations_gpu_1000[[Instance]:[cuPDLP]], 2, FALSE), "")</f>
        <v>388</v>
      </c>
      <c r="H53" s="7">
        <f t="shared" si="0"/>
        <v>0.92010309278350511</v>
      </c>
      <c r="I53" s="7">
        <f>IF(E53="","",($B53-E53)/$B53)</f>
        <v>0</v>
      </c>
      <c r="K53" s="7">
        <f>IF(D53="","",($B53-D53)/$B53)</f>
        <v>0.91494845360824739</v>
      </c>
    </row>
    <row r="54" spans="1:11" x14ac:dyDescent="0.45">
      <c r="A54" s="1" t="s">
        <v>62</v>
      </c>
      <c r="B54">
        <v>3110</v>
      </c>
      <c r="C54">
        <v>1750</v>
      </c>
      <c r="D54">
        <v>2589</v>
      </c>
      <c r="E54" s="12">
        <f>IFERROR(VLOOKUP(A54, iterations_gpu_1000[[Instance]:[cuPDLP]], 2, FALSE), "")</f>
        <v>4435</v>
      </c>
      <c r="H54" s="7">
        <f t="shared" si="0"/>
        <v>0.43729903536977494</v>
      </c>
      <c r="I54" s="7">
        <f>IF(E54="","",($B54-E54)/$B54)</f>
        <v>-0.42604501607717044</v>
      </c>
      <c r="K54" s="7">
        <f>IF(D54="","",($B54-D54)/$B54)</f>
        <v>0.16752411575562701</v>
      </c>
    </row>
    <row r="55" spans="1:11" x14ac:dyDescent="0.45">
      <c r="A55" s="1" t="s">
        <v>63</v>
      </c>
      <c r="B55">
        <v>136</v>
      </c>
      <c r="C55">
        <v>74</v>
      </c>
      <c r="D55">
        <v>91</v>
      </c>
      <c r="E55" s="12">
        <f>IFERROR(VLOOKUP(A55, iterations_gpu_1000[[Instance]:[cuPDLP]], 2, FALSE), "")</f>
        <v>136</v>
      </c>
      <c r="H55" s="7">
        <f t="shared" si="0"/>
        <v>0.45588235294117646</v>
      </c>
      <c r="I55" s="7">
        <f>IF(E55="","",($B55-E55)/$B55)</f>
        <v>0</v>
      </c>
      <c r="K55" s="7">
        <f>IF(D55="","",($B55-D55)/$B55)</f>
        <v>0.33088235294117646</v>
      </c>
    </row>
    <row r="56" spans="1:11" x14ac:dyDescent="0.45">
      <c r="A56" s="1" t="s">
        <v>64</v>
      </c>
      <c r="B56">
        <v>56053</v>
      </c>
      <c r="C56">
        <v>71187</v>
      </c>
      <c r="D56">
        <v>85332</v>
      </c>
      <c r="E56" s="12" t="str">
        <f>IFERROR(VLOOKUP(A56, iterations_gpu_1000[[Instance]:[cuPDLP]], 2, FALSE), "")</f>
        <v/>
      </c>
      <c r="H56" s="7">
        <f t="shared" si="0"/>
        <v>-0.26999446951991862</v>
      </c>
      <c r="I56" s="7" t="str">
        <f>IF(E56="","",($B56-E56)/$B56)</f>
        <v/>
      </c>
      <c r="K56" s="7">
        <f>IF(D56="","",($B56-D56)/$B56)</f>
        <v>-0.52234492355449302</v>
      </c>
    </row>
    <row r="57" spans="1:11" x14ac:dyDescent="0.45">
      <c r="A57" s="1" t="s">
        <v>65</v>
      </c>
      <c r="B57">
        <v>85395</v>
      </c>
      <c r="C57">
        <v>64817</v>
      </c>
      <c r="D57">
        <v>85259</v>
      </c>
      <c r="E57" s="12" t="str">
        <f>IFERROR(VLOOKUP(A57, iterations_gpu_1000[[Instance]:[cuPDLP]], 2, FALSE), "")</f>
        <v/>
      </c>
      <c r="H57" s="7">
        <f t="shared" si="0"/>
        <v>0.2409742959189648</v>
      </c>
      <c r="I57" s="7" t="str">
        <f>IF(E57="","",($B57-E57)/$B57)</f>
        <v/>
      </c>
      <c r="K57" s="7">
        <f>IF(D57="","",($B57-D57)/$B57)</f>
        <v>1.5925990983078635E-3</v>
      </c>
    </row>
    <row r="58" spans="1:11" x14ac:dyDescent="0.45">
      <c r="A58" s="1" t="s">
        <v>66</v>
      </c>
      <c r="B58">
        <v>81342</v>
      </c>
      <c r="C58">
        <v>81133</v>
      </c>
      <c r="D58">
        <v>79368</v>
      </c>
      <c r="E58" s="12" t="str">
        <f>IFERROR(VLOOKUP(A58, iterations_gpu_1000[[Instance]:[cuPDLP]], 2, FALSE), "")</f>
        <v/>
      </c>
      <c r="H58" s="7">
        <f t="shared" si="0"/>
        <v>2.569398342799538E-3</v>
      </c>
      <c r="I58" s="7" t="str">
        <f>IF(E58="","",($B58-E58)/$B58)</f>
        <v/>
      </c>
      <c r="K58" s="7">
        <f>IF(D58="","",($B58-D58)/$B58)</f>
        <v>2.4267905878881758E-2</v>
      </c>
    </row>
    <row r="59" spans="1:11" x14ac:dyDescent="0.45">
      <c r="A59" s="1" t="s">
        <v>67</v>
      </c>
      <c r="B59">
        <v>9582</v>
      </c>
      <c r="C59">
        <v>8939</v>
      </c>
      <c r="D59">
        <v>8193</v>
      </c>
      <c r="E59" s="12">
        <f>IFERROR(VLOOKUP(A59, iterations_gpu_1000[[Instance]:[cuPDLP]], 2, FALSE), "")</f>
        <v>8864</v>
      </c>
      <c r="H59" s="7">
        <f t="shared" si="0"/>
        <v>6.7104988520141934E-2</v>
      </c>
      <c r="I59" s="7">
        <f>IF(E59="","",($B59-E59)/$B59)</f>
        <v>7.4932164475057406E-2</v>
      </c>
      <c r="K59" s="7">
        <f>IF(D59="","",($B59-D59)/$B59)</f>
        <v>0.14495929868503443</v>
      </c>
    </row>
    <row r="60" spans="1:11" x14ac:dyDescent="0.45">
      <c r="A60" s="1" t="s">
        <v>69</v>
      </c>
      <c r="B60">
        <v>81576</v>
      </c>
      <c r="C60">
        <v>76368</v>
      </c>
      <c r="D60">
        <v>81993</v>
      </c>
      <c r="E60" s="12" t="str">
        <f>IFERROR(VLOOKUP(A60, iterations_gpu_1000[[Instance]:[cuPDLP]], 2, FALSE), "")</f>
        <v/>
      </c>
      <c r="H60" s="7">
        <f t="shared" si="0"/>
        <v>6.3842306560753168E-2</v>
      </c>
      <c r="I60" s="7" t="str">
        <f>IF(E60="","",($B60-E60)/$B60)</f>
        <v/>
      </c>
      <c r="K60" s="7">
        <f>IF(D60="","",($B60-D60)/$B60)</f>
        <v>-5.1117975875257429E-3</v>
      </c>
    </row>
    <row r="61" spans="1:11" x14ac:dyDescent="0.45">
      <c r="A61" s="1" t="s">
        <v>70</v>
      </c>
      <c r="B61">
        <v>80455</v>
      </c>
      <c r="C61">
        <v>79607</v>
      </c>
      <c r="D61">
        <v>81133</v>
      </c>
      <c r="E61" s="12" t="str">
        <f>IFERROR(VLOOKUP(A61, iterations_gpu_1000[[Instance]:[cuPDLP]], 2, FALSE), "")</f>
        <v/>
      </c>
      <c r="H61" s="7">
        <f t="shared" si="0"/>
        <v>1.0540053446025729E-2</v>
      </c>
      <c r="I61" s="7" t="str">
        <f>IF(E61="","",($B61-E61)/$B61)</f>
        <v/>
      </c>
      <c r="K61" s="7">
        <f>IF(D61="","",($B61-D61)/$B61)</f>
        <v>-8.427071033496986E-3</v>
      </c>
    </row>
    <row r="62" spans="1:11" x14ac:dyDescent="0.45">
      <c r="A62" s="1" t="s">
        <v>71</v>
      </c>
      <c r="B62">
        <v>311</v>
      </c>
      <c r="C62">
        <v>380</v>
      </c>
      <c r="D62">
        <v>325</v>
      </c>
      <c r="E62" s="12" t="str">
        <f>IFERROR(VLOOKUP(A62, iterations_gpu_1000[[Instance]:[cuPDLP]], 2, FALSE), "")</f>
        <v/>
      </c>
      <c r="H62" s="7">
        <f t="shared" si="0"/>
        <v>-0.22186495176848875</v>
      </c>
      <c r="I62" s="7" t="str">
        <f>IF(E62="","",($B62-E62)/$B62)</f>
        <v/>
      </c>
      <c r="K62" s="7">
        <f>IF(D62="","",($B62-D62)/$B62)</f>
        <v>-4.5016077170418008E-2</v>
      </c>
    </row>
    <row r="63" spans="1:11" x14ac:dyDescent="0.45">
      <c r="A63" s="1" t="s">
        <v>72</v>
      </c>
      <c r="B63">
        <v>305</v>
      </c>
      <c r="C63">
        <v>275</v>
      </c>
      <c r="D63">
        <v>219</v>
      </c>
      <c r="E63" s="12">
        <f>IFERROR(VLOOKUP(A63, iterations_gpu_1000[[Instance]:[cuPDLP]], 2, FALSE), "")</f>
        <v>305</v>
      </c>
      <c r="H63" s="7">
        <f t="shared" si="0"/>
        <v>9.8360655737704916E-2</v>
      </c>
      <c r="I63" s="7">
        <f>IF(E63="","",($B63-E63)/$B63)</f>
        <v>0</v>
      </c>
      <c r="K63" s="7">
        <f>IF(D63="","",($B63-D63)/$B63)</f>
        <v>0.28196721311475409</v>
      </c>
    </row>
    <row r="64" spans="1:11" x14ac:dyDescent="0.45">
      <c r="A64" s="1" t="s">
        <v>73</v>
      </c>
      <c r="B64">
        <v>399</v>
      </c>
      <c r="C64">
        <v>410</v>
      </c>
      <c r="D64">
        <v>398</v>
      </c>
      <c r="E64" s="12">
        <f>IFERROR(VLOOKUP(A64, iterations_gpu_1000[[Instance]:[cuPDLP]], 2, FALSE), "")</f>
        <v>399</v>
      </c>
      <c r="H64" s="7">
        <f t="shared" si="0"/>
        <v>-2.7568922305764409E-2</v>
      </c>
      <c r="I64" s="7">
        <f>IF(E64="","",($B64-E64)/$B64)</f>
        <v>0</v>
      </c>
      <c r="K64" s="7">
        <f>IF(D64="","",($B64-D64)/$B64)</f>
        <v>2.5062656641604009E-3</v>
      </c>
    </row>
    <row r="65" spans="1:11" x14ac:dyDescent="0.45">
      <c r="A65" s="1" t="s">
        <v>74</v>
      </c>
      <c r="B65">
        <v>696</v>
      </c>
      <c r="C65">
        <v>794</v>
      </c>
      <c r="D65">
        <v>786</v>
      </c>
      <c r="E65" s="12">
        <f>IFERROR(VLOOKUP(A65, iterations_gpu_1000[[Instance]:[cuPDLP]], 2, FALSE), "")</f>
        <v>696</v>
      </c>
      <c r="H65" s="7">
        <f t="shared" si="0"/>
        <v>-0.14080459770114942</v>
      </c>
      <c r="I65" s="7">
        <f>IF(E65="","",($B65-E65)/$B65)</f>
        <v>0</v>
      </c>
      <c r="K65" s="7">
        <f>IF(D65="","",($B65-D65)/$B65)</f>
        <v>-0.12931034482758622</v>
      </c>
    </row>
    <row r="66" spans="1:11" x14ac:dyDescent="0.45">
      <c r="A66" s="1" t="s">
        <v>76</v>
      </c>
      <c r="B66">
        <v>427</v>
      </c>
      <c r="C66">
        <v>427</v>
      </c>
      <c r="D66">
        <v>427</v>
      </c>
      <c r="E66" s="12">
        <f>IFERROR(VLOOKUP(A66, iterations_gpu_1000[[Instance]:[cuPDLP]], 2, FALSE), "")</f>
        <v>427</v>
      </c>
      <c r="H66" s="7">
        <f t="shared" si="0"/>
        <v>0</v>
      </c>
      <c r="I66" s="7">
        <f>IF(E66="","",($B66-E66)/$B66)</f>
        <v>0</v>
      </c>
      <c r="K66" s="7">
        <f>IF(D66="","",($B66-D66)/$B66)</f>
        <v>0</v>
      </c>
    </row>
    <row r="67" spans="1:11" x14ac:dyDescent="0.45">
      <c r="A67" s="1" t="s">
        <v>78</v>
      </c>
      <c r="B67">
        <v>115065</v>
      </c>
      <c r="C67">
        <v>109539</v>
      </c>
      <c r="D67">
        <v>106433</v>
      </c>
      <c r="E67" s="12">
        <f>IFERROR(VLOOKUP(A67, iterations_gpu_1000[[Instance]:[cuPDLP]], 2, FALSE), "")</f>
        <v>108847</v>
      </c>
      <c r="H67" s="7">
        <f t="shared" ref="H67:H130" si="1">IF(C67="","",($B67-C67)/$B67)</f>
        <v>4.8025029331247554E-2</v>
      </c>
      <c r="I67" s="7">
        <f>IF(E67="","",($B67-E67)/$B67)</f>
        <v>5.4039021422674138E-2</v>
      </c>
      <c r="K67" s="7">
        <f>IF(D67="","",($B67-D67)/$B67)</f>
        <v>7.5018467822535087E-2</v>
      </c>
    </row>
    <row r="68" spans="1:11" x14ac:dyDescent="0.45">
      <c r="A68" s="1" t="s">
        <v>79</v>
      </c>
      <c r="B68">
        <v>1065</v>
      </c>
      <c r="C68">
        <v>954</v>
      </c>
      <c r="D68">
        <v>924</v>
      </c>
      <c r="E68" s="12">
        <f>IFERROR(VLOOKUP(A68, iterations_gpu_1000[[Instance]:[cuPDLP]], 2, FALSE), "")</f>
        <v>1687</v>
      </c>
      <c r="H68" s="7">
        <f t="shared" si="1"/>
        <v>0.10422535211267606</v>
      </c>
      <c r="I68" s="7">
        <f>IF(E68="","",($B68-E68)/$B68)</f>
        <v>-0.58403755868544605</v>
      </c>
      <c r="K68" s="7">
        <f>IF(D68="","",($B68-D68)/$B68)</f>
        <v>0.13239436619718309</v>
      </c>
    </row>
    <row r="69" spans="1:11" x14ac:dyDescent="0.45">
      <c r="A69" s="1" t="s">
        <v>80</v>
      </c>
      <c r="B69">
        <v>21625</v>
      </c>
      <c r="C69">
        <v>31877</v>
      </c>
      <c r="D69">
        <v>32573</v>
      </c>
      <c r="E69" s="12">
        <f>IFERROR(VLOOKUP(A69, iterations_gpu_1000[[Instance]:[cuPDLP]], 2, FALSE), "")</f>
        <v>9785</v>
      </c>
      <c r="H69" s="7">
        <f t="shared" si="1"/>
        <v>-0.4740809248554913</v>
      </c>
      <c r="I69" s="7">
        <f>IF(E69="","",($B69-E69)/$B69)</f>
        <v>0.54751445086705197</v>
      </c>
      <c r="K69" s="7">
        <f>IF(D69="","",($B69-D69)/$B69)</f>
        <v>-0.50626589595375726</v>
      </c>
    </row>
    <row r="70" spans="1:11" x14ac:dyDescent="0.45">
      <c r="A70" s="1" t="s">
        <v>81</v>
      </c>
      <c r="B70">
        <v>4740</v>
      </c>
      <c r="C70">
        <v>5470</v>
      </c>
      <c r="D70">
        <v>7875</v>
      </c>
      <c r="E70" s="12">
        <f>IFERROR(VLOOKUP(A70, iterations_gpu_1000[[Instance]:[cuPDLP]], 2, FALSE), "")</f>
        <v>5139</v>
      </c>
      <c r="H70" s="7">
        <f t="shared" si="1"/>
        <v>-0.15400843881856541</v>
      </c>
      <c r="I70" s="7">
        <f>IF(E70="","",($B70-E70)/$B70)</f>
        <v>-8.4177215189873422E-2</v>
      </c>
      <c r="K70" s="7">
        <f>IF(D70="","",($B70-D70)/$B70)</f>
        <v>-0.66139240506329111</v>
      </c>
    </row>
    <row r="71" spans="1:11" x14ac:dyDescent="0.45">
      <c r="A71" s="1" t="s">
        <v>82</v>
      </c>
      <c r="B71">
        <v>3409</v>
      </c>
      <c r="C71">
        <v>1481</v>
      </c>
      <c r="D71">
        <v>1403</v>
      </c>
      <c r="E71" s="12">
        <f>IFERROR(VLOOKUP(A71, iterations_gpu_1000[[Instance]:[cuPDLP]], 2, FALSE), "")</f>
        <v>2343</v>
      </c>
      <c r="H71" s="7">
        <f t="shared" si="1"/>
        <v>0.56556174831328831</v>
      </c>
      <c r="I71" s="7">
        <f>IF(E71="","",($B71-E71)/$B71)</f>
        <v>0.31270167204458788</v>
      </c>
      <c r="K71" s="7">
        <f>IF(D71="","",($B71-D71)/$B71)</f>
        <v>0.58844235846289239</v>
      </c>
    </row>
    <row r="72" spans="1:11" x14ac:dyDescent="0.45">
      <c r="A72" s="1" t="s">
        <v>83</v>
      </c>
      <c r="B72">
        <v>91904</v>
      </c>
      <c r="C72">
        <v>90676</v>
      </c>
      <c r="D72">
        <v>93605</v>
      </c>
      <c r="E72" s="12" t="str">
        <f>IFERROR(VLOOKUP(A72, iterations_gpu_1000[[Instance]:[cuPDLP]], 2, FALSE), "")</f>
        <v/>
      </c>
      <c r="H72" s="7">
        <f t="shared" si="1"/>
        <v>1.3361768802228412E-2</v>
      </c>
      <c r="I72" s="7" t="str">
        <f>IF(E72="","",($B72-E72)/$B72)</f>
        <v/>
      </c>
      <c r="K72" s="7">
        <f>IF(D72="","",($B72-D72)/$B72)</f>
        <v>-1.8508443593314765E-2</v>
      </c>
    </row>
    <row r="73" spans="1:11" x14ac:dyDescent="0.45">
      <c r="A73" s="1" t="s">
        <v>84</v>
      </c>
      <c r="B73">
        <v>117614</v>
      </c>
      <c r="C73">
        <v>124802</v>
      </c>
      <c r="D73">
        <v>80065</v>
      </c>
      <c r="E73" s="12">
        <f>IFERROR(VLOOKUP(A73, iterations_gpu_1000[[Instance]:[cuPDLP]], 2, FALSE), "")</f>
        <v>110607</v>
      </c>
      <c r="H73" s="7">
        <f t="shared" si="1"/>
        <v>-6.1115173363715206E-2</v>
      </c>
      <c r="I73" s="7">
        <f>IF(E73="","",($B73-E73)/$B73)</f>
        <v>5.9576240923699557E-2</v>
      </c>
      <c r="K73" s="7">
        <f>IF(D73="","",($B73-D73)/$B73)</f>
        <v>0.31925621099528967</v>
      </c>
    </row>
    <row r="74" spans="1:11" x14ac:dyDescent="0.45">
      <c r="A74" s="1" t="s">
        <v>85</v>
      </c>
      <c r="B74">
        <v>88288</v>
      </c>
      <c r="C74">
        <v>87992</v>
      </c>
      <c r="D74" t="s">
        <v>406</v>
      </c>
      <c r="E74" s="12">
        <f>IFERROR(VLOOKUP(A74, iterations_gpu_1000[[Instance]:[cuPDLP]], 2, FALSE), "")</f>
        <v>88347</v>
      </c>
      <c r="H74" s="7">
        <f t="shared" si="1"/>
        <v>3.3526640086988038E-3</v>
      </c>
      <c r="I74" s="7">
        <f>IF(E74="","",($B74-E74)/$B74)</f>
        <v>-6.6826748822036968E-4</v>
      </c>
      <c r="K74" s="7" t="str">
        <f>IF(D74="","",($B74-D74)/$B74)</f>
        <v/>
      </c>
    </row>
    <row r="75" spans="1:11" x14ac:dyDescent="0.45">
      <c r="A75" s="1" t="s">
        <v>86</v>
      </c>
      <c r="B75">
        <v>40736</v>
      </c>
      <c r="C75">
        <v>47089</v>
      </c>
      <c r="D75">
        <v>40130</v>
      </c>
      <c r="E75" s="12">
        <f>IFERROR(VLOOKUP(A75, iterations_gpu_1000[[Instance]:[cuPDLP]], 2, FALSE), "")</f>
        <v>21853</v>
      </c>
      <c r="H75" s="7">
        <f t="shared" si="1"/>
        <v>-0.15595542026708561</v>
      </c>
      <c r="I75" s="7">
        <f>IF(E75="","",($B75-E75)/$B75)</f>
        <v>0.46354575805184606</v>
      </c>
      <c r="K75" s="7">
        <f>IF(D75="","",($B75-D75)/$B75)</f>
        <v>1.4876276512175962E-2</v>
      </c>
    </row>
    <row r="76" spans="1:11" x14ac:dyDescent="0.45">
      <c r="A76" s="1" t="s">
        <v>87</v>
      </c>
      <c r="B76">
        <v>78814</v>
      </c>
      <c r="C76">
        <v>77639</v>
      </c>
      <c r="D76" t="s">
        <v>406</v>
      </c>
      <c r="E76" s="12">
        <f>IFERROR(VLOOKUP(A76, iterations_gpu_1000[[Instance]:[cuPDLP]], 2, FALSE), "")</f>
        <v>1839</v>
      </c>
      <c r="H76" s="7">
        <f t="shared" si="1"/>
        <v>1.4908518791077727E-2</v>
      </c>
      <c r="I76" s="7">
        <f>IF(E76="","",($B76-E76)/$B76)</f>
        <v>0.976666582079326</v>
      </c>
      <c r="K76" s="7" t="str">
        <f>IF(D76="","",($B76-D76)/$B76)</f>
        <v/>
      </c>
    </row>
    <row r="77" spans="1:11" x14ac:dyDescent="0.45">
      <c r="A77" s="1" t="s">
        <v>88</v>
      </c>
      <c r="B77">
        <v>2541</v>
      </c>
      <c r="C77">
        <v>4158</v>
      </c>
      <c r="D77">
        <v>2117</v>
      </c>
      <c r="E77" s="12">
        <f>IFERROR(VLOOKUP(A77, iterations_gpu_1000[[Instance]:[cuPDLP]], 2, FALSE), "")</f>
        <v>6956</v>
      </c>
      <c r="H77" s="7">
        <f t="shared" si="1"/>
        <v>-0.63636363636363635</v>
      </c>
      <c r="I77" s="7">
        <f>IF(E77="","",($B77-E77)/$B77)</f>
        <v>-1.7375049193231011</v>
      </c>
      <c r="K77" s="7">
        <f>IF(D77="","",($B77-D77)/$B77)</f>
        <v>0.16686343959071231</v>
      </c>
    </row>
    <row r="78" spans="1:11" x14ac:dyDescent="0.45">
      <c r="A78" s="1" t="s">
        <v>89</v>
      </c>
      <c r="B78">
        <v>1343</v>
      </c>
      <c r="C78">
        <v>988</v>
      </c>
      <c r="D78">
        <v>1849</v>
      </c>
      <c r="E78" s="12">
        <f>IFERROR(VLOOKUP(A78, iterations_gpu_1000[[Instance]:[cuPDLP]], 2, FALSE), "")</f>
        <v>2514</v>
      </c>
      <c r="H78" s="7">
        <f t="shared" si="1"/>
        <v>0.26433358153387937</v>
      </c>
      <c r="I78" s="7">
        <f>IF(E78="","",($B78-E78)/$B78)</f>
        <v>-0.87192851824274009</v>
      </c>
      <c r="K78" s="7">
        <f>IF(D78="","",($B78-D78)/$B78)</f>
        <v>-0.37676842889054357</v>
      </c>
    </row>
    <row r="79" spans="1:11" x14ac:dyDescent="0.45">
      <c r="A79" s="1" t="s">
        <v>90</v>
      </c>
      <c r="B79">
        <v>73317</v>
      </c>
      <c r="C79">
        <v>71427</v>
      </c>
      <c r="D79">
        <v>70191</v>
      </c>
      <c r="E79" s="12">
        <f>IFERROR(VLOOKUP(A79, iterations_gpu_1000[[Instance]:[cuPDLP]], 2, FALSE), "")</f>
        <v>70879</v>
      </c>
      <c r="H79" s="7">
        <f t="shared" si="1"/>
        <v>2.5778468840787265E-2</v>
      </c>
      <c r="I79" s="7">
        <f>IF(E79="","",($B79-E79)/$B79)</f>
        <v>3.3252860864465265E-2</v>
      </c>
      <c r="K79" s="7">
        <f>IF(D79="","",($B79-D79)/$B79)</f>
        <v>4.2636769098571954E-2</v>
      </c>
    </row>
    <row r="80" spans="1:11" x14ac:dyDescent="0.45">
      <c r="A80" s="1" t="s">
        <v>91</v>
      </c>
      <c r="B80">
        <v>96132</v>
      </c>
      <c r="C80">
        <v>95503</v>
      </c>
      <c r="D80">
        <v>76651</v>
      </c>
      <c r="E80" s="12">
        <f>IFERROR(VLOOKUP(A80, iterations_gpu_1000[[Instance]:[cuPDLP]], 2, FALSE), "")</f>
        <v>86593</v>
      </c>
      <c r="H80" s="7">
        <f t="shared" si="1"/>
        <v>6.5430865892730826E-3</v>
      </c>
      <c r="I80" s="7">
        <f>IF(E80="","",($B80-E80)/$B80)</f>
        <v>9.9228144634460946E-2</v>
      </c>
      <c r="K80" s="7">
        <f>IF(D80="","",($B80-D80)/$B80)</f>
        <v>0.20264844172596014</v>
      </c>
    </row>
    <row r="81" spans="1:11" x14ac:dyDescent="0.45">
      <c r="A81" s="1" t="s">
        <v>93</v>
      </c>
      <c r="B81">
        <v>101633</v>
      </c>
      <c r="C81">
        <v>98956</v>
      </c>
      <c r="D81">
        <v>102039</v>
      </c>
      <c r="E81" s="12">
        <f>IFERROR(VLOOKUP(A81, iterations_gpu_1000[[Instance]:[cuPDLP]], 2, FALSE), "")</f>
        <v>96861</v>
      </c>
      <c r="H81" s="7">
        <f t="shared" si="1"/>
        <v>2.6339869924138812E-2</v>
      </c>
      <c r="I81" s="7">
        <f>IF(E81="","",($B81-E81)/$B81)</f>
        <v>4.6953253372428248E-2</v>
      </c>
      <c r="K81" s="7">
        <f>IF(D81="","",($B81-D81)/$B81)</f>
        <v>-3.9947654797162337E-3</v>
      </c>
    </row>
    <row r="82" spans="1:11" x14ac:dyDescent="0.45">
      <c r="A82" s="1" t="s">
        <v>94</v>
      </c>
      <c r="B82">
        <v>114700</v>
      </c>
      <c r="C82">
        <v>111982</v>
      </c>
      <c r="D82">
        <v>112845</v>
      </c>
      <c r="E82" s="12" t="str">
        <f>IFERROR(VLOOKUP(A82, iterations_gpu_1000[[Instance]:[cuPDLP]], 2, FALSE), "")</f>
        <v/>
      </c>
      <c r="H82" s="7">
        <f t="shared" si="1"/>
        <v>2.3696599825632082E-2</v>
      </c>
      <c r="I82" s="7" t="str">
        <f>IF(E82="","",($B82-E82)/$B82)</f>
        <v/>
      </c>
      <c r="K82" s="7">
        <f>IF(D82="","",($B82-D82)/$B82)</f>
        <v>1.6172624237140366E-2</v>
      </c>
    </row>
    <row r="83" spans="1:11" x14ac:dyDescent="0.45">
      <c r="A83" s="1" t="s">
        <v>95</v>
      </c>
      <c r="B83">
        <v>115211</v>
      </c>
      <c r="C83">
        <v>112105</v>
      </c>
      <c r="D83">
        <v>112065</v>
      </c>
      <c r="E83" s="12" t="str">
        <f>IFERROR(VLOOKUP(A83, iterations_gpu_1000[[Instance]:[cuPDLP]], 2, FALSE), "")</f>
        <v/>
      </c>
      <c r="H83" s="7">
        <f t="shared" si="1"/>
        <v>2.6959231323397941E-2</v>
      </c>
      <c r="I83" s="7" t="str">
        <f>IF(E83="","",($B83-E83)/$B83)</f>
        <v/>
      </c>
      <c r="K83" s="7">
        <f>IF(D83="","",($B83-D83)/$B83)</f>
        <v>2.7306420393886002E-2</v>
      </c>
    </row>
    <row r="84" spans="1:11" x14ac:dyDescent="0.45">
      <c r="A84" s="1" t="s">
        <v>96</v>
      </c>
      <c r="B84">
        <v>115454</v>
      </c>
      <c r="C84">
        <v>85900</v>
      </c>
      <c r="D84">
        <v>117853</v>
      </c>
      <c r="E84" s="12" t="str">
        <f>IFERROR(VLOOKUP(A84, iterations_gpu_1000[[Instance]:[cuPDLP]], 2, FALSE), "")</f>
        <v/>
      </c>
      <c r="H84" s="7">
        <f t="shared" si="1"/>
        <v>0.25598073691686735</v>
      </c>
      <c r="I84" s="7" t="str">
        <f>IF(E84="","",($B84-E84)/$B84)</f>
        <v/>
      </c>
      <c r="K84" s="7">
        <f>IF(D84="","",($B84-D84)/$B84)</f>
        <v>-2.0778838325220435E-2</v>
      </c>
    </row>
    <row r="85" spans="1:11" x14ac:dyDescent="0.45">
      <c r="A85" s="1" t="s">
        <v>97</v>
      </c>
      <c r="B85">
        <v>7039</v>
      </c>
      <c r="C85">
        <v>110201</v>
      </c>
      <c r="D85">
        <v>113062</v>
      </c>
      <c r="E85" s="12" t="str">
        <f>IFERROR(VLOOKUP(A85, iterations_gpu_1000[[Instance]:[cuPDLP]], 2, FALSE), "")</f>
        <v/>
      </c>
      <c r="H85" s="7">
        <f t="shared" si="1"/>
        <v>-14.655774968035232</v>
      </c>
      <c r="I85" s="7" t="str">
        <f>IF(E85="","",($B85-E85)/$B85)</f>
        <v/>
      </c>
      <c r="K85" s="7">
        <f>IF(D85="","",($B85-D85)/$B85)</f>
        <v>-15.062224747833499</v>
      </c>
    </row>
    <row r="86" spans="1:11" x14ac:dyDescent="0.45">
      <c r="A86" s="1" t="s">
        <v>98</v>
      </c>
      <c r="B86">
        <v>115374</v>
      </c>
      <c r="C86">
        <v>108414</v>
      </c>
      <c r="D86">
        <v>110560</v>
      </c>
      <c r="E86" s="12" t="str">
        <f>IFERROR(VLOOKUP(A86, iterations_gpu_1000[[Instance]:[cuPDLP]], 2, FALSE), "")</f>
        <v/>
      </c>
      <c r="H86" s="7">
        <f t="shared" si="1"/>
        <v>6.0325549950595456E-2</v>
      </c>
      <c r="I86" s="7" t="str">
        <f>IF(E86="","",($B86-E86)/$B86)</f>
        <v/>
      </c>
      <c r="K86" s="7">
        <f>IF(D86="","",($B86-D86)/$B86)</f>
        <v>4.1725172049161853E-2</v>
      </c>
    </row>
    <row r="87" spans="1:11" x14ac:dyDescent="0.45">
      <c r="A87" s="1" t="s">
        <v>99</v>
      </c>
      <c r="B87">
        <v>184950</v>
      </c>
      <c r="C87">
        <v>186677</v>
      </c>
      <c r="D87">
        <v>194035</v>
      </c>
      <c r="E87" s="12">
        <f>IFERROR(VLOOKUP(A87, iterations_gpu_1000[[Instance]:[cuPDLP]], 2, FALSE), "")</f>
        <v>194487</v>
      </c>
      <c r="H87" s="7">
        <f t="shared" si="1"/>
        <v>-9.3376588267099214E-3</v>
      </c>
      <c r="I87" s="7">
        <f>IF(E87="","",($B87-E87)/$B87)</f>
        <v>-5.1565287915652881E-2</v>
      </c>
      <c r="K87" s="7">
        <f>IF(D87="","",($B87-D87)/$B87)</f>
        <v>-4.9121384157880511E-2</v>
      </c>
    </row>
    <row r="88" spans="1:11" x14ac:dyDescent="0.45">
      <c r="A88" s="1" t="s">
        <v>100</v>
      </c>
      <c r="B88">
        <v>6222</v>
      </c>
      <c r="C88">
        <v>2249</v>
      </c>
      <c r="D88">
        <v>2872</v>
      </c>
      <c r="E88" s="12" t="str">
        <f>IFERROR(VLOOKUP(A88, iterations_gpu_1000[[Instance]:[cuPDLP]], 2, FALSE), "")</f>
        <v/>
      </c>
      <c r="H88" s="7">
        <f t="shared" si="1"/>
        <v>0.63854066216650596</v>
      </c>
      <c r="I88" s="7" t="str">
        <f>IF(E88="","",($B88-E88)/$B88)</f>
        <v/>
      </c>
      <c r="K88" s="7">
        <f>IF(D88="","",($B88-D88)/$B88)</f>
        <v>0.53841208614593383</v>
      </c>
    </row>
    <row r="89" spans="1:11" x14ac:dyDescent="0.45">
      <c r="A89" s="1" t="s">
        <v>101</v>
      </c>
      <c r="B89">
        <v>81500</v>
      </c>
      <c r="C89">
        <v>81987</v>
      </c>
      <c r="D89">
        <v>82041</v>
      </c>
      <c r="E89" s="12">
        <f>IFERROR(VLOOKUP(A89, iterations_gpu_1000[[Instance]:[cuPDLP]], 2, FALSE), "")</f>
        <v>81986</v>
      </c>
      <c r="H89" s="7">
        <f t="shared" si="1"/>
        <v>-5.9754601226993864E-3</v>
      </c>
      <c r="I89" s="7">
        <f>IF(E89="","",($B89-E89)/$B89)</f>
        <v>-5.96319018404908E-3</v>
      </c>
      <c r="K89" s="7">
        <f>IF(D89="","",($B89-D89)/$B89)</f>
        <v>-6.6380368098159512E-3</v>
      </c>
    </row>
    <row r="90" spans="1:11" x14ac:dyDescent="0.45">
      <c r="A90" s="1" t="s">
        <v>102</v>
      </c>
      <c r="B90">
        <v>81640</v>
      </c>
      <c r="C90">
        <v>82106</v>
      </c>
      <c r="D90">
        <v>81707</v>
      </c>
      <c r="E90" s="12">
        <f>IFERROR(VLOOKUP(A90, iterations_gpu_1000[[Instance]:[cuPDLP]], 2, FALSE), "")</f>
        <v>81852</v>
      </c>
      <c r="H90" s="7">
        <f t="shared" si="1"/>
        <v>-5.7079862812346891E-3</v>
      </c>
      <c r="I90" s="7">
        <f>IF(E90="","",($B90-E90)/$B90)</f>
        <v>-2.5967662910338068E-3</v>
      </c>
      <c r="K90" s="7">
        <f>IF(D90="","",($B90-D90)/$B90)</f>
        <v>-8.2067613914747675E-4</v>
      </c>
    </row>
    <row r="91" spans="1:11" x14ac:dyDescent="0.45">
      <c r="A91" s="1" t="s">
        <v>103</v>
      </c>
      <c r="B91">
        <v>1049</v>
      </c>
      <c r="C91">
        <v>1328</v>
      </c>
      <c r="D91">
        <v>857</v>
      </c>
      <c r="E91" s="12" t="str">
        <f>IFERROR(VLOOKUP(A91, iterations_gpu_1000[[Instance]:[cuPDLP]], 2, FALSE), "")</f>
        <v/>
      </c>
      <c r="H91" s="7">
        <f t="shared" si="1"/>
        <v>-0.26596758817921828</v>
      </c>
      <c r="I91" s="7" t="str">
        <f>IF(E91="","",($B91-E91)/$B91)</f>
        <v/>
      </c>
      <c r="K91" s="7">
        <f>IF(D91="","",($B91-D91)/$B91)</f>
        <v>0.18303145853193517</v>
      </c>
    </row>
    <row r="92" spans="1:11" x14ac:dyDescent="0.45">
      <c r="A92" s="1" t="s">
        <v>104</v>
      </c>
      <c r="B92">
        <v>1729</v>
      </c>
      <c r="C92">
        <v>2193</v>
      </c>
      <c r="D92">
        <v>1496</v>
      </c>
      <c r="E92" s="12">
        <f>IFERROR(VLOOKUP(A92, iterations_gpu_1000[[Instance]:[cuPDLP]], 2, FALSE), "")</f>
        <v>5023</v>
      </c>
      <c r="H92" s="7">
        <f t="shared" si="1"/>
        <v>-0.26836321573163679</v>
      </c>
      <c r="I92" s="7">
        <f>IF(E92="","",($B92-E92)/$B92)</f>
        <v>-1.9051474840948526</v>
      </c>
      <c r="K92" s="7">
        <f>IF(D92="","",($B92-D92)/$B92)</f>
        <v>0.13475997686524002</v>
      </c>
    </row>
    <row r="93" spans="1:11" x14ac:dyDescent="0.45">
      <c r="A93" s="1" t="s">
        <v>105</v>
      </c>
      <c r="B93">
        <v>3170</v>
      </c>
      <c r="C93">
        <v>3643</v>
      </c>
      <c r="D93">
        <v>3742</v>
      </c>
      <c r="E93" s="12">
        <f>IFERROR(VLOOKUP(A93, iterations_gpu_1000[[Instance]:[cuPDLP]], 2, FALSE), "")</f>
        <v>5775</v>
      </c>
      <c r="H93" s="7">
        <f t="shared" si="1"/>
        <v>-0.14921135646687697</v>
      </c>
      <c r="I93" s="7">
        <f>IF(E93="","",($B93-E93)/$B93)</f>
        <v>-0.82176656151419558</v>
      </c>
      <c r="K93" s="7">
        <f>IF(D93="","",($B93-D93)/$B93)</f>
        <v>-0.1804416403785489</v>
      </c>
    </row>
    <row r="94" spans="1:11" x14ac:dyDescent="0.45">
      <c r="A94" s="1" t="s">
        <v>106</v>
      </c>
      <c r="B94">
        <v>14589</v>
      </c>
      <c r="C94">
        <v>861</v>
      </c>
      <c r="D94">
        <v>902</v>
      </c>
      <c r="E94" s="12" t="str">
        <f>IFERROR(VLOOKUP(A94, iterations_gpu_1000[[Instance]:[cuPDLP]], 2, FALSE), "")</f>
        <v/>
      </c>
      <c r="H94" s="7">
        <f t="shared" si="1"/>
        <v>0.94098293234628827</v>
      </c>
      <c r="I94" s="7" t="str">
        <f>IF(E94="","",($B94-E94)/$B94)</f>
        <v/>
      </c>
      <c r="K94" s="7">
        <f>IF(D94="","",($B94-D94)/$B94)</f>
        <v>0.9381725957913496</v>
      </c>
    </row>
    <row r="95" spans="1:11" x14ac:dyDescent="0.45">
      <c r="A95" s="1" t="s">
        <v>107</v>
      </c>
      <c r="B95">
        <v>324</v>
      </c>
      <c r="C95">
        <v>218</v>
      </c>
      <c r="D95">
        <v>269</v>
      </c>
      <c r="E95" s="12">
        <f>IFERROR(VLOOKUP(A95, iterations_gpu_1000[[Instance]:[cuPDLP]], 2, FALSE), "")</f>
        <v>324</v>
      </c>
      <c r="H95" s="7">
        <f t="shared" si="1"/>
        <v>0.3271604938271605</v>
      </c>
      <c r="I95" s="7">
        <f>IF(E95="","",($B95-E95)/$B95)</f>
        <v>0</v>
      </c>
      <c r="K95" s="7">
        <f>IF(D95="","",($B95-D95)/$B95)</f>
        <v>0.16975308641975309</v>
      </c>
    </row>
    <row r="96" spans="1:11" x14ac:dyDescent="0.45">
      <c r="A96" s="1" t="s">
        <v>108</v>
      </c>
      <c r="B96">
        <v>6569</v>
      </c>
      <c r="C96">
        <v>5572</v>
      </c>
      <c r="D96">
        <v>6508</v>
      </c>
      <c r="E96" s="12" t="str">
        <f>IFERROR(VLOOKUP(A96, iterations_gpu_1000[[Instance]:[cuPDLP]], 2, FALSE), "")</f>
        <v/>
      </c>
      <c r="H96" s="7">
        <f t="shared" si="1"/>
        <v>0.15177348150403411</v>
      </c>
      <c r="I96" s="7" t="str">
        <f>IF(E96="","",($B96-E96)/$B96)</f>
        <v/>
      </c>
      <c r="K96" s="7">
        <f>IF(D96="","",($B96-D96)/$B96)</f>
        <v>9.2860404932257577E-3</v>
      </c>
    </row>
    <row r="97" spans="1:11" x14ac:dyDescent="0.45">
      <c r="A97" s="1" t="s">
        <v>109</v>
      </c>
      <c r="B97">
        <v>3424</v>
      </c>
      <c r="C97">
        <v>4549</v>
      </c>
      <c r="D97">
        <v>4359</v>
      </c>
      <c r="E97" s="12">
        <f>IFERROR(VLOOKUP(A97, iterations_gpu_1000[[Instance]:[cuPDLP]], 2, FALSE), "")</f>
        <v>3189</v>
      </c>
      <c r="H97" s="7">
        <f t="shared" si="1"/>
        <v>-0.32856308411214952</v>
      </c>
      <c r="I97" s="7">
        <f>IF(E97="","",($B97-E97)/$B97)</f>
        <v>6.8633177570093462E-2</v>
      </c>
      <c r="K97" s="7">
        <f>IF(D97="","",($B97-D97)/$B97)</f>
        <v>-0.27307242990654207</v>
      </c>
    </row>
    <row r="98" spans="1:11" x14ac:dyDescent="0.45">
      <c r="A98" s="1" t="s">
        <v>110</v>
      </c>
      <c r="B98">
        <v>1362</v>
      </c>
      <c r="C98">
        <v>1801</v>
      </c>
      <c r="D98">
        <v>2417</v>
      </c>
      <c r="E98" s="12">
        <f>IFERROR(VLOOKUP(A98, iterations_gpu_1000[[Instance]:[cuPDLP]], 2, FALSE), "")</f>
        <v>2688</v>
      </c>
      <c r="H98" s="7">
        <f t="shared" si="1"/>
        <v>-0.3223201174743025</v>
      </c>
      <c r="I98" s="7">
        <f>IF(E98="","",($B98-E98)/$B98)</f>
        <v>-0.97356828193832601</v>
      </c>
      <c r="K98" s="7">
        <f>IF(D98="","",($B98-D98)/$B98)</f>
        <v>-0.77459618208516889</v>
      </c>
    </row>
    <row r="99" spans="1:11" x14ac:dyDescent="0.45">
      <c r="A99" s="1" t="s">
        <v>111</v>
      </c>
      <c r="B99">
        <v>34</v>
      </c>
      <c r="C99">
        <v>26</v>
      </c>
      <c r="D99">
        <v>22</v>
      </c>
      <c r="E99" s="12">
        <f>IFERROR(VLOOKUP(A99, iterations_gpu_1000[[Instance]:[cuPDLP]], 2, FALSE), "")</f>
        <v>34</v>
      </c>
      <c r="H99" s="7">
        <f t="shared" si="1"/>
        <v>0.23529411764705882</v>
      </c>
      <c r="I99" s="7">
        <f>IF(E99="","",($B99-E99)/$B99)</f>
        <v>0</v>
      </c>
      <c r="K99" s="7">
        <f>IF(D99="","",($B99-D99)/$B99)</f>
        <v>0.35294117647058826</v>
      </c>
    </row>
    <row r="100" spans="1:11" x14ac:dyDescent="0.45">
      <c r="A100" s="1" t="s">
        <v>113</v>
      </c>
      <c r="B100">
        <v>7746</v>
      </c>
      <c r="C100">
        <v>11712</v>
      </c>
      <c r="D100">
        <v>4998</v>
      </c>
      <c r="E100" s="12">
        <f>IFERROR(VLOOKUP(A100, iterations_gpu_1000[[Instance]:[cuPDLP]], 2, FALSE), "")</f>
        <v>12820</v>
      </c>
      <c r="H100" s="7">
        <f t="shared" si="1"/>
        <v>-0.512006196746708</v>
      </c>
      <c r="I100" s="7">
        <f>IF(E100="","",($B100-E100)/$B100)</f>
        <v>-0.65504776658920738</v>
      </c>
      <c r="K100" s="7">
        <f>IF(D100="","",($B100-D100)/$B100)</f>
        <v>0.35476374903175834</v>
      </c>
    </row>
    <row r="101" spans="1:11" x14ac:dyDescent="0.45">
      <c r="A101" s="1" t="s">
        <v>114</v>
      </c>
      <c r="B101">
        <v>898</v>
      </c>
      <c r="C101">
        <v>550</v>
      </c>
      <c r="D101">
        <v>616</v>
      </c>
      <c r="E101" s="12">
        <f>IFERROR(VLOOKUP(A101, iterations_gpu_1000[[Instance]:[cuPDLP]], 2, FALSE), "")</f>
        <v>898</v>
      </c>
      <c r="H101" s="7">
        <f t="shared" si="1"/>
        <v>0.38752783964365256</v>
      </c>
      <c r="I101" s="7">
        <f>IF(E101="","",($B101-E101)/$B101)</f>
        <v>0</v>
      </c>
      <c r="K101" s="7">
        <f>IF(D101="","",($B101-D101)/$B101)</f>
        <v>0.31403118040089084</v>
      </c>
    </row>
    <row r="102" spans="1:11" x14ac:dyDescent="0.45">
      <c r="A102" s="1" t="s">
        <v>116</v>
      </c>
      <c r="B102">
        <v>148</v>
      </c>
      <c r="C102">
        <v>37</v>
      </c>
      <c r="D102">
        <v>37</v>
      </c>
      <c r="E102" s="12">
        <f>IFERROR(VLOOKUP(A102, iterations_gpu_1000[[Instance]:[cuPDLP]], 2, FALSE), "")</f>
        <v>148</v>
      </c>
      <c r="H102" s="7">
        <f t="shared" si="1"/>
        <v>0.75</v>
      </c>
      <c r="I102" s="7">
        <f>IF(E102="","",($B102-E102)/$B102)</f>
        <v>0</v>
      </c>
      <c r="K102" s="7">
        <f>IF(D102="","",($B102-D102)/$B102)</f>
        <v>0.75</v>
      </c>
    </row>
    <row r="103" spans="1:11" x14ac:dyDescent="0.45">
      <c r="A103" s="1" t="s">
        <v>117</v>
      </c>
      <c r="B103">
        <v>9253</v>
      </c>
      <c r="C103">
        <v>902</v>
      </c>
      <c r="D103">
        <v>7236</v>
      </c>
      <c r="E103" s="12">
        <f>IFERROR(VLOOKUP(A103, iterations_gpu_1000[[Instance]:[cuPDLP]], 2, FALSE), "")</f>
        <v>2057</v>
      </c>
      <c r="H103" s="7">
        <f t="shared" si="1"/>
        <v>0.90251810223711226</v>
      </c>
      <c r="I103" s="7">
        <f>IF(E103="","",($B103-E103)/$B103)</f>
        <v>0.77769372095536582</v>
      </c>
      <c r="K103" s="7">
        <f>IF(D103="","",($B103-D103)/$B103)</f>
        <v>0.21798335674916244</v>
      </c>
    </row>
    <row r="104" spans="1:11" x14ac:dyDescent="0.45">
      <c r="A104" s="1" t="s">
        <v>118</v>
      </c>
      <c r="B104">
        <v>30201</v>
      </c>
      <c r="C104">
        <v>28277</v>
      </c>
      <c r="D104" t="s">
        <v>406</v>
      </c>
      <c r="E104" s="12">
        <f>IFERROR(VLOOKUP(A104, iterations_gpu_1000[[Instance]:[cuPDLP]], 2, FALSE), "")</f>
        <v>26133</v>
      </c>
      <c r="H104" s="7">
        <f t="shared" si="1"/>
        <v>6.3706499784775342E-2</v>
      </c>
      <c r="I104" s="7">
        <f>IF(E104="","",($B104-E104)/$B104)</f>
        <v>0.13469752657196782</v>
      </c>
      <c r="K104" s="7" t="str">
        <f>IF(D104="","",($B104-D104)/$B104)</f>
        <v/>
      </c>
    </row>
    <row r="105" spans="1:11" x14ac:dyDescent="0.45">
      <c r="A105" s="1" t="s">
        <v>119</v>
      </c>
      <c r="B105">
        <v>2117</v>
      </c>
      <c r="C105">
        <v>3825</v>
      </c>
      <c r="D105">
        <v>11120</v>
      </c>
      <c r="E105" s="12">
        <f>IFERROR(VLOOKUP(A105, iterations_gpu_1000[[Instance]:[cuPDLP]], 2, FALSE), "")</f>
        <v>2418</v>
      </c>
      <c r="H105" s="7">
        <f t="shared" si="1"/>
        <v>-0.80680207841284834</v>
      </c>
      <c r="I105" s="7">
        <f>IF(E105="","",($B105-E105)/$B105)</f>
        <v>-0.14218233349078885</v>
      </c>
      <c r="K105" s="7">
        <f>IF(D105="","",($B105-D105)/$B105)</f>
        <v>-4.252716107699575</v>
      </c>
    </row>
    <row r="106" spans="1:11" x14ac:dyDescent="0.45">
      <c r="A106" s="1" t="s">
        <v>120</v>
      </c>
      <c r="B106">
        <v>9</v>
      </c>
      <c r="C106">
        <v>9</v>
      </c>
      <c r="D106" t="s">
        <v>406</v>
      </c>
      <c r="E106" s="12">
        <f>IFERROR(VLOOKUP(A106, iterations_gpu_1000[[Instance]:[cuPDLP]], 2, FALSE), "")</f>
        <v>9</v>
      </c>
      <c r="H106" s="7">
        <f t="shared" si="1"/>
        <v>0</v>
      </c>
      <c r="I106" s="7">
        <f>IF(E106="","",($B106-E106)/$B106)</f>
        <v>0</v>
      </c>
      <c r="K106" s="7" t="str">
        <f>IF(D106="","",($B106-D106)/$B106)</f>
        <v/>
      </c>
    </row>
    <row r="107" spans="1:11" x14ac:dyDescent="0.45">
      <c r="A107" s="1" t="s">
        <v>121</v>
      </c>
      <c r="B107">
        <v>18</v>
      </c>
      <c r="C107">
        <v>16</v>
      </c>
      <c r="D107" t="s">
        <v>406</v>
      </c>
      <c r="E107" s="12">
        <f>IFERROR(VLOOKUP(A107, iterations_gpu_1000[[Instance]:[cuPDLP]], 2, FALSE), "")</f>
        <v>18</v>
      </c>
      <c r="H107" s="7">
        <f t="shared" si="1"/>
        <v>0.1111111111111111</v>
      </c>
      <c r="I107" s="7">
        <f>IF(E107="","",($B107-E107)/$B107)</f>
        <v>0</v>
      </c>
      <c r="K107" s="7" t="str">
        <f>IF(D107="","",($B107-D107)/$B107)</f>
        <v/>
      </c>
    </row>
    <row r="108" spans="1:11" x14ac:dyDescent="0.45">
      <c r="A108" s="1" t="s">
        <v>122</v>
      </c>
      <c r="B108">
        <v>80</v>
      </c>
      <c r="C108">
        <v>31</v>
      </c>
      <c r="D108">
        <v>30</v>
      </c>
      <c r="E108" s="12">
        <f>IFERROR(VLOOKUP(A108, iterations_gpu_1000[[Instance]:[cuPDLP]], 2, FALSE), "")</f>
        <v>80</v>
      </c>
      <c r="H108" s="7">
        <f t="shared" si="1"/>
        <v>0.61250000000000004</v>
      </c>
      <c r="I108" s="7">
        <f>IF(E108="","",($B108-E108)/$B108)</f>
        <v>0</v>
      </c>
      <c r="K108" s="7">
        <f>IF(D108="","",($B108-D108)/$B108)</f>
        <v>0.625</v>
      </c>
    </row>
    <row r="109" spans="1:11" x14ac:dyDescent="0.45">
      <c r="A109" s="1" t="s">
        <v>123</v>
      </c>
      <c r="B109">
        <v>12062</v>
      </c>
      <c r="C109">
        <v>3132</v>
      </c>
      <c r="D109">
        <v>5721</v>
      </c>
      <c r="E109" s="12">
        <f>IFERROR(VLOOKUP(A109, iterations_gpu_1000[[Instance]:[cuPDLP]], 2, FALSE), "")</f>
        <v>2341</v>
      </c>
      <c r="H109" s="7">
        <f t="shared" si="1"/>
        <v>0.7403415685624275</v>
      </c>
      <c r="I109" s="7">
        <f>IF(E109="","",($B109-E109)/$B109)</f>
        <v>0.80591941634886421</v>
      </c>
      <c r="K109" s="7">
        <f>IF(D109="","",($B109-D109)/$B109)</f>
        <v>0.52570054717293979</v>
      </c>
    </row>
    <row r="110" spans="1:11" x14ac:dyDescent="0.45">
      <c r="A110" s="1" t="s">
        <v>125</v>
      </c>
      <c r="B110">
        <v>6179</v>
      </c>
      <c r="C110">
        <v>9080</v>
      </c>
      <c r="D110">
        <v>9318</v>
      </c>
      <c r="E110" s="12">
        <f>IFERROR(VLOOKUP(A110, iterations_gpu_1000[[Instance]:[cuPDLP]], 2, FALSE), "")</f>
        <v>6459</v>
      </c>
      <c r="H110" s="7">
        <f t="shared" si="1"/>
        <v>-0.46949344554134975</v>
      </c>
      <c r="I110" s="7">
        <f>IF(E110="","",($B110-E110)/$B110)</f>
        <v>-4.531477585369801E-2</v>
      </c>
      <c r="K110" s="7">
        <f>IF(D110="","",($B110-D110)/$B110)</f>
        <v>-0.50801100501699303</v>
      </c>
    </row>
    <row r="111" spans="1:11" x14ac:dyDescent="0.45">
      <c r="A111" s="1" t="s">
        <v>126</v>
      </c>
      <c r="B111">
        <v>35808</v>
      </c>
      <c r="C111">
        <v>36911</v>
      </c>
      <c r="D111">
        <v>31112</v>
      </c>
      <c r="E111" s="12">
        <f>IFERROR(VLOOKUP(A111, iterations_gpu_1000[[Instance]:[cuPDLP]], 2, FALSE), "")</f>
        <v>36510</v>
      </c>
      <c r="H111" s="7">
        <f t="shared" si="1"/>
        <v>-3.0803172475424485E-2</v>
      </c>
      <c r="I111" s="7">
        <f>IF(E111="","",($B111-E111)/$B111)</f>
        <v>-1.9604557640750669E-2</v>
      </c>
      <c r="K111" s="7">
        <f>IF(D111="","",($B111-D111)/$B111)</f>
        <v>0.13114387846291331</v>
      </c>
    </row>
    <row r="112" spans="1:11" x14ac:dyDescent="0.45">
      <c r="A112" s="1" t="s">
        <v>127</v>
      </c>
      <c r="B112">
        <v>2236</v>
      </c>
      <c r="C112">
        <v>1652</v>
      </c>
      <c r="D112">
        <v>1720</v>
      </c>
      <c r="E112" s="12">
        <f>IFERROR(VLOOKUP(A112, iterations_gpu_1000[[Instance]:[cuPDLP]], 2, FALSE), "")</f>
        <v>2202</v>
      </c>
      <c r="H112" s="7">
        <f t="shared" si="1"/>
        <v>0.26118067978533094</v>
      </c>
      <c r="I112" s="7">
        <f>IF(E112="","",($B112-E112)/$B112)</f>
        <v>1.520572450805009E-2</v>
      </c>
      <c r="K112" s="7">
        <f>IF(D112="","",($B112-D112)/$B112)</f>
        <v>0.23076923076923078</v>
      </c>
    </row>
    <row r="113" spans="1:11" x14ac:dyDescent="0.45">
      <c r="A113" s="1" t="s">
        <v>130</v>
      </c>
      <c r="B113">
        <v>755</v>
      </c>
      <c r="C113">
        <v>49570</v>
      </c>
      <c r="D113" t="s">
        <v>406</v>
      </c>
      <c r="E113" s="12">
        <f>IFERROR(VLOOKUP(A113, iterations_gpu_1000[[Instance]:[cuPDLP]], 2, FALSE), "")</f>
        <v>755</v>
      </c>
      <c r="H113" s="7">
        <f t="shared" si="1"/>
        <v>-64.655629139072843</v>
      </c>
      <c r="I113" s="7">
        <f>IF(E113="","",($B113-E113)/$B113)</f>
        <v>0</v>
      </c>
      <c r="K113" s="7" t="str">
        <f>IF(D113="","",($B113-D113)/$B113)</f>
        <v/>
      </c>
    </row>
    <row r="114" spans="1:11" x14ac:dyDescent="0.45">
      <c r="A114" s="1" t="s">
        <v>131</v>
      </c>
      <c r="B114">
        <v>430</v>
      </c>
      <c r="C114">
        <v>5699</v>
      </c>
      <c r="D114">
        <v>2378</v>
      </c>
      <c r="E114" s="12" t="str">
        <f>IFERROR(VLOOKUP(A114, iterations_gpu_1000[[Instance]:[cuPDLP]], 2, FALSE), "")</f>
        <v/>
      </c>
      <c r="H114" s="7">
        <f t="shared" si="1"/>
        <v>-12.253488372093024</v>
      </c>
      <c r="I114" s="7" t="str">
        <f>IF(E114="","",($B114-E114)/$B114)</f>
        <v/>
      </c>
      <c r="K114" s="7">
        <f>IF(D114="","",($B114-D114)/$B114)</f>
        <v>-4.5302325581395353</v>
      </c>
    </row>
    <row r="115" spans="1:11" x14ac:dyDescent="0.45">
      <c r="A115" s="1" t="s">
        <v>132</v>
      </c>
      <c r="B115">
        <v>189</v>
      </c>
      <c r="C115">
        <v>448</v>
      </c>
      <c r="D115">
        <v>1864</v>
      </c>
      <c r="E115" s="12">
        <f>IFERROR(VLOOKUP(A115, iterations_gpu_1000[[Instance]:[cuPDLP]], 2, FALSE), "")</f>
        <v>189</v>
      </c>
      <c r="H115" s="7">
        <f t="shared" si="1"/>
        <v>-1.3703703703703705</v>
      </c>
      <c r="I115" s="7">
        <f>IF(E115="","",($B115-E115)/$B115)</f>
        <v>0</v>
      </c>
      <c r="K115" s="7">
        <f>IF(D115="","",($B115-D115)/$B115)</f>
        <v>-8.8624338624338623</v>
      </c>
    </row>
    <row r="116" spans="1:11" x14ac:dyDescent="0.45">
      <c r="A116" s="1" t="s">
        <v>134</v>
      </c>
      <c r="B116">
        <v>16577</v>
      </c>
      <c r="C116">
        <v>11561</v>
      </c>
      <c r="D116">
        <v>53075</v>
      </c>
      <c r="E116" s="12" t="str">
        <f>IFERROR(VLOOKUP(A116, iterations_gpu_1000[[Instance]:[cuPDLP]], 2, FALSE), "")</f>
        <v/>
      </c>
      <c r="H116" s="7">
        <f t="shared" si="1"/>
        <v>0.30258792302587922</v>
      </c>
      <c r="I116" s="7" t="str">
        <f>IF(E116="","",($B116-E116)/$B116)</f>
        <v/>
      </c>
      <c r="K116" s="7">
        <f>IF(D116="","",($B116-D116)/$B116)</f>
        <v>-2.2017252820172528</v>
      </c>
    </row>
    <row r="117" spans="1:11" x14ac:dyDescent="0.45">
      <c r="A117" s="1" t="s">
        <v>135</v>
      </c>
      <c r="B117">
        <v>1639</v>
      </c>
      <c r="C117">
        <v>961</v>
      </c>
      <c r="D117">
        <v>938</v>
      </c>
      <c r="E117" s="12" t="str">
        <f>IFERROR(VLOOKUP(A117, iterations_gpu_1000[[Instance]:[cuPDLP]], 2, FALSE), "")</f>
        <v/>
      </c>
      <c r="H117" s="7">
        <f t="shared" si="1"/>
        <v>0.41366687004270897</v>
      </c>
      <c r="I117" s="7" t="str">
        <f>IF(E117="","",($B117-E117)/$B117)</f>
        <v/>
      </c>
      <c r="K117" s="7">
        <f>IF(D117="","",($B117-D117)/$B117)</f>
        <v>0.42769981696156195</v>
      </c>
    </row>
    <row r="118" spans="1:11" x14ac:dyDescent="0.45">
      <c r="A118" s="1" t="s">
        <v>136</v>
      </c>
      <c r="B118">
        <v>841</v>
      </c>
      <c r="C118">
        <v>424</v>
      </c>
      <c r="D118">
        <v>377</v>
      </c>
      <c r="E118" s="12" t="str">
        <f>IFERROR(VLOOKUP(A118, iterations_gpu_1000[[Instance]:[cuPDLP]], 2, FALSE), "")</f>
        <v/>
      </c>
      <c r="H118" s="7">
        <f t="shared" si="1"/>
        <v>0.49583828775267541</v>
      </c>
      <c r="I118" s="7" t="str">
        <f>IF(E118="","",($B118-E118)/$B118)</f>
        <v/>
      </c>
      <c r="K118" s="7">
        <f>IF(D118="","",($B118-D118)/$B118)</f>
        <v>0.55172413793103448</v>
      </c>
    </row>
    <row r="119" spans="1:11" x14ac:dyDescent="0.45">
      <c r="A119" s="1" t="s">
        <v>138</v>
      </c>
      <c r="B119">
        <v>7619</v>
      </c>
      <c r="C119">
        <v>6441</v>
      </c>
      <c r="D119">
        <v>24187</v>
      </c>
      <c r="E119" s="12">
        <f>IFERROR(VLOOKUP(A119, iterations_gpu_1000[[Instance]:[cuPDLP]], 2, FALSE), "")</f>
        <v>15845</v>
      </c>
      <c r="H119" s="7">
        <f t="shared" si="1"/>
        <v>0.15461346633416459</v>
      </c>
      <c r="I119" s="7">
        <f>IF(E119="","",($B119-E119)/$B119)</f>
        <v>-1.0796692479327996</v>
      </c>
      <c r="K119" s="7">
        <f>IF(D119="","",($B119-D119)/$B119)</f>
        <v>-2.1745635910224439</v>
      </c>
    </row>
    <row r="120" spans="1:11" x14ac:dyDescent="0.45">
      <c r="A120" s="1" t="s">
        <v>139</v>
      </c>
      <c r="B120">
        <v>970</v>
      </c>
      <c r="C120">
        <v>1219</v>
      </c>
      <c r="D120">
        <v>1116</v>
      </c>
      <c r="E120" s="12">
        <f>IFERROR(VLOOKUP(A120, iterations_gpu_1000[[Instance]:[cuPDLP]], 2, FALSE), "")</f>
        <v>970</v>
      </c>
      <c r="H120" s="7">
        <f t="shared" si="1"/>
        <v>-0.25670103092783503</v>
      </c>
      <c r="I120" s="7">
        <f>IF(E120="","",($B120-E120)/$B120)</f>
        <v>0</v>
      </c>
      <c r="K120" s="7">
        <f>IF(D120="","",($B120-D120)/$B120)</f>
        <v>-0.15051546391752577</v>
      </c>
    </row>
    <row r="121" spans="1:11" x14ac:dyDescent="0.45">
      <c r="A121" s="1" t="s">
        <v>140</v>
      </c>
      <c r="B121">
        <v>9702</v>
      </c>
      <c r="C121">
        <v>2</v>
      </c>
      <c r="D121" t="s">
        <v>406</v>
      </c>
      <c r="E121" s="12">
        <f>IFERROR(VLOOKUP(A121, iterations_gpu_1000[[Instance]:[cuPDLP]], 2, FALSE), "")</f>
        <v>9078</v>
      </c>
      <c r="H121" s="7">
        <f t="shared" si="1"/>
        <v>0.99979385693671408</v>
      </c>
      <c r="I121" s="7">
        <f>IF(E121="","",($B121-E121)/$B121)</f>
        <v>6.4316635745207171E-2</v>
      </c>
      <c r="K121" s="7" t="str">
        <f>IF(D121="","",($B121-D121)/$B121)</f>
        <v/>
      </c>
    </row>
    <row r="122" spans="1:11" x14ac:dyDescent="0.45">
      <c r="A122" s="1" t="s">
        <v>141</v>
      </c>
      <c r="B122">
        <v>9694</v>
      </c>
      <c r="C122">
        <v>2</v>
      </c>
      <c r="D122" t="s">
        <v>406</v>
      </c>
      <c r="E122" s="12">
        <f>IFERROR(VLOOKUP(A122, iterations_gpu_1000[[Instance]:[cuPDLP]], 2, FALSE), "")</f>
        <v>9080</v>
      </c>
      <c r="H122" s="7">
        <f t="shared" si="1"/>
        <v>0.99979368681658753</v>
      </c>
      <c r="I122" s="7">
        <f>IF(E122="","",($B122-E122)/$B122)</f>
        <v>6.333814730761296E-2</v>
      </c>
      <c r="K122" s="7" t="str">
        <f>IF(D122="","",($B122-D122)/$B122)</f>
        <v/>
      </c>
    </row>
    <row r="123" spans="1:11" x14ac:dyDescent="0.45">
      <c r="A123" s="1" t="s">
        <v>142</v>
      </c>
      <c r="B123">
        <v>1235</v>
      </c>
      <c r="C123">
        <v>1165</v>
      </c>
      <c r="D123">
        <v>930</v>
      </c>
      <c r="E123" s="12">
        <f>IFERROR(VLOOKUP(A123, iterations_gpu_1000[[Instance]:[cuPDLP]], 2, FALSE), "")</f>
        <v>2539</v>
      </c>
      <c r="H123" s="7">
        <f t="shared" si="1"/>
        <v>5.6680161943319839E-2</v>
      </c>
      <c r="I123" s="7">
        <f>IF(E123="","",($B123-E123)/$B123)</f>
        <v>-1.0558704453441297</v>
      </c>
      <c r="K123" s="7">
        <f>IF(D123="","",($B123-D123)/$B123)</f>
        <v>0.24696356275303644</v>
      </c>
    </row>
    <row r="124" spans="1:11" x14ac:dyDescent="0.45">
      <c r="A124" s="1" t="s">
        <v>143</v>
      </c>
      <c r="B124">
        <v>1260</v>
      </c>
      <c r="C124">
        <v>569</v>
      </c>
      <c r="D124">
        <v>716</v>
      </c>
      <c r="E124" s="12">
        <f>IFERROR(VLOOKUP(A124, iterations_gpu_1000[[Instance]:[cuPDLP]], 2, FALSE), "")</f>
        <v>1540</v>
      </c>
      <c r="H124" s="7">
        <f t="shared" si="1"/>
        <v>0.54841269841269846</v>
      </c>
      <c r="I124" s="7">
        <f>IF(E124="","",($B124-E124)/$B124)</f>
        <v>-0.22222222222222221</v>
      </c>
      <c r="K124" s="7">
        <f>IF(D124="","",($B124-D124)/$B124)</f>
        <v>0.43174603174603177</v>
      </c>
    </row>
    <row r="125" spans="1:11" x14ac:dyDescent="0.45">
      <c r="A125" s="1" t="s">
        <v>144</v>
      </c>
      <c r="B125">
        <v>630</v>
      </c>
      <c r="C125">
        <v>470</v>
      </c>
      <c r="D125">
        <v>636</v>
      </c>
      <c r="E125" s="12">
        <f>IFERROR(VLOOKUP(A125, iterations_gpu_1000[[Instance]:[cuPDLP]], 2, FALSE), "")</f>
        <v>630</v>
      </c>
      <c r="H125" s="7">
        <f t="shared" si="1"/>
        <v>0.25396825396825395</v>
      </c>
      <c r="I125" s="7">
        <f>IF(E125="","",($B125-E125)/$B125)</f>
        <v>0</v>
      </c>
      <c r="K125" s="7">
        <f>IF(D125="","",($B125-D125)/$B125)</f>
        <v>-9.5238095238095247E-3</v>
      </c>
    </row>
    <row r="126" spans="1:11" x14ac:dyDescent="0.45">
      <c r="A126" s="1" t="s">
        <v>146</v>
      </c>
      <c r="B126">
        <v>25803</v>
      </c>
      <c r="C126">
        <v>41258</v>
      </c>
      <c r="D126">
        <v>36865</v>
      </c>
      <c r="E126" s="12">
        <f>IFERROR(VLOOKUP(A126, iterations_gpu_1000[[Instance]:[cuPDLP]], 2, FALSE), "")</f>
        <v>28134</v>
      </c>
      <c r="H126" s="7">
        <f t="shared" si="1"/>
        <v>-0.59896136108204467</v>
      </c>
      <c r="I126" s="7">
        <f>IF(E126="","",($B126-E126)/$B126)</f>
        <v>-9.0338332752005576E-2</v>
      </c>
      <c r="K126" s="7">
        <f>IF(D126="","",($B126-D126)/$B126)</f>
        <v>-0.42870983994109213</v>
      </c>
    </row>
    <row r="127" spans="1:11" x14ac:dyDescent="0.45">
      <c r="A127" s="1" t="s">
        <v>147</v>
      </c>
      <c r="B127">
        <v>576</v>
      </c>
      <c r="C127">
        <v>287</v>
      </c>
      <c r="D127">
        <v>384</v>
      </c>
      <c r="E127" s="12">
        <f>IFERROR(VLOOKUP(A127, iterations_gpu_1000[[Instance]:[cuPDLP]], 2, FALSE), "")</f>
        <v>576</v>
      </c>
      <c r="H127" s="7">
        <f t="shared" si="1"/>
        <v>0.50173611111111116</v>
      </c>
      <c r="I127" s="7">
        <f>IF(E127="","",($B127-E127)/$B127)</f>
        <v>0</v>
      </c>
      <c r="K127" s="7">
        <f>IF(D127="","",($B127-D127)/$B127)</f>
        <v>0.33333333333333331</v>
      </c>
    </row>
    <row r="128" spans="1:11" x14ac:dyDescent="0.45">
      <c r="A128" s="1" t="s">
        <v>149</v>
      </c>
      <c r="B128">
        <v>89859</v>
      </c>
      <c r="C128">
        <v>95535</v>
      </c>
      <c r="D128">
        <v>87453</v>
      </c>
      <c r="E128" s="12">
        <f>IFERROR(VLOOKUP(A128, iterations_gpu_1000[[Instance]:[cuPDLP]], 2, FALSE), "")</f>
        <v>97376</v>
      </c>
      <c r="H128" s="7">
        <f t="shared" si="1"/>
        <v>-6.3165626147631285E-2</v>
      </c>
      <c r="I128" s="7">
        <f>IF(E128="","",($B128-E128)/$B128)</f>
        <v>-8.3653279026029675E-2</v>
      </c>
      <c r="K128" s="7">
        <f>IF(D128="","",($B128-D128)/$B128)</f>
        <v>2.6775281273995928E-2</v>
      </c>
    </row>
    <row r="129" spans="1:11" x14ac:dyDescent="0.45">
      <c r="A129" s="1" t="s">
        <v>150</v>
      </c>
      <c r="B129">
        <v>62368</v>
      </c>
      <c r="C129">
        <v>60248</v>
      </c>
      <c r="D129" t="s">
        <v>406</v>
      </c>
      <c r="E129" s="12">
        <f>IFERROR(VLOOKUP(A129, iterations_gpu_1000[[Instance]:[cuPDLP]], 2, FALSE), "")</f>
        <v>2480</v>
      </c>
      <c r="H129" s="7">
        <f t="shared" si="1"/>
        <v>3.3991790661877887E-2</v>
      </c>
      <c r="I129" s="7">
        <f>IF(E129="","",($B129-E129)/$B129)</f>
        <v>0.96023601847101081</v>
      </c>
      <c r="K129" s="7" t="str">
        <f>IF(D129="","",($B129-D129)/$B129)</f>
        <v/>
      </c>
    </row>
    <row r="130" spans="1:11" x14ac:dyDescent="0.45">
      <c r="A130" s="1" t="s">
        <v>151</v>
      </c>
      <c r="B130">
        <v>167406</v>
      </c>
      <c r="C130">
        <v>115341</v>
      </c>
      <c r="D130">
        <v>160920</v>
      </c>
      <c r="E130" s="12">
        <f>IFERROR(VLOOKUP(A130, iterations_gpu_1000[[Instance]:[cuPDLP]], 2, FALSE), "")</f>
        <v>167138</v>
      </c>
      <c r="H130" s="7">
        <f t="shared" si="1"/>
        <v>0.31101035805168276</v>
      </c>
      <c r="I130" s="7">
        <f>IF(E130="","",($B130-E130)/$B130)</f>
        <v>1.6008984146326894E-3</v>
      </c>
      <c r="K130" s="7">
        <f>IF(D130="","",($B130-D130)/$B130)</f>
        <v>3.8744131034729935E-2</v>
      </c>
    </row>
    <row r="131" spans="1:11" x14ac:dyDescent="0.45">
      <c r="A131" s="1" t="s">
        <v>152</v>
      </c>
      <c r="B131">
        <v>80254</v>
      </c>
      <c r="C131">
        <v>38800</v>
      </c>
      <c r="D131">
        <v>23944</v>
      </c>
      <c r="E131" s="12">
        <f>IFERROR(VLOOKUP(A131, iterations_gpu_1000[[Instance]:[cuPDLP]], 2, FALSE), "")</f>
        <v>61386</v>
      </c>
      <c r="H131" s="7">
        <f t="shared" ref="H131:H194" si="2">IF(C131="","",($B131-C131)/$B131)</f>
        <v>0.51653500137064823</v>
      </c>
      <c r="I131" s="7">
        <f>IF(E131="","",($B131-E131)/$B131)</f>
        <v>0.23510354624068583</v>
      </c>
      <c r="K131" s="7">
        <f>IF(D131="","",($B131-D131)/$B131)</f>
        <v>0.7016472699180103</v>
      </c>
    </row>
    <row r="132" spans="1:11" x14ac:dyDescent="0.45">
      <c r="A132" s="1" t="s">
        <v>153</v>
      </c>
      <c r="B132">
        <v>78173</v>
      </c>
      <c r="C132">
        <v>87667</v>
      </c>
      <c r="D132">
        <v>66589</v>
      </c>
      <c r="E132" s="12">
        <f>IFERROR(VLOOKUP(A132, iterations_gpu_1000[[Instance]:[cuPDLP]], 2, FALSE), "")</f>
        <v>97930</v>
      </c>
      <c r="H132" s="7">
        <f t="shared" si="2"/>
        <v>-0.12144858199122459</v>
      </c>
      <c r="I132" s="7">
        <f>IF(E132="","",($B132-E132)/$B132)</f>
        <v>-0.25273432003377128</v>
      </c>
      <c r="K132" s="7">
        <f>IF(D132="","",($B132-D132)/$B132)</f>
        <v>0.14818415565476573</v>
      </c>
    </row>
    <row r="133" spans="1:11" x14ac:dyDescent="0.45">
      <c r="A133" s="1" t="s">
        <v>154</v>
      </c>
      <c r="B133">
        <v>27064</v>
      </c>
      <c r="C133">
        <v>18634</v>
      </c>
      <c r="D133">
        <v>14124</v>
      </c>
      <c r="E133" s="12">
        <f>IFERROR(VLOOKUP(A133, iterations_gpu_1000[[Instance]:[cuPDLP]], 2, FALSE), "")</f>
        <v>6117</v>
      </c>
      <c r="H133" s="7">
        <f t="shared" si="2"/>
        <v>0.31148389003842741</v>
      </c>
      <c r="I133" s="7">
        <f>IF(E133="","",($B133-E133)/$B133)</f>
        <v>0.77398019509311267</v>
      </c>
      <c r="K133" s="7">
        <f>IF(D133="","",($B133-D133)/$B133)</f>
        <v>0.47812592373632873</v>
      </c>
    </row>
    <row r="134" spans="1:11" x14ac:dyDescent="0.45">
      <c r="A134" s="1" t="s">
        <v>155</v>
      </c>
      <c r="B134">
        <v>18339</v>
      </c>
      <c r="C134">
        <v>8732</v>
      </c>
      <c r="D134">
        <v>18217</v>
      </c>
      <c r="E134" s="12">
        <f>IFERROR(VLOOKUP(A134, iterations_gpu_1000[[Instance]:[cuPDLP]], 2, FALSE), "")</f>
        <v>14310</v>
      </c>
      <c r="H134" s="7">
        <f t="shared" si="2"/>
        <v>0.52385626260973883</v>
      </c>
      <c r="I134" s="7">
        <f>IF(E134="","",($B134-E134)/$B134)</f>
        <v>0.21969573041060037</v>
      </c>
      <c r="K134" s="7">
        <f>IF(D134="","",($B134-D134)/$B134)</f>
        <v>6.6524892306014504E-3</v>
      </c>
    </row>
    <row r="135" spans="1:11" x14ac:dyDescent="0.45">
      <c r="A135" s="1" t="s">
        <v>156</v>
      </c>
      <c r="B135">
        <v>24308</v>
      </c>
      <c r="C135">
        <v>25704</v>
      </c>
      <c r="D135">
        <v>26846</v>
      </c>
      <c r="E135" s="12">
        <f>IFERROR(VLOOKUP(A135, iterations_gpu_1000[[Instance]:[cuPDLP]], 2, FALSE), "")</f>
        <v>10857</v>
      </c>
      <c r="H135" s="7">
        <f t="shared" si="2"/>
        <v>-5.7429652789205199E-2</v>
      </c>
      <c r="I135" s="7">
        <f>IF(E135="","",($B135-E135)/$B135)</f>
        <v>0.55335691953266419</v>
      </c>
      <c r="K135" s="7">
        <f>IF(D135="","",($B135-D135)/$B135)</f>
        <v>-0.104410070758598</v>
      </c>
    </row>
    <row r="136" spans="1:11" x14ac:dyDescent="0.45">
      <c r="A136" s="1" t="s">
        <v>157</v>
      </c>
      <c r="B136">
        <v>95974</v>
      </c>
      <c r="C136">
        <v>27308</v>
      </c>
      <c r="D136">
        <v>55310</v>
      </c>
      <c r="E136" s="12">
        <f>IFERROR(VLOOKUP(A136, iterations_gpu_1000[[Instance]:[cuPDLP]], 2, FALSE), "")</f>
        <v>43799</v>
      </c>
      <c r="H136" s="7">
        <f t="shared" si="2"/>
        <v>0.71546460499718678</v>
      </c>
      <c r="I136" s="7">
        <f>IF(E136="","",($B136-E136)/$B136)</f>
        <v>0.54363681830495758</v>
      </c>
      <c r="K136" s="7">
        <f>IF(D136="","",($B136-D136)/$B136)</f>
        <v>0.42369808489799321</v>
      </c>
    </row>
    <row r="137" spans="1:11" x14ac:dyDescent="0.45">
      <c r="A137" s="1" t="s">
        <v>158</v>
      </c>
      <c r="B137">
        <v>83593</v>
      </c>
      <c r="C137">
        <v>75387</v>
      </c>
      <c r="D137">
        <v>54472</v>
      </c>
      <c r="E137" s="12">
        <f>IFERROR(VLOOKUP(A137, iterations_gpu_1000[[Instance]:[cuPDLP]], 2, FALSE), "")</f>
        <v>52491</v>
      </c>
      <c r="H137" s="7">
        <f t="shared" si="2"/>
        <v>9.8166114387568337E-2</v>
      </c>
      <c r="I137" s="7">
        <f>IF(E137="","",($B137-E137)/$B137)</f>
        <v>0.37206464656131494</v>
      </c>
      <c r="K137" s="7">
        <f>IF(D137="","",($B137-D137)/$B137)</f>
        <v>0.34836649001710668</v>
      </c>
    </row>
    <row r="138" spans="1:11" x14ac:dyDescent="0.45">
      <c r="A138" s="1" t="s">
        <v>159</v>
      </c>
      <c r="B138">
        <v>92287</v>
      </c>
      <c r="C138">
        <v>2</v>
      </c>
      <c r="D138">
        <v>2</v>
      </c>
      <c r="E138" s="12">
        <f>IFERROR(VLOOKUP(A138, iterations_gpu_1000[[Instance]:[cuPDLP]], 2, FALSE), "")</f>
        <v>90125</v>
      </c>
      <c r="H138" s="7">
        <f t="shared" si="2"/>
        <v>0.99997832847529988</v>
      </c>
      <c r="I138" s="7">
        <f>IF(E138="","",($B138-E138)/$B138)</f>
        <v>2.3426918200830021E-2</v>
      </c>
      <c r="K138" s="7">
        <f>IF(D138="","",($B138-D138)/$B138)</f>
        <v>0.99997832847529988</v>
      </c>
    </row>
    <row r="139" spans="1:11" x14ac:dyDescent="0.45">
      <c r="A139" s="1" t="s">
        <v>160</v>
      </c>
      <c r="B139">
        <v>92296</v>
      </c>
      <c r="C139">
        <v>41122</v>
      </c>
      <c r="D139">
        <v>2</v>
      </c>
      <c r="E139" s="12">
        <f>IFERROR(VLOOKUP(A139, iterations_gpu_1000[[Instance]:[cuPDLP]], 2, FALSE), "")</f>
        <v>90296</v>
      </c>
      <c r="H139" s="7">
        <f t="shared" si="2"/>
        <v>0.5544552309959262</v>
      </c>
      <c r="I139" s="7">
        <f>IF(E139="","",($B139-E139)/$B139)</f>
        <v>2.1669411458784781E-2</v>
      </c>
      <c r="K139" s="7">
        <f>IF(D139="","",($B139-D139)/$B139)</f>
        <v>0.99997833058854124</v>
      </c>
    </row>
    <row r="140" spans="1:11" x14ac:dyDescent="0.45">
      <c r="A140" s="1" t="s">
        <v>161</v>
      </c>
      <c r="B140">
        <v>80464</v>
      </c>
      <c r="C140">
        <v>79393</v>
      </c>
      <c r="D140">
        <v>80999</v>
      </c>
      <c r="E140" s="12">
        <f>IFERROR(VLOOKUP(A140, iterations_gpu_1000[[Instance]:[cuPDLP]], 2, FALSE), "")</f>
        <v>80203</v>
      </c>
      <c r="H140" s="7">
        <f t="shared" si="2"/>
        <v>1.3310300258500695E-2</v>
      </c>
      <c r="I140" s="7">
        <f>IF(E140="","",($B140-E140)/$B140)</f>
        <v>3.2436866176178167E-3</v>
      </c>
      <c r="K140" s="7">
        <f>IF(D140="","",($B140-D140)/$B140)</f>
        <v>-6.648936170212766E-3</v>
      </c>
    </row>
    <row r="141" spans="1:11" x14ac:dyDescent="0.45">
      <c r="A141" s="1" t="s">
        <v>162</v>
      </c>
      <c r="B141">
        <v>80465</v>
      </c>
      <c r="C141">
        <v>80779</v>
      </c>
      <c r="D141">
        <v>77442</v>
      </c>
      <c r="E141" s="12">
        <f>IFERROR(VLOOKUP(A141, iterations_gpu_1000[[Instance]:[cuPDLP]], 2, FALSE), "")</f>
        <v>48261</v>
      </c>
      <c r="H141" s="7">
        <f t="shared" si="2"/>
        <v>-3.9023177779158639E-3</v>
      </c>
      <c r="I141" s="7">
        <f>IF(E141="","",($B141-E141)/$B141)</f>
        <v>0.40022369974523087</v>
      </c>
      <c r="K141" s="7">
        <f>IF(D141="","",($B141-D141)/$B141)</f>
        <v>3.7569129435158145E-2</v>
      </c>
    </row>
    <row r="142" spans="1:11" x14ac:dyDescent="0.45">
      <c r="A142" s="1" t="s">
        <v>163</v>
      </c>
      <c r="B142">
        <v>15430</v>
      </c>
      <c r="C142">
        <v>9916</v>
      </c>
      <c r="D142">
        <v>11014</v>
      </c>
      <c r="E142" s="12">
        <f>IFERROR(VLOOKUP(A142, iterations_gpu_1000[[Instance]:[cuPDLP]], 2, FALSE), "")</f>
        <v>14238</v>
      </c>
      <c r="H142" s="7">
        <f t="shared" si="2"/>
        <v>0.3573558003888529</v>
      </c>
      <c r="I142" s="7">
        <f>IF(E142="","",($B142-E142)/$B142)</f>
        <v>7.7252106286454958E-2</v>
      </c>
      <c r="K142" s="7">
        <f>IF(D142="","",($B142-D142)/$B142)</f>
        <v>0.28619572261827608</v>
      </c>
    </row>
    <row r="143" spans="1:11" x14ac:dyDescent="0.45">
      <c r="A143" s="1" t="s">
        <v>165</v>
      </c>
      <c r="B143">
        <v>21881</v>
      </c>
      <c r="C143">
        <v>21812</v>
      </c>
      <c r="D143">
        <v>26226</v>
      </c>
      <c r="E143" s="12">
        <f>IFERROR(VLOOKUP(A143, iterations_gpu_1000[[Instance]:[cuPDLP]], 2, FALSE), "")</f>
        <v>27167</v>
      </c>
      <c r="H143" s="7">
        <f t="shared" si="2"/>
        <v>3.1534207760157214E-3</v>
      </c>
      <c r="I143" s="7">
        <f>IF(E143="","",($B143-E143)/$B143)</f>
        <v>-0.24157945249303048</v>
      </c>
      <c r="K143" s="7">
        <f>IF(D143="","",($B143-D143)/$B143)</f>
        <v>-0.19857410538823636</v>
      </c>
    </row>
    <row r="144" spans="1:11" x14ac:dyDescent="0.45">
      <c r="A144" s="1" t="s">
        <v>166</v>
      </c>
      <c r="B144">
        <v>31507</v>
      </c>
      <c r="C144">
        <v>31330</v>
      </c>
      <c r="D144">
        <v>51206</v>
      </c>
      <c r="E144" s="12">
        <f>IFERROR(VLOOKUP(A144, iterations_gpu_1000[[Instance]:[cuPDLP]], 2, FALSE), "")</f>
        <v>72383</v>
      </c>
      <c r="H144" s="7">
        <f t="shared" si="2"/>
        <v>5.6177992192211253E-3</v>
      </c>
      <c r="I144" s="7">
        <f>IF(E144="","",($B144-E144)/$B144)</f>
        <v>-1.2973624908750436</v>
      </c>
      <c r="K144" s="7">
        <f>IF(D144="","",($B144-D144)/$B144)</f>
        <v>-0.62522614022280765</v>
      </c>
    </row>
    <row r="145" spans="1:11" x14ac:dyDescent="0.45">
      <c r="A145" s="1" t="s">
        <v>167</v>
      </c>
      <c r="B145">
        <v>69993</v>
      </c>
      <c r="C145">
        <v>73748</v>
      </c>
      <c r="D145">
        <v>68875</v>
      </c>
      <c r="E145" s="12">
        <f>IFERROR(VLOOKUP(A145, iterations_gpu_1000[[Instance]:[cuPDLP]], 2, FALSE), "")</f>
        <v>48461</v>
      </c>
      <c r="H145" s="7">
        <f t="shared" si="2"/>
        <v>-5.3648221965053651E-2</v>
      </c>
      <c r="I145" s="7">
        <f>IF(E145="","",($B145-E145)/$B145)</f>
        <v>0.30763076307630766</v>
      </c>
      <c r="K145" s="7">
        <f>IF(D145="","",($B145-D145)/$B145)</f>
        <v>1.5973025874015973E-2</v>
      </c>
    </row>
    <row r="146" spans="1:11" x14ac:dyDescent="0.45">
      <c r="A146" s="1" t="s">
        <v>168</v>
      </c>
      <c r="B146">
        <v>11456</v>
      </c>
      <c r="C146">
        <v>3144</v>
      </c>
      <c r="D146">
        <v>5452</v>
      </c>
      <c r="E146" s="12">
        <f>IFERROR(VLOOKUP(A146, iterations_gpu_1000[[Instance]:[cuPDLP]], 2, FALSE), "")</f>
        <v>6003</v>
      </c>
      <c r="H146" s="7">
        <f t="shared" si="2"/>
        <v>0.7255586592178771</v>
      </c>
      <c r="I146" s="7">
        <f>IF(E146="","",($B146-E146)/$B146)</f>
        <v>0.47599511173184356</v>
      </c>
      <c r="K146" s="7">
        <f>IF(D146="","",($B146-D146)/$B146)</f>
        <v>0.52409217877094971</v>
      </c>
    </row>
    <row r="147" spans="1:11" x14ac:dyDescent="0.45">
      <c r="A147" s="1" t="s">
        <v>169</v>
      </c>
      <c r="B147">
        <v>81224</v>
      </c>
      <c r="C147">
        <v>69597</v>
      </c>
      <c r="D147">
        <v>67398</v>
      </c>
      <c r="E147" s="12">
        <f>IFERROR(VLOOKUP(A147, iterations_gpu_1000[[Instance]:[cuPDLP]], 2, FALSE), "")</f>
        <v>81658</v>
      </c>
      <c r="H147" s="7">
        <f t="shared" si="2"/>
        <v>0.14314734561213435</v>
      </c>
      <c r="I147" s="7">
        <f>IF(E147="","",($B147-E147)/$B147)</f>
        <v>-5.3432483009947795E-3</v>
      </c>
      <c r="K147" s="7">
        <f>IF(D147="","",($B147-D147)/$B147)</f>
        <v>0.17022062444597655</v>
      </c>
    </row>
    <row r="148" spans="1:11" x14ac:dyDescent="0.45">
      <c r="A148" s="1" t="s">
        <v>170</v>
      </c>
      <c r="B148">
        <v>120808</v>
      </c>
      <c r="C148">
        <v>47978</v>
      </c>
      <c r="D148">
        <v>120244</v>
      </c>
      <c r="E148" s="12">
        <f>IFERROR(VLOOKUP(A148, iterations_gpu_1000[[Instance]:[cuPDLP]], 2, FALSE), "")</f>
        <v>125159</v>
      </c>
      <c r="H148" s="7">
        <f t="shared" si="2"/>
        <v>0.60285742666048603</v>
      </c>
      <c r="I148" s="7">
        <f>IF(E148="","",($B148-E148)/$B148)</f>
        <v>-3.6015826766439309E-2</v>
      </c>
      <c r="K148" s="7">
        <f>IF(D148="","",($B148-D148)/$B148)</f>
        <v>4.6685649956956492E-3</v>
      </c>
    </row>
    <row r="149" spans="1:11" x14ac:dyDescent="0.45">
      <c r="A149" s="1" t="s">
        <v>171</v>
      </c>
      <c r="B149">
        <v>611</v>
      </c>
      <c r="C149">
        <v>520</v>
      </c>
      <c r="D149">
        <v>516</v>
      </c>
      <c r="E149" s="12">
        <f>IFERROR(VLOOKUP(A149, iterations_gpu_1000[[Instance]:[cuPDLP]], 2, FALSE), "")</f>
        <v>611</v>
      </c>
      <c r="H149" s="7">
        <f t="shared" si="2"/>
        <v>0.14893617021276595</v>
      </c>
      <c r="I149" s="7">
        <f>IF(E149="","",($B149-E149)/$B149)</f>
        <v>0</v>
      </c>
      <c r="K149" s="7">
        <f>IF(D149="","",($B149-D149)/$B149)</f>
        <v>0.15548281505728315</v>
      </c>
    </row>
    <row r="150" spans="1:11" x14ac:dyDescent="0.45">
      <c r="A150" s="1" t="s">
        <v>172</v>
      </c>
      <c r="B150">
        <v>41370</v>
      </c>
      <c r="C150">
        <v>35765</v>
      </c>
      <c r="D150">
        <v>32859</v>
      </c>
      <c r="E150" s="12">
        <f>IFERROR(VLOOKUP(A150, iterations_gpu_1000[[Instance]:[cuPDLP]], 2, FALSE), "")</f>
        <v>33994</v>
      </c>
      <c r="H150" s="7">
        <f t="shared" si="2"/>
        <v>0.13548465071307711</v>
      </c>
      <c r="I150" s="7">
        <f>IF(E150="","",($B150-E150)/$B150)</f>
        <v>0.17829344935943919</v>
      </c>
      <c r="K150" s="7">
        <f>IF(D150="","",($B150-D150)/$B150)</f>
        <v>0.20572878897751995</v>
      </c>
    </row>
    <row r="151" spans="1:11" x14ac:dyDescent="0.45">
      <c r="A151" s="1" t="s">
        <v>173</v>
      </c>
      <c r="B151">
        <v>2059</v>
      </c>
      <c r="C151">
        <v>2668</v>
      </c>
      <c r="D151">
        <v>2949</v>
      </c>
      <c r="E151" s="12">
        <f>IFERROR(VLOOKUP(A151, iterations_gpu_1000[[Instance]:[cuPDLP]], 2, FALSE), "")</f>
        <v>3109</v>
      </c>
      <c r="H151" s="7">
        <f t="shared" si="2"/>
        <v>-0.29577464788732394</v>
      </c>
      <c r="I151" s="7">
        <f>IF(E151="","",($B151-E151)/$B151)</f>
        <v>-0.50995628946090332</v>
      </c>
      <c r="K151" s="7">
        <f>IF(D151="","",($B151-D151)/$B151)</f>
        <v>-0.43224866440019427</v>
      </c>
    </row>
    <row r="152" spans="1:11" x14ac:dyDescent="0.45">
      <c r="A152" s="1" t="s">
        <v>174</v>
      </c>
      <c r="B152">
        <v>1790</v>
      </c>
      <c r="C152">
        <v>2305</v>
      </c>
      <c r="D152">
        <v>2048</v>
      </c>
      <c r="E152" s="12">
        <f>IFERROR(VLOOKUP(A152, iterations_gpu_1000[[Instance]:[cuPDLP]], 2, FALSE), "")</f>
        <v>3300</v>
      </c>
      <c r="H152" s="7">
        <f t="shared" si="2"/>
        <v>-0.28770949720670391</v>
      </c>
      <c r="I152" s="7">
        <f>IF(E152="","",($B152-E152)/$B152)</f>
        <v>-0.84357541899441346</v>
      </c>
      <c r="K152" s="7">
        <f>IF(D152="","",($B152-D152)/$B152)</f>
        <v>-0.14413407821229049</v>
      </c>
    </row>
    <row r="153" spans="1:11" x14ac:dyDescent="0.45">
      <c r="A153" s="1" t="s">
        <v>175</v>
      </c>
      <c r="B153">
        <v>244</v>
      </c>
      <c r="C153">
        <v>68</v>
      </c>
      <c r="D153">
        <v>57</v>
      </c>
      <c r="E153" s="12">
        <f>IFERROR(VLOOKUP(A153, iterations_gpu_1000[[Instance]:[cuPDLP]], 2, FALSE), "")</f>
        <v>244</v>
      </c>
      <c r="H153" s="7">
        <f t="shared" si="2"/>
        <v>0.72131147540983609</v>
      </c>
      <c r="I153" s="7">
        <f>IF(E153="","",($B153-E153)/$B153)</f>
        <v>0</v>
      </c>
      <c r="K153" s="7">
        <f>IF(D153="","",($B153-D153)/$B153)</f>
        <v>0.76639344262295084</v>
      </c>
    </row>
    <row r="154" spans="1:11" x14ac:dyDescent="0.45">
      <c r="A154" s="1" t="s">
        <v>178</v>
      </c>
      <c r="B154">
        <v>2508</v>
      </c>
      <c r="C154">
        <v>2198</v>
      </c>
      <c r="D154">
        <v>1623</v>
      </c>
      <c r="E154" s="12">
        <f>IFERROR(VLOOKUP(A154, iterations_gpu_1000[[Instance]:[cuPDLP]], 2, FALSE), "")</f>
        <v>4816</v>
      </c>
      <c r="H154" s="7">
        <f t="shared" si="2"/>
        <v>0.12360446570972887</v>
      </c>
      <c r="I154" s="7">
        <f>IF(E154="","",($B154-E154)/$B154)</f>
        <v>-0.9202551834130781</v>
      </c>
      <c r="K154" s="7">
        <f>IF(D154="","",($B154-D154)/$B154)</f>
        <v>0.35287081339712917</v>
      </c>
    </row>
    <row r="155" spans="1:11" x14ac:dyDescent="0.45">
      <c r="A155" s="1" t="s">
        <v>179</v>
      </c>
      <c r="B155">
        <v>106380</v>
      </c>
      <c r="C155">
        <v>123755</v>
      </c>
      <c r="D155">
        <v>142736</v>
      </c>
      <c r="E155" s="12">
        <f>IFERROR(VLOOKUP(A155, iterations_gpu_1000[[Instance]:[cuPDLP]], 2, FALSE), "")</f>
        <v>122558</v>
      </c>
      <c r="H155" s="7">
        <f t="shared" si="2"/>
        <v>-0.16332957322805039</v>
      </c>
      <c r="I155" s="7">
        <f>IF(E155="","",($B155-E155)/$B155)</f>
        <v>-0.15207745816882873</v>
      </c>
      <c r="K155" s="7">
        <f>IF(D155="","",($B155-D155)/$B155)</f>
        <v>-0.34175596916713669</v>
      </c>
    </row>
    <row r="156" spans="1:11" x14ac:dyDescent="0.45">
      <c r="A156" s="1" t="s">
        <v>180</v>
      </c>
      <c r="B156">
        <v>1228</v>
      </c>
      <c r="C156">
        <v>1152</v>
      </c>
      <c r="D156">
        <v>879</v>
      </c>
      <c r="E156" s="12">
        <f>IFERROR(VLOOKUP(A156, iterations_gpu_1000[[Instance]:[cuPDLP]], 2, FALSE), "")</f>
        <v>2361</v>
      </c>
      <c r="H156" s="7">
        <f t="shared" si="2"/>
        <v>6.1889250814332247E-2</v>
      </c>
      <c r="I156" s="7">
        <f>IF(E156="","",($B156-E156)/$B156)</f>
        <v>-0.92263843648208466</v>
      </c>
      <c r="K156" s="7">
        <f>IF(D156="","",($B156-D156)/$B156)</f>
        <v>0.28420195439739415</v>
      </c>
    </row>
    <row r="157" spans="1:11" x14ac:dyDescent="0.45">
      <c r="A157" s="1" t="s">
        <v>181</v>
      </c>
      <c r="B157">
        <v>54983</v>
      </c>
      <c r="C157">
        <v>118287</v>
      </c>
      <c r="D157">
        <v>54522</v>
      </c>
      <c r="E157" s="12">
        <f>IFERROR(VLOOKUP(A157, iterations_gpu_1000[[Instance]:[cuPDLP]], 2, FALSE), "")</f>
        <v>119293</v>
      </c>
      <c r="H157" s="7">
        <f t="shared" si="2"/>
        <v>-1.1513376861939144</v>
      </c>
      <c r="I157" s="7">
        <f>IF(E157="","",($B157-E157)/$B157)</f>
        <v>-1.1696342505865449</v>
      </c>
      <c r="K157" s="7">
        <f>IF(D157="","",($B157-D157)/$B157)</f>
        <v>8.3844097266427813E-3</v>
      </c>
    </row>
    <row r="158" spans="1:11" x14ac:dyDescent="0.45">
      <c r="A158" s="1" t="s">
        <v>182</v>
      </c>
      <c r="B158">
        <v>818</v>
      </c>
      <c r="C158">
        <v>568</v>
      </c>
      <c r="D158">
        <v>566</v>
      </c>
      <c r="E158" s="12">
        <f>IFERROR(VLOOKUP(A158, iterations_gpu_1000[[Instance]:[cuPDLP]], 2, FALSE), "")</f>
        <v>818</v>
      </c>
      <c r="H158" s="7">
        <f t="shared" si="2"/>
        <v>0.30562347188264061</v>
      </c>
      <c r="I158" s="7">
        <f>IF(E158="","",($B158-E158)/$B158)</f>
        <v>0</v>
      </c>
      <c r="K158" s="7">
        <f>IF(D158="","",($B158-D158)/$B158)</f>
        <v>0.30806845965770169</v>
      </c>
    </row>
    <row r="159" spans="1:11" x14ac:dyDescent="0.45">
      <c r="A159" s="1" t="s">
        <v>183</v>
      </c>
      <c r="B159">
        <v>936</v>
      </c>
      <c r="C159">
        <v>727</v>
      </c>
      <c r="D159">
        <v>727</v>
      </c>
      <c r="E159" s="12">
        <f>IFERROR(VLOOKUP(A159, iterations_gpu_1000[[Instance]:[cuPDLP]], 2, FALSE), "")</f>
        <v>936</v>
      </c>
      <c r="H159" s="7">
        <f t="shared" si="2"/>
        <v>0.2232905982905983</v>
      </c>
      <c r="I159" s="7">
        <f>IF(E159="","",($B159-E159)/$B159)</f>
        <v>0</v>
      </c>
      <c r="K159" s="7">
        <f>IF(D159="","",($B159-D159)/$B159)</f>
        <v>0.2232905982905983</v>
      </c>
    </row>
    <row r="160" spans="1:11" x14ac:dyDescent="0.45">
      <c r="A160" s="1" t="s">
        <v>184</v>
      </c>
      <c r="B160">
        <v>57681</v>
      </c>
      <c r="C160">
        <v>44782</v>
      </c>
      <c r="D160">
        <v>50238</v>
      </c>
      <c r="E160" s="12">
        <f>IFERROR(VLOOKUP(A160, iterations_gpu_1000[[Instance]:[cuPDLP]], 2, FALSE), "")</f>
        <v>94828</v>
      </c>
      <c r="H160" s="7">
        <f t="shared" si="2"/>
        <v>0.22362649746016885</v>
      </c>
      <c r="I160" s="7">
        <f>IF(E160="","",($B160-E160)/$B160)</f>
        <v>-0.64400755881486105</v>
      </c>
      <c r="K160" s="7">
        <f>IF(D160="","",($B160-D160)/$B160)</f>
        <v>0.12903729130909658</v>
      </c>
    </row>
    <row r="161" spans="1:11" x14ac:dyDescent="0.45">
      <c r="A161" s="1" t="s">
        <v>185</v>
      </c>
      <c r="B161">
        <v>943</v>
      </c>
      <c r="C161">
        <v>993</v>
      </c>
      <c r="D161">
        <v>826</v>
      </c>
      <c r="E161" s="12">
        <f>IFERROR(VLOOKUP(A161, iterations_gpu_1000[[Instance]:[cuPDLP]], 2, FALSE), "")</f>
        <v>943</v>
      </c>
      <c r="H161" s="7">
        <f t="shared" si="2"/>
        <v>-5.3022269353128315E-2</v>
      </c>
      <c r="I161" s="7">
        <f>IF(E161="","",($B161-E161)/$B161)</f>
        <v>0</v>
      </c>
      <c r="K161" s="7">
        <f>IF(D161="","",($B161-D161)/$B161)</f>
        <v>0.12407211028632026</v>
      </c>
    </row>
    <row r="162" spans="1:11" x14ac:dyDescent="0.45">
      <c r="A162" s="1" t="s">
        <v>186</v>
      </c>
      <c r="B162">
        <v>117718</v>
      </c>
      <c r="C162">
        <v>113670</v>
      </c>
      <c r="D162">
        <v>113522</v>
      </c>
      <c r="E162" s="12">
        <f>IFERROR(VLOOKUP(A162, iterations_gpu_1000[[Instance]:[cuPDLP]], 2, FALSE), "")</f>
        <v>115420</v>
      </c>
      <c r="H162" s="7">
        <f t="shared" si="2"/>
        <v>3.4387264479518849E-2</v>
      </c>
      <c r="I162" s="7">
        <f>IF(E162="","",($B162-E162)/$B162)</f>
        <v>1.9521228699094447E-2</v>
      </c>
      <c r="K162" s="7">
        <f>IF(D162="","",($B162-D162)/$B162)</f>
        <v>3.5644506362663315E-2</v>
      </c>
    </row>
    <row r="163" spans="1:11" x14ac:dyDescent="0.45">
      <c r="A163" s="1" t="s">
        <v>187</v>
      </c>
      <c r="B163">
        <v>34614</v>
      </c>
      <c r="C163">
        <v>25883</v>
      </c>
      <c r="D163">
        <v>20712</v>
      </c>
      <c r="E163" s="12">
        <f>IFERROR(VLOOKUP(A163, iterations_gpu_1000[[Instance]:[cuPDLP]], 2, FALSE), "")</f>
        <v>38549</v>
      </c>
      <c r="H163" s="7">
        <f t="shared" si="2"/>
        <v>0.25223897844802678</v>
      </c>
      <c r="I163" s="7">
        <f>IF(E163="","",($B163-E163)/$B163)</f>
        <v>-0.1136823250707806</v>
      </c>
      <c r="K163" s="7">
        <f>IF(D163="","",($B163-D163)/$B163)</f>
        <v>0.40162939850927371</v>
      </c>
    </row>
    <row r="164" spans="1:11" x14ac:dyDescent="0.45">
      <c r="A164" s="1" t="s">
        <v>188</v>
      </c>
      <c r="B164">
        <v>105914</v>
      </c>
      <c r="C164">
        <v>115309</v>
      </c>
      <c r="D164">
        <v>117704</v>
      </c>
      <c r="E164" s="12">
        <f>IFERROR(VLOOKUP(A164, iterations_gpu_1000[[Instance]:[cuPDLP]], 2, FALSE), "")</f>
        <v>110347</v>
      </c>
      <c r="H164" s="7">
        <f t="shared" si="2"/>
        <v>-8.87040429027324E-2</v>
      </c>
      <c r="I164" s="7">
        <f>IF(E164="","",($B164-E164)/$B164)</f>
        <v>-4.1854712313763996E-2</v>
      </c>
      <c r="K164" s="7">
        <f>IF(D164="","",($B164-D164)/$B164)</f>
        <v>-0.11131672866665408</v>
      </c>
    </row>
    <row r="165" spans="1:11" x14ac:dyDescent="0.45">
      <c r="A165" s="1" t="s">
        <v>189</v>
      </c>
      <c r="B165">
        <v>242</v>
      </c>
      <c r="C165">
        <v>252</v>
      </c>
      <c r="D165">
        <v>291</v>
      </c>
      <c r="E165" s="12" t="str">
        <f>IFERROR(VLOOKUP(A165, iterations_gpu_1000[[Instance]:[cuPDLP]], 2, FALSE), "")</f>
        <v/>
      </c>
      <c r="H165" s="7">
        <f t="shared" si="2"/>
        <v>-4.1322314049586778E-2</v>
      </c>
      <c r="I165" s="7" t="str">
        <f>IF(E165="","",($B165-E165)/$B165)</f>
        <v/>
      </c>
      <c r="K165" s="7">
        <f>IF(D165="","",($B165-D165)/$B165)</f>
        <v>-0.2024793388429752</v>
      </c>
    </row>
    <row r="166" spans="1:11" x14ac:dyDescent="0.45">
      <c r="A166" s="1" t="s">
        <v>190</v>
      </c>
      <c r="B166">
        <v>525</v>
      </c>
      <c r="C166">
        <v>465</v>
      </c>
      <c r="D166">
        <v>392</v>
      </c>
      <c r="E166" s="12">
        <f>IFERROR(VLOOKUP(A166, iterations_gpu_1000[[Instance]:[cuPDLP]], 2, FALSE), "")</f>
        <v>525</v>
      </c>
      <c r="H166" s="7">
        <f t="shared" si="2"/>
        <v>0.11428571428571428</v>
      </c>
      <c r="I166" s="7">
        <f>IF(E166="","",($B166-E166)/$B166)</f>
        <v>0</v>
      </c>
      <c r="K166" s="7">
        <f>IF(D166="","",($B166-D166)/$B166)</f>
        <v>0.25333333333333335</v>
      </c>
    </row>
    <row r="167" spans="1:11" x14ac:dyDescent="0.45">
      <c r="A167" s="1" t="s">
        <v>191</v>
      </c>
      <c r="B167">
        <v>401</v>
      </c>
      <c r="C167">
        <v>225</v>
      </c>
      <c r="D167">
        <v>220</v>
      </c>
      <c r="E167" s="12" t="str">
        <f>IFERROR(VLOOKUP(A167, iterations_gpu_1000[[Instance]:[cuPDLP]], 2, FALSE), "")</f>
        <v/>
      </c>
      <c r="H167" s="7">
        <f t="shared" si="2"/>
        <v>0.43890274314214461</v>
      </c>
      <c r="I167" s="7" t="str">
        <f>IF(E167="","",($B167-E167)/$B167)</f>
        <v/>
      </c>
      <c r="K167" s="7">
        <f>IF(D167="","",($B167-D167)/$B167)</f>
        <v>0.45137157107231918</v>
      </c>
    </row>
    <row r="168" spans="1:11" x14ac:dyDescent="0.45">
      <c r="A168" s="1" t="s">
        <v>192</v>
      </c>
      <c r="B168">
        <v>369</v>
      </c>
      <c r="C168">
        <v>303</v>
      </c>
      <c r="D168">
        <v>247</v>
      </c>
      <c r="E168" s="12" t="str">
        <f>IFERROR(VLOOKUP(A168, iterations_gpu_1000[[Instance]:[cuPDLP]], 2, FALSE), "")</f>
        <v/>
      </c>
      <c r="H168" s="7">
        <f t="shared" si="2"/>
        <v>0.17886178861788618</v>
      </c>
      <c r="I168" s="7" t="str">
        <f>IF(E168="","",($B168-E168)/$B168)</f>
        <v/>
      </c>
      <c r="K168" s="7">
        <f>IF(D168="","",($B168-D168)/$B168)</f>
        <v>0.33062330623306235</v>
      </c>
    </row>
    <row r="169" spans="1:11" x14ac:dyDescent="0.45">
      <c r="A169" s="1" t="s">
        <v>193</v>
      </c>
      <c r="B169">
        <v>399</v>
      </c>
      <c r="C169">
        <v>243</v>
      </c>
      <c r="D169">
        <v>214</v>
      </c>
      <c r="E169" s="12" t="str">
        <f>IFERROR(VLOOKUP(A169, iterations_gpu_1000[[Instance]:[cuPDLP]], 2, FALSE), "")</f>
        <v/>
      </c>
      <c r="H169" s="7">
        <f t="shared" si="2"/>
        <v>0.39097744360902253</v>
      </c>
      <c r="I169" s="7" t="str">
        <f>IF(E169="","",($B169-E169)/$B169)</f>
        <v/>
      </c>
      <c r="K169" s="7">
        <f>IF(D169="","",($B169-D169)/$B169)</f>
        <v>0.46365914786967416</v>
      </c>
    </row>
    <row r="170" spans="1:11" x14ac:dyDescent="0.45">
      <c r="A170" s="1" t="s">
        <v>194</v>
      </c>
      <c r="B170">
        <v>209</v>
      </c>
      <c r="C170">
        <v>192</v>
      </c>
      <c r="D170">
        <v>183</v>
      </c>
      <c r="E170" s="12">
        <f>IFERROR(VLOOKUP(A170, iterations_gpu_1000[[Instance]:[cuPDLP]], 2, FALSE), "")</f>
        <v>209</v>
      </c>
      <c r="H170" s="7">
        <f t="shared" si="2"/>
        <v>8.1339712918660281E-2</v>
      </c>
      <c r="I170" s="7">
        <f>IF(E170="","",($B170-E170)/$B170)</f>
        <v>0</v>
      </c>
      <c r="K170" s="7">
        <f>IF(D170="","",($B170-D170)/$B170)</f>
        <v>0.12440191387559808</v>
      </c>
    </row>
    <row r="171" spans="1:11" x14ac:dyDescent="0.45">
      <c r="A171" s="1" t="s">
        <v>195</v>
      </c>
      <c r="B171">
        <v>4519</v>
      </c>
      <c r="C171">
        <v>7352</v>
      </c>
      <c r="D171">
        <v>2667</v>
      </c>
      <c r="E171" s="12">
        <f>IFERROR(VLOOKUP(A171, iterations_gpu_1000[[Instance]:[cuPDLP]], 2, FALSE), "")</f>
        <v>4947</v>
      </c>
      <c r="H171" s="7">
        <f t="shared" si="2"/>
        <v>-0.62690860809913695</v>
      </c>
      <c r="I171" s="7">
        <f>IF(E171="","",($B171-E171)/$B171)</f>
        <v>-9.4711219296304494E-2</v>
      </c>
      <c r="K171" s="7">
        <f>IF(D171="","",($B171-D171)/$B171)</f>
        <v>0.40982518256251382</v>
      </c>
    </row>
    <row r="172" spans="1:11" x14ac:dyDescent="0.45">
      <c r="A172" s="1" t="s">
        <v>196</v>
      </c>
      <c r="B172">
        <v>4680</v>
      </c>
      <c r="C172">
        <v>1524</v>
      </c>
      <c r="D172">
        <v>1601</v>
      </c>
      <c r="E172" s="12">
        <f>IFERROR(VLOOKUP(A172, iterations_gpu_1000[[Instance]:[cuPDLP]], 2, FALSE), "")</f>
        <v>2095</v>
      </c>
      <c r="H172" s="7">
        <f t="shared" si="2"/>
        <v>0.67435897435897441</v>
      </c>
      <c r="I172" s="7">
        <f>IF(E172="","",($B172-E172)/$B172)</f>
        <v>0.55235042735042739</v>
      </c>
      <c r="K172" s="7">
        <f>IF(D172="","",($B172-D172)/$B172)</f>
        <v>0.6579059829059829</v>
      </c>
    </row>
    <row r="173" spans="1:11" x14ac:dyDescent="0.45">
      <c r="A173" s="1" t="s">
        <v>197</v>
      </c>
      <c r="B173">
        <v>499</v>
      </c>
      <c r="C173">
        <v>317</v>
      </c>
      <c r="D173">
        <v>468</v>
      </c>
      <c r="E173" s="12">
        <f>IFERROR(VLOOKUP(A173, iterations_gpu_1000[[Instance]:[cuPDLP]], 2, FALSE), "")</f>
        <v>499</v>
      </c>
      <c r="H173" s="7">
        <f t="shared" si="2"/>
        <v>0.36472945891783565</v>
      </c>
      <c r="I173" s="7">
        <f>IF(E173="","",($B173-E173)/$B173)</f>
        <v>0</v>
      </c>
      <c r="K173" s="7">
        <f>IF(D173="","",($B173-D173)/$B173)</f>
        <v>6.2124248496993988E-2</v>
      </c>
    </row>
    <row r="174" spans="1:11" x14ac:dyDescent="0.45">
      <c r="A174" s="1" t="s">
        <v>198</v>
      </c>
      <c r="B174">
        <v>4034</v>
      </c>
      <c r="C174">
        <v>2149</v>
      </c>
      <c r="D174">
        <v>2308</v>
      </c>
      <c r="E174" s="12" t="str">
        <f>IFERROR(VLOOKUP(A174, iterations_gpu_1000[[Instance]:[cuPDLP]], 2, FALSE), "")</f>
        <v/>
      </c>
      <c r="H174" s="7">
        <f t="shared" si="2"/>
        <v>0.4672781358453148</v>
      </c>
      <c r="I174" s="7" t="str">
        <f>IF(E174="","",($B174-E174)/$B174)</f>
        <v/>
      </c>
      <c r="K174" s="7">
        <f>IF(D174="","",($B174-D174)/$B174)</f>
        <v>0.42786316311353495</v>
      </c>
    </row>
    <row r="175" spans="1:11" x14ac:dyDescent="0.45">
      <c r="A175" s="1" t="s">
        <v>199</v>
      </c>
      <c r="B175">
        <v>5128</v>
      </c>
      <c r="C175">
        <v>1153</v>
      </c>
      <c r="D175">
        <v>3101</v>
      </c>
      <c r="E175" s="12">
        <f>IFERROR(VLOOKUP(A175, iterations_gpu_1000[[Instance]:[cuPDLP]], 2, FALSE), "")</f>
        <v>2743</v>
      </c>
      <c r="H175" s="7">
        <f t="shared" si="2"/>
        <v>0.77515600624024961</v>
      </c>
      <c r="I175" s="7">
        <f>IF(E175="","",($B175-E175)/$B175)</f>
        <v>0.46509360374414976</v>
      </c>
      <c r="K175" s="7">
        <f>IF(D175="","",($B175-D175)/$B175)</f>
        <v>0.39528081123244929</v>
      </c>
    </row>
    <row r="176" spans="1:11" x14ac:dyDescent="0.45">
      <c r="A176" s="1" t="s">
        <v>200</v>
      </c>
      <c r="B176">
        <v>1966</v>
      </c>
      <c r="C176">
        <v>807</v>
      </c>
      <c r="D176">
        <v>998</v>
      </c>
      <c r="E176" s="12">
        <f>IFERROR(VLOOKUP(A176, iterations_gpu_1000[[Instance]:[cuPDLP]], 2, FALSE), "")</f>
        <v>1750</v>
      </c>
      <c r="H176" s="7">
        <f t="shared" si="2"/>
        <v>0.58952187182095628</v>
      </c>
      <c r="I176" s="7">
        <f>IF(E176="","",($B176-E176)/$B176)</f>
        <v>0.10986775178026449</v>
      </c>
      <c r="K176" s="7">
        <f>IF(D176="","",($B176-D176)/$B176)</f>
        <v>0.49237029501525942</v>
      </c>
    </row>
    <row r="177" spans="1:11" x14ac:dyDescent="0.45">
      <c r="A177" s="1" t="s">
        <v>202</v>
      </c>
      <c r="B177">
        <v>22697</v>
      </c>
      <c r="C177">
        <v>15632</v>
      </c>
      <c r="D177">
        <v>19607</v>
      </c>
      <c r="E177" s="12">
        <f>IFERROR(VLOOKUP(A177, iterations_gpu_1000[[Instance]:[cuPDLP]], 2, FALSE), "")</f>
        <v>18984</v>
      </c>
      <c r="H177" s="7">
        <f t="shared" si="2"/>
        <v>0.31127461779089749</v>
      </c>
      <c r="I177" s="7">
        <f>IF(E177="","",($B177-E177)/$B177)</f>
        <v>0.16358990174912985</v>
      </c>
      <c r="K177" s="7">
        <f>IF(D177="","",($B177-D177)/$B177)</f>
        <v>0.13614134026523328</v>
      </c>
    </row>
    <row r="178" spans="1:11" x14ac:dyDescent="0.45">
      <c r="A178" s="1" t="s">
        <v>203</v>
      </c>
      <c r="B178">
        <v>3061</v>
      </c>
      <c r="C178">
        <v>2596</v>
      </c>
      <c r="D178">
        <v>4970</v>
      </c>
      <c r="E178" s="12">
        <f>IFERROR(VLOOKUP(A178, iterations_gpu_1000[[Instance]:[cuPDLP]], 2, FALSE), "")</f>
        <v>2565</v>
      </c>
      <c r="H178" s="7">
        <f t="shared" si="2"/>
        <v>0.15191114015027768</v>
      </c>
      <c r="I178" s="7">
        <f>IF(E178="","",($B178-E178)/$B178)</f>
        <v>0.16203854949362953</v>
      </c>
      <c r="K178" s="7">
        <f>IF(D178="","",($B178-D178)/$B178)</f>
        <v>-0.62365240117608622</v>
      </c>
    </row>
    <row r="179" spans="1:11" x14ac:dyDescent="0.45">
      <c r="A179" s="1" t="s">
        <v>204</v>
      </c>
      <c r="B179">
        <v>2522</v>
      </c>
      <c r="C179">
        <v>1874</v>
      </c>
      <c r="D179">
        <v>2135</v>
      </c>
      <c r="E179" s="12" t="str">
        <f>IFERROR(VLOOKUP(A179, iterations_gpu_1000[[Instance]:[cuPDLP]], 2, FALSE), "")</f>
        <v/>
      </c>
      <c r="H179" s="7">
        <f t="shared" si="2"/>
        <v>0.25693893735130846</v>
      </c>
      <c r="I179" s="7" t="str">
        <f>IF(E179="","",($B179-E179)/$B179)</f>
        <v/>
      </c>
      <c r="K179" s="7">
        <f>IF(D179="","",($B179-D179)/$B179)</f>
        <v>0.1534496431403648</v>
      </c>
    </row>
    <row r="180" spans="1:11" x14ac:dyDescent="0.45">
      <c r="A180" s="1" t="s">
        <v>205</v>
      </c>
      <c r="B180">
        <v>1027</v>
      </c>
      <c r="C180">
        <v>2181</v>
      </c>
      <c r="D180">
        <v>2620</v>
      </c>
      <c r="E180" s="12">
        <f>IFERROR(VLOOKUP(A180, iterations_gpu_1000[[Instance]:[cuPDLP]], 2, FALSE), "")</f>
        <v>1027</v>
      </c>
      <c r="H180" s="7">
        <f t="shared" si="2"/>
        <v>-1.1236611489776047</v>
      </c>
      <c r="I180" s="7">
        <f>IF(E180="","",($B180-E180)/$B180)</f>
        <v>0</v>
      </c>
      <c r="K180" s="7">
        <f>IF(D180="","",($B180-D180)/$B180)</f>
        <v>-1.5511197663096397</v>
      </c>
    </row>
    <row r="181" spans="1:11" x14ac:dyDescent="0.45">
      <c r="A181" s="1" t="s">
        <v>206</v>
      </c>
      <c r="B181">
        <v>80366</v>
      </c>
      <c r="C181">
        <v>30147</v>
      </c>
      <c r="D181">
        <v>46913</v>
      </c>
      <c r="E181" s="12">
        <f>IFERROR(VLOOKUP(A181, iterations_gpu_1000[[Instance]:[cuPDLP]], 2, FALSE), "")</f>
        <v>22867</v>
      </c>
      <c r="H181" s="7">
        <f t="shared" si="2"/>
        <v>0.62487868003882241</v>
      </c>
      <c r="I181" s="7">
        <f>IF(E181="","",($B181-E181)/$B181)</f>
        <v>0.71546425105143963</v>
      </c>
      <c r="K181" s="7">
        <f>IF(D181="","",($B181-D181)/$B181)</f>
        <v>0.41625811910509419</v>
      </c>
    </row>
    <row r="182" spans="1:11" x14ac:dyDescent="0.45">
      <c r="A182" s="1" t="s">
        <v>207</v>
      </c>
      <c r="B182">
        <v>19662</v>
      </c>
      <c r="C182">
        <v>80858</v>
      </c>
      <c r="D182">
        <v>80485</v>
      </c>
      <c r="E182" s="12">
        <f>IFERROR(VLOOKUP(A182, iterations_gpu_1000[[Instance]:[cuPDLP]], 2, FALSE), "")</f>
        <v>24060</v>
      </c>
      <c r="H182" s="7">
        <f t="shared" si="2"/>
        <v>-3.1123995524361714</v>
      </c>
      <c r="I182" s="7">
        <f>IF(E182="","",($B182-E182)/$B182)</f>
        <v>-0.22368019530057981</v>
      </c>
      <c r="K182" s="7">
        <f>IF(D182="","",($B182-D182)/$B182)</f>
        <v>-3.0934289492421931</v>
      </c>
    </row>
    <row r="183" spans="1:11" x14ac:dyDescent="0.45">
      <c r="A183" s="1" t="s">
        <v>208</v>
      </c>
      <c r="B183">
        <v>63856</v>
      </c>
      <c r="C183">
        <v>38043</v>
      </c>
      <c r="D183">
        <v>83776</v>
      </c>
      <c r="E183" s="12">
        <f>IFERROR(VLOOKUP(A183, iterations_gpu_1000[[Instance]:[cuPDLP]], 2, FALSE), "")</f>
        <v>38073</v>
      </c>
      <c r="H183" s="7">
        <f t="shared" si="2"/>
        <v>0.4042376597344024</v>
      </c>
      <c r="I183" s="7">
        <f>IF(E183="","",($B183-E183)/$B183)</f>
        <v>0.40376785266850412</v>
      </c>
      <c r="K183" s="7">
        <f>IF(D183="","",($B183-D183)/$B183)</f>
        <v>-0.31195189175645199</v>
      </c>
    </row>
    <row r="184" spans="1:11" x14ac:dyDescent="0.45">
      <c r="A184" s="1" t="s">
        <v>209</v>
      </c>
      <c r="B184">
        <v>2852</v>
      </c>
      <c r="C184">
        <v>9123</v>
      </c>
      <c r="D184">
        <v>2950</v>
      </c>
      <c r="E184" s="12">
        <f>IFERROR(VLOOKUP(A184, iterations_gpu_1000[[Instance]:[cuPDLP]], 2, FALSE), "")</f>
        <v>6450</v>
      </c>
      <c r="H184" s="7">
        <f t="shared" si="2"/>
        <v>-2.1988078541374474</v>
      </c>
      <c r="I184" s="7">
        <f>IF(E184="","",($B184-E184)/$B184)</f>
        <v>-1.261570827489481</v>
      </c>
      <c r="K184" s="7">
        <f>IF(D184="","",($B184-D184)/$B184)</f>
        <v>-3.4361851332398316E-2</v>
      </c>
    </row>
    <row r="185" spans="1:11" x14ac:dyDescent="0.45">
      <c r="A185" s="1" t="s">
        <v>210</v>
      </c>
      <c r="B185">
        <v>20987</v>
      </c>
      <c r="C185">
        <v>20274</v>
      </c>
      <c r="D185">
        <v>30125</v>
      </c>
      <c r="E185" s="12">
        <f>IFERROR(VLOOKUP(A185, iterations_gpu_1000[[Instance]:[cuPDLP]], 2, FALSE), "")</f>
        <v>34746</v>
      </c>
      <c r="H185" s="7">
        <f t="shared" si="2"/>
        <v>3.3973412112259974E-2</v>
      </c>
      <c r="I185" s="7">
        <f>IF(E185="","",($B185-E185)/$B185)</f>
        <v>-0.65559632153237724</v>
      </c>
      <c r="K185" s="7">
        <f>IF(D185="","",($B185-D185)/$B185)</f>
        <v>-0.4354123981512365</v>
      </c>
    </row>
    <row r="186" spans="1:11" x14ac:dyDescent="0.45">
      <c r="A186" s="1" t="s">
        <v>211</v>
      </c>
      <c r="B186">
        <v>42511</v>
      </c>
      <c r="C186">
        <v>14930</v>
      </c>
      <c r="D186">
        <v>17066</v>
      </c>
      <c r="E186" s="12">
        <f>IFERROR(VLOOKUP(A186, iterations_gpu_1000[[Instance]:[cuPDLP]], 2, FALSE), "")</f>
        <v>15199</v>
      </c>
      <c r="H186" s="7">
        <f t="shared" si="2"/>
        <v>0.64879678200936231</v>
      </c>
      <c r="I186" s="7">
        <f>IF(E186="","",($B186-E186)/$B186)</f>
        <v>0.64246900802145324</v>
      </c>
      <c r="K186" s="7">
        <f>IF(D186="","",($B186-D186)/$B186)</f>
        <v>0.59855096328009216</v>
      </c>
    </row>
    <row r="187" spans="1:11" x14ac:dyDescent="0.45">
      <c r="A187" s="1" t="s">
        <v>212</v>
      </c>
      <c r="B187">
        <v>37299</v>
      </c>
      <c r="C187">
        <v>18339</v>
      </c>
      <c r="D187">
        <v>15767</v>
      </c>
      <c r="E187" s="12">
        <f>IFERROR(VLOOKUP(A187, iterations_gpu_1000[[Instance]:[cuPDLP]], 2, FALSE), "")</f>
        <v>14898</v>
      </c>
      <c r="H187" s="7">
        <f t="shared" si="2"/>
        <v>0.50832461996300171</v>
      </c>
      <c r="I187" s="7">
        <f>IF(E187="","",($B187-E187)/$B187)</f>
        <v>0.6005791039974262</v>
      </c>
      <c r="K187" s="7">
        <f>IF(D187="","",($B187-D187)/$B187)</f>
        <v>0.57728089224912194</v>
      </c>
    </row>
    <row r="188" spans="1:11" x14ac:dyDescent="0.45">
      <c r="A188" s="1" t="s">
        <v>214</v>
      </c>
      <c r="B188">
        <v>397</v>
      </c>
      <c r="C188">
        <v>310</v>
      </c>
      <c r="D188">
        <v>414</v>
      </c>
      <c r="E188" s="12">
        <f>IFERROR(VLOOKUP(A188, iterations_gpu_1000[[Instance]:[cuPDLP]], 2, FALSE), "")</f>
        <v>397</v>
      </c>
      <c r="H188" s="7">
        <f t="shared" si="2"/>
        <v>0.21914357682619648</v>
      </c>
      <c r="I188" s="7">
        <f>IF(E188="","",($B188-E188)/$B188)</f>
        <v>0</v>
      </c>
      <c r="K188" s="7">
        <f>IF(D188="","",($B188-D188)/$B188)</f>
        <v>-4.2821158690176324E-2</v>
      </c>
    </row>
    <row r="189" spans="1:11" x14ac:dyDescent="0.45">
      <c r="A189" s="1" t="s">
        <v>215</v>
      </c>
      <c r="B189">
        <v>64</v>
      </c>
      <c r="C189">
        <v>118</v>
      </c>
      <c r="D189">
        <v>53</v>
      </c>
      <c r="E189" s="12">
        <f>IFERROR(VLOOKUP(A189, iterations_gpu_1000[[Instance]:[cuPDLP]], 2, FALSE), "")</f>
        <v>64</v>
      </c>
      <c r="H189" s="7">
        <f t="shared" si="2"/>
        <v>-0.84375</v>
      </c>
      <c r="I189" s="7">
        <f>IF(E189="","",($B189-E189)/$B189)</f>
        <v>0</v>
      </c>
      <c r="K189" s="7">
        <f>IF(D189="","",($B189-D189)/$B189)</f>
        <v>0.171875</v>
      </c>
    </row>
    <row r="190" spans="1:11" x14ac:dyDescent="0.45">
      <c r="A190" s="1" t="s">
        <v>216</v>
      </c>
      <c r="B190">
        <v>84</v>
      </c>
      <c r="C190">
        <v>46</v>
      </c>
      <c r="D190">
        <v>43</v>
      </c>
      <c r="E190" s="12">
        <f>IFERROR(VLOOKUP(A190, iterations_gpu_1000[[Instance]:[cuPDLP]], 2, FALSE), "")</f>
        <v>84</v>
      </c>
      <c r="H190" s="7">
        <f t="shared" si="2"/>
        <v>0.45238095238095238</v>
      </c>
      <c r="I190" s="7">
        <f>IF(E190="","",($B190-E190)/$B190)</f>
        <v>0</v>
      </c>
      <c r="K190" s="7">
        <f>IF(D190="","",($B190-D190)/$B190)</f>
        <v>0.48809523809523808</v>
      </c>
    </row>
    <row r="191" spans="1:11" x14ac:dyDescent="0.45">
      <c r="A191" s="1" t="s">
        <v>217</v>
      </c>
      <c r="B191">
        <v>573</v>
      </c>
      <c r="C191">
        <v>533</v>
      </c>
      <c r="D191">
        <v>385</v>
      </c>
      <c r="E191" s="12">
        <f>IFERROR(VLOOKUP(A191, iterations_gpu_1000[[Instance]:[cuPDLP]], 2, FALSE), "")</f>
        <v>573</v>
      </c>
      <c r="H191" s="7">
        <f t="shared" si="2"/>
        <v>6.9808027923211169E-2</v>
      </c>
      <c r="I191" s="7">
        <f>IF(E191="","",($B191-E191)/$B191)</f>
        <v>0</v>
      </c>
      <c r="K191" s="7">
        <f>IF(D191="","",($B191-D191)/$B191)</f>
        <v>0.32809773123909247</v>
      </c>
    </row>
    <row r="192" spans="1:11" x14ac:dyDescent="0.45">
      <c r="A192" s="1" t="s">
        <v>218</v>
      </c>
      <c r="B192">
        <v>638</v>
      </c>
      <c r="C192">
        <v>545</v>
      </c>
      <c r="D192">
        <v>619</v>
      </c>
      <c r="E192" s="12" t="str">
        <f>IFERROR(VLOOKUP(A192, iterations_gpu_1000[[Instance]:[cuPDLP]], 2, FALSE), "")</f>
        <v/>
      </c>
      <c r="H192" s="7">
        <f t="shared" si="2"/>
        <v>0.14576802507836992</v>
      </c>
      <c r="I192" s="7" t="str">
        <f>IF(E192="","",($B192-E192)/$B192)</f>
        <v/>
      </c>
      <c r="K192" s="7">
        <f>IF(D192="","",($B192-D192)/$B192)</f>
        <v>2.9780564263322883E-2</v>
      </c>
    </row>
    <row r="193" spans="1:11" x14ac:dyDescent="0.45">
      <c r="A193" s="1" t="s">
        <v>219</v>
      </c>
      <c r="B193">
        <v>421</v>
      </c>
      <c r="C193">
        <v>344</v>
      </c>
      <c r="D193">
        <v>328</v>
      </c>
      <c r="E193" s="12" t="str">
        <f>IFERROR(VLOOKUP(A193, iterations_gpu_1000[[Instance]:[cuPDLP]], 2, FALSE), "")</f>
        <v/>
      </c>
      <c r="H193" s="7">
        <f t="shared" si="2"/>
        <v>0.1828978622327791</v>
      </c>
      <c r="I193" s="7" t="str">
        <f>IF(E193="","",($B193-E193)/$B193)</f>
        <v/>
      </c>
      <c r="K193" s="7">
        <f>IF(D193="","",($B193-D193)/$B193)</f>
        <v>0.22090261282660331</v>
      </c>
    </row>
    <row r="194" spans="1:11" x14ac:dyDescent="0.45">
      <c r="A194" s="1" t="s">
        <v>220</v>
      </c>
      <c r="B194">
        <v>9114</v>
      </c>
      <c r="C194">
        <v>9114</v>
      </c>
      <c r="D194">
        <v>9114</v>
      </c>
      <c r="E194" s="12" t="str">
        <f>IFERROR(VLOOKUP(A194, iterations_gpu_1000[[Instance]:[cuPDLP]], 2, FALSE), "")</f>
        <v/>
      </c>
      <c r="H194" s="7">
        <f t="shared" si="2"/>
        <v>0</v>
      </c>
      <c r="I194" s="7" t="str">
        <f>IF(E194="","",($B194-E194)/$B194)</f>
        <v/>
      </c>
      <c r="K194" s="7">
        <f>IF(D194="","",($B194-D194)/$B194)</f>
        <v>0</v>
      </c>
    </row>
    <row r="195" spans="1:11" x14ac:dyDescent="0.45">
      <c r="A195" s="1" t="s">
        <v>221</v>
      </c>
      <c r="B195">
        <v>1270</v>
      </c>
      <c r="C195">
        <v>404</v>
      </c>
      <c r="D195">
        <v>523</v>
      </c>
      <c r="E195" s="12" t="str">
        <f>IFERROR(VLOOKUP(A195, iterations_gpu_1000[[Instance]:[cuPDLP]], 2, FALSE), "")</f>
        <v/>
      </c>
      <c r="H195" s="7">
        <f t="shared" ref="H195:H258" si="3">IF(C195="","",($B195-C195)/$B195)</f>
        <v>0.68188976377952759</v>
      </c>
      <c r="I195" s="7" t="str">
        <f>IF(E195="","",($B195-E195)/$B195)</f>
        <v/>
      </c>
      <c r="K195" s="7">
        <f>IF(D195="","",($B195-D195)/$B195)</f>
        <v>0.58818897637795275</v>
      </c>
    </row>
    <row r="196" spans="1:11" x14ac:dyDescent="0.45">
      <c r="A196" s="1" t="s">
        <v>222</v>
      </c>
      <c r="B196">
        <v>1352</v>
      </c>
      <c r="C196">
        <v>640</v>
      </c>
      <c r="D196">
        <v>718</v>
      </c>
      <c r="E196" s="12">
        <f>IFERROR(VLOOKUP(A196, iterations_gpu_1000[[Instance]:[cuPDLP]], 2, FALSE), "")</f>
        <v>1789</v>
      </c>
      <c r="H196" s="7">
        <f t="shared" si="3"/>
        <v>0.52662721893491127</v>
      </c>
      <c r="I196" s="7">
        <f>IF(E196="","",($B196-E196)/$B196)</f>
        <v>-0.32322485207100593</v>
      </c>
      <c r="K196" s="7">
        <f>IF(D196="","",($B196-D196)/$B196)</f>
        <v>0.46893491124260356</v>
      </c>
    </row>
    <row r="197" spans="1:11" x14ac:dyDescent="0.45">
      <c r="A197" s="1" t="s">
        <v>223</v>
      </c>
      <c r="B197">
        <v>1816</v>
      </c>
      <c r="C197">
        <v>1354</v>
      </c>
      <c r="D197">
        <v>752</v>
      </c>
      <c r="E197" s="12" t="str">
        <f>IFERROR(VLOOKUP(A197, iterations_gpu_1000[[Instance]:[cuPDLP]], 2, FALSE), "")</f>
        <v/>
      </c>
      <c r="H197" s="7">
        <f t="shared" si="3"/>
        <v>0.25440528634361231</v>
      </c>
      <c r="I197" s="7" t="str">
        <f>IF(E197="","",($B197-E197)/$B197)</f>
        <v/>
      </c>
      <c r="K197" s="7">
        <f>IF(D197="","",($B197-D197)/$B197)</f>
        <v>0.58590308370044053</v>
      </c>
    </row>
    <row r="198" spans="1:11" x14ac:dyDescent="0.45">
      <c r="A198" s="1" t="s">
        <v>225</v>
      </c>
      <c r="B198">
        <v>423</v>
      </c>
      <c r="C198">
        <v>271</v>
      </c>
      <c r="D198">
        <v>244</v>
      </c>
      <c r="E198" s="12" t="str">
        <f>IFERROR(VLOOKUP(A198, iterations_gpu_1000[[Instance]:[cuPDLP]], 2, FALSE), "")</f>
        <v/>
      </c>
      <c r="H198" s="7">
        <f t="shared" si="3"/>
        <v>0.35933806146572106</v>
      </c>
      <c r="I198" s="7" t="str">
        <f>IF(E198="","",($B198-E198)/$B198)</f>
        <v/>
      </c>
      <c r="K198" s="7">
        <f>IF(D198="","",($B198-D198)/$B198)</f>
        <v>0.42316784869976359</v>
      </c>
    </row>
    <row r="199" spans="1:11" x14ac:dyDescent="0.45">
      <c r="A199" s="1" t="s">
        <v>226</v>
      </c>
      <c r="B199">
        <v>834</v>
      </c>
      <c r="C199">
        <v>401</v>
      </c>
      <c r="D199">
        <v>548</v>
      </c>
      <c r="E199" s="12" t="str">
        <f>IFERROR(VLOOKUP(A199, iterations_gpu_1000[[Instance]:[cuPDLP]], 2, FALSE), "")</f>
        <v/>
      </c>
      <c r="H199" s="7">
        <f t="shared" si="3"/>
        <v>0.51918465227817745</v>
      </c>
      <c r="I199" s="7" t="str">
        <f>IF(E199="","",($B199-E199)/$B199)</f>
        <v/>
      </c>
      <c r="K199" s="7">
        <f>IF(D199="","",($B199-D199)/$B199)</f>
        <v>0.34292565947242204</v>
      </c>
    </row>
    <row r="200" spans="1:11" x14ac:dyDescent="0.45">
      <c r="A200" s="1" t="s">
        <v>227</v>
      </c>
      <c r="B200">
        <v>5949</v>
      </c>
      <c r="C200">
        <v>5949</v>
      </c>
      <c r="D200">
        <v>5949</v>
      </c>
      <c r="E200" s="12" t="str">
        <f>IFERROR(VLOOKUP(A200, iterations_gpu_1000[[Instance]:[cuPDLP]], 2, FALSE), "")</f>
        <v/>
      </c>
      <c r="H200" s="7">
        <f t="shared" si="3"/>
        <v>0</v>
      </c>
      <c r="I200" s="7" t="str">
        <f>IF(E200="","",($B200-E200)/$B200)</f>
        <v/>
      </c>
      <c r="K200" s="7">
        <f>IF(D200="","",($B200-D200)/$B200)</f>
        <v>0</v>
      </c>
    </row>
    <row r="201" spans="1:11" x14ac:dyDescent="0.45">
      <c r="A201" s="1" t="s">
        <v>228</v>
      </c>
      <c r="B201">
        <v>3925</v>
      </c>
      <c r="C201">
        <v>4182</v>
      </c>
      <c r="D201">
        <v>7210</v>
      </c>
      <c r="E201" s="12" t="str">
        <f>IFERROR(VLOOKUP(A201, iterations_gpu_1000[[Instance]:[cuPDLP]], 2, FALSE), "")</f>
        <v/>
      </c>
      <c r="H201" s="7">
        <f t="shared" si="3"/>
        <v>-6.5477707006369429E-2</v>
      </c>
      <c r="I201" s="7" t="str">
        <f>IF(E201="","",($B201-E201)/$B201)</f>
        <v/>
      </c>
      <c r="K201" s="7">
        <f>IF(D201="","",($B201-D201)/$B201)</f>
        <v>-0.8369426751592357</v>
      </c>
    </row>
    <row r="202" spans="1:11" x14ac:dyDescent="0.45">
      <c r="A202" s="1" t="s">
        <v>229</v>
      </c>
      <c r="B202">
        <v>3814</v>
      </c>
      <c r="C202">
        <v>9937</v>
      </c>
      <c r="D202">
        <v>3017</v>
      </c>
      <c r="E202" s="12">
        <f>IFERROR(VLOOKUP(A202, iterations_gpu_1000[[Instance]:[cuPDLP]], 2, FALSE), "")</f>
        <v>5573</v>
      </c>
      <c r="H202" s="7">
        <f t="shared" si="3"/>
        <v>-1.6054011536444677</v>
      </c>
      <c r="I202" s="7">
        <f>IF(E202="","",($B202-E202)/$B202)</f>
        <v>-0.4611955951756686</v>
      </c>
      <c r="K202" s="7">
        <f>IF(D202="","",($B202-D202)/$B202)</f>
        <v>0.20896696381751442</v>
      </c>
    </row>
    <row r="203" spans="1:11" x14ac:dyDescent="0.45">
      <c r="A203" s="1" t="s">
        <v>230</v>
      </c>
      <c r="B203">
        <v>14808</v>
      </c>
      <c r="C203">
        <v>16331</v>
      </c>
      <c r="D203">
        <v>11323</v>
      </c>
      <c r="E203" s="12">
        <f>IFERROR(VLOOKUP(A203, iterations_gpu_1000[[Instance]:[cuPDLP]], 2, FALSE), "")</f>
        <v>14781</v>
      </c>
      <c r="H203" s="7">
        <f t="shared" si="3"/>
        <v>-0.10284981091301999</v>
      </c>
      <c r="I203" s="7">
        <f>IF(E203="","",($B203-E203)/$B203)</f>
        <v>1.8233387358184765E-3</v>
      </c>
      <c r="K203" s="7">
        <f>IF(D203="","",($B203-D203)/$B203)</f>
        <v>0.23534575904916261</v>
      </c>
    </row>
    <row r="204" spans="1:11" x14ac:dyDescent="0.45">
      <c r="A204" s="1" t="s">
        <v>231</v>
      </c>
      <c r="B204">
        <v>712</v>
      </c>
      <c r="C204">
        <v>888</v>
      </c>
      <c r="D204">
        <v>785</v>
      </c>
      <c r="E204" s="12">
        <f>IFERROR(VLOOKUP(A204, iterations_gpu_1000[[Instance]:[cuPDLP]], 2, FALSE), "")</f>
        <v>712</v>
      </c>
      <c r="H204" s="7">
        <f t="shared" si="3"/>
        <v>-0.24719101123595505</v>
      </c>
      <c r="I204" s="7">
        <f>IF(E204="","",($B204-E204)/$B204)</f>
        <v>0</v>
      </c>
      <c r="K204" s="7">
        <f>IF(D204="","",($B204-D204)/$B204)</f>
        <v>-0.10252808988764045</v>
      </c>
    </row>
    <row r="205" spans="1:11" x14ac:dyDescent="0.45">
      <c r="A205" s="1" t="s">
        <v>233</v>
      </c>
      <c r="B205">
        <v>730</v>
      </c>
      <c r="C205">
        <v>899</v>
      </c>
      <c r="D205">
        <v>958</v>
      </c>
      <c r="E205" s="12" t="str">
        <f>IFERROR(VLOOKUP(A205, iterations_gpu_1000[[Instance]:[cuPDLP]], 2, FALSE), "")</f>
        <v/>
      </c>
      <c r="H205" s="7">
        <f t="shared" si="3"/>
        <v>-0.23150684931506849</v>
      </c>
      <c r="I205" s="7" t="str">
        <f>IF(E205="","",($B205-E205)/$B205)</f>
        <v/>
      </c>
      <c r="K205" s="7">
        <f>IF(D205="","",($B205-D205)/$B205)</f>
        <v>-0.31232876712328766</v>
      </c>
    </row>
    <row r="206" spans="1:11" x14ac:dyDescent="0.45">
      <c r="A206" s="1" t="s">
        <v>234</v>
      </c>
      <c r="B206">
        <v>797</v>
      </c>
      <c r="C206">
        <v>169</v>
      </c>
      <c r="D206">
        <v>179</v>
      </c>
      <c r="E206" s="12">
        <f>IFERROR(VLOOKUP(A206, iterations_gpu_1000[[Instance]:[cuPDLP]], 2, FALSE), "")</f>
        <v>797</v>
      </c>
      <c r="H206" s="7">
        <f t="shared" si="3"/>
        <v>0.78795483061480553</v>
      </c>
      <c r="I206" s="7">
        <f>IF(E206="","",($B206-E206)/$B206)</f>
        <v>0</v>
      </c>
      <c r="K206" s="7">
        <f>IF(D206="","",($B206-D206)/$B206)</f>
        <v>0.77540777917189463</v>
      </c>
    </row>
    <row r="207" spans="1:11" x14ac:dyDescent="0.45">
      <c r="A207" s="1" t="s">
        <v>235</v>
      </c>
      <c r="B207">
        <v>34487</v>
      </c>
      <c r="C207">
        <v>61620</v>
      </c>
      <c r="D207">
        <v>67846</v>
      </c>
      <c r="E207" s="12" t="str">
        <f>IFERROR(VLOOKUP(A207, iterations_gpu_1000[[Instance]:[cuPDLP]], 2, FALSE), "")</f>
        <v/>
      </c>
      <c r="H207" s="7">
        <f t="shared" si="3"/>
        <v>-0.78676022849189553</v>
      </c>
      <c r="I207" s="7" t="str">
        <f>IF(E207="","",($B207-E207)/$B207)</f>
        <v/>
      </c>
      <c r="K207" s="7">
        <f>IF(D207="","",($B207-D207)/$B207)</f>
        <v>-0.96729202308116102</v>
      </c>
    </row>
    <row r="208" spans="1:11" x14ac:dyDescent="0.45">
      <c r="A208" s="1" t="s">
        <v>236</v>
      </c>
      <c r="B208">
        <v>18497</v>
      </c>
      <c r="C208">
        <v>6798</v>
      </c>
      <c r="D208">
        <v>7751</v>
      </c>
      <c r="E208" s="12" t="str">
        <f>IFERROR(VLOOKUP(A208, iterations_gpu_1000[[Instance]:[cuPDLP]], 2, FALSE), "")</f>
        <v/>
      </c>
      <c r="H208" s="7">
        <f t="shared" si="3"/>
        <v>0.63248094285559819</v>
      </c>
      <c r="I208" s="7" t="str">
        <f>IF(E208="","",($B208-E208)/$B208)</f>
        <v/>
      </c>
      <c r="K208" s="7">
        <f>IF(D208="","",($B208-D208)/$B208)</f>
        <v>0.58095907444450456</v>
      </c>
    </row>
    <row r="209" spans="1:11" x14ac:dyDescent="0.45">
      <c r="A209" s="1" t="s">
        <v>237</v>
      </c>
      <c r="B209">
        <v>81581</v>
      </c>
      <c r="C209">
        <v>81110</v>
      </c>
      <c r="D209">
        <v>81620</v>
      </c>
      <c r="E209" s="12">
        <f>IFERROR(VLOOKUP(A209, iterations_gpu_1000[[Instance]:[cuPDLP]], 2, FALSE), "")</f>
        <v>78515</v>
      </c>
      <c r="H209" s="7">
        <f t="shared" si="3"/>
        <v>5.7734031208247017E-3</v>
      </c>
      <c r="I209" s="7">
        <f>IF(E209="","",($B209-E209)/$B209)</f>
        <v>3.7582280187788822E-2</v>
      </c>
      <c r="K209" s="7">
        <f>IF(D209="","",($B209-D209)/$B209)</f>
        <v>-4.7805248771159954E-4</v>
      </c>
    </row>
    <row r="210" spans="1:11" x14ac:dyDescent="0.45">
      <c r="A210" s="1" t="s">
        <v>238</v>
      </c>
      <c r="B210">
        <v>20507</v>
      </c>
      <c r="C210">
        <v>43148</v>
      </c>
      <c r="D210">
        <v>43868</v>
      </c>
      <c r="E210" s="12">
        <f>IFERROR(VLOOKUP(A210, iterations_gpu_1000[[Instance]:[cuPDLP]], 2, FALSE), "")</f>
        <v>21290</v>
      </c>
      <c r="H210" s="7">
        <f>IF(C210="","",($B210-C210)/$B210)</f>
        <v>-1.1040620276003317</v>
      </c>
      <c r="I210" s="7">
        <f>IF(E210="","",($B210-E210)/$B210)</f>
        <v>-3.8182084166382212E-2</v>
      </c>
      <c r="K210" s="7">
        <f>IF(D210="","",($B210-D210)/$B210)</f>
        <v>-1.1391719900521773</v>
      </c>
    </row>
    <row r="211" spans="1:11" x14ac:dyDescent="0.45">
      <c r="A211" s="1" t="s">
        <v>239</v>
      </c>
      <c r="B211">
        <v>80274</v>
      </c>
      <c r="C211">
        <v>79709</v>
      </c>
      <c r="D211">
        <v>81119</v>
      </c>
      <c r="E211" s="12">
        <f>IFERROR(VLOOKUP(A211, iterations_gpu_1000[[Instance]:[cuPDLP]], 2, FALSE), "")</f>
        <v>77885</v>
      </c>
      <c r="H211" s="7">
        <f t="shared" si="3"/>
        <v>7.0383935022547773E-3</v>
      </c>
      <c r="I211" s="7">
        <f>IF(E211="","",($B211-E211)/$B211)</f>
        <v>2.9760570047587014E-2</v>
      </c>
      <c r="K211" s="7">
        <f>IF(D211="","",($B211-D211)/$B211)</f>
        <v>-1.0526446919301392E-2</v>
      </c>
    </row>
    <row r="212" spans="1:11" x14ac:dyDescent="0.45">
      <c r="A212" s="1" t="s">
        <v>240</v>
      </c>
      <c r="B212">
        <v>115185</v>
      </c>
      <c r="C212">
        <v>103461</v>
      </c>
      <c r="D212">
        <v>113775</v>
      </c>
      <c r="E212" s="12">
        <f>IFERROR(VLOOKUP(A212, iterations_gpu_1000[[Instance]:[cuPDLP]], 2, FALSE), "")</f>
        <v>116550</v>
      </c>
      <c r="H212" s="7">
        <f t="shared" si="3"/>
        <v>0.10178408646959239</v>
      </c>
      <c r="I212" s="7">
        <f>IF(E212="","",($B212-E212)/$B212)</f>
        <v>-1.1850501367365542E-2</v>
      </c>
      <c r="K212" s="7">
        <f>IF(D212="","",($B212-D212)/$B212)</f>
        <v>1.2241177236619352E-2</v>
      </c>
    </row>
    <row r="213" spans="1:11" x14ac:dyDescent="0.45">
      <c r="A213" s="1" t="s">
        <v>241</v>
      </c>
      <c r="B213">
        <v>192</v>
      </c>
      <c r="C213">
        <v>153</v>
      </c>
      <c r="D213">
        <v>127</v>
      </c>
      <c r="E213" s="12" t="str">
        <f>IFERROR(VLOOKUP(A213, iterations_gpu_1000[[Instance]:[cuPDLP]], 2, FALSE), "")</f>
        <v/>
      </c>
      <c r="H213" s="7">
        <f t="shared" si="3"/>
        <v>0.203125</v>
      </c>
      <c r="I213" s="7" t="str">
        <f>IF(E213="","",($B213-E213)/$B213)</f>
        <v/>
      </c>
      <c r="K213" s="7">
        <f>IF(D213="","",($B213-D213)/$B213)</f>
        <v>0.33854166666666669</v>
      </c>
    </row>
    <row r="214" spans="1:11" x14ac:dyDescent="0.45">
      <c r="A214" s="1" t="s">
        <v>242</v>
      </c>
      <c r="B214">
        <v>5893</v>
      </c>
      <c r="C214">
        <v>7025</v>
      </c>
      <c r="D214">
        <v>5584</v>
      </c>
      <c r="E214" s="12">
        <f>IFERROR(VLOOKUP(A214, iterations_gpu_1000[[Instance]:[cuPDLP]], 2, FALSE), "")</f>
        <v>4240</v>
      </c>
      <c r="H214" s="7">
        <f t="shared" si="3"/>
        <v>-0.19209231291362633</v>
      </c>
      <c r="I214" s="7">
        <f>IF(E214="","",($B214-E214)/$B214)</f>
        <v>0.28050229085355505</v>
      </c>
      <c r="K214" s="7">
        <f>IF(D214="","",($B214-D214)/$B214)</f>
        <v>5.2435092482606485E-2</v>
      </c>
    </row>
    <row r="215" spans="1:11" x14ac:dyDescent="0.45">
      <c r="A215" s="1" t="s">
        <v>244</v>
      </c>
      <c r="B215">
        <v>124</v>
      </c>
      <c r="C215">
        <v>73</v>
      </c>
      <c r="D215">
        <v>55</v>
      </c>
      <c r="E215" s="12">
        <f>IFERROR(VLOOKUP(A215, iterations_gpu_1000[[Instance]:[cuPDLP]], 2, FALSE), "")</f>
        <v>124</v>
      </c>
      <c r="H215" s="7">
        <f t="shared" si="3"/>
        <v>0.41129032258064518</v>
      </c>
      <c r="I215" s="7">
        <f>IF(E215="","",($B215-E215)/$B215)</f>
        <v>0</v>
      </c>
      <c r="K215" s="7">
        <f>IF(D215="","",($B215-D215)/$B215)</f>
        <v>0.55645161290322576</v>
      </c>
    </row>
    <row r="216" spans="1:11" x14ac:dyDescent="0.45">
      <c r="A216" s="1" t="s">
        <v>245</v>
      </c>
      <c r="B216">
        <v>57</v>
      </c>
      <c r="C216">
        <v>25</v>
      </c>
      <c r="D216">
        <v>30</v>
      </c>
      <c r="E216" s="12">
        <f>IFERROR(VLOOKUP(A216, iterations_gpu_1000[[Instance]:[cuPDLP]], 2, FALSE), "")</f>
        <v>57</v>
      </c>
      <c r="H216" s="7">
        <f t="shared" si="3"/>
        <v>0.56140350877192979</v>
      </c>
      <c r="I216" s="7">
        <f>IF(E216="","",($B216-E216)/$B216)</f>
        <v>0</v>
      </c>
      <c r="K216" s="7">
        <f>IF(D216="","",($B216-D216)/$B216)</f>
        <v>0.47368421052631576</v>
      </c>
    </row>
    <row r="217" spans="1:11" x14ac:dyDescent="0.45">
      <c r="A217" s="1" t="s">
        <v>246</v>
      </c>
      <c r="B217">
        <v>5132</v>
      </c>
      <c r="C217">
        <v>5132</v>
      </c>
      <c r="D217">
        <v>5132</v>
      </c>
      <c r="E217" s="12">
        <f>IFERROR(VLOOKUP(A217, iterations_gpu_1000[[Instance]:[cuPDLP]], 2, FALSE), "")</f>
        <v>3662</v>
      </c>
      <c r="H217" s="7">
        <f t="shared" si="3"/>
        <v>0</v>
      </c>
      <c r="I217" s="7">
        <f>IF(E217="","",($B217-E217)/$B217)</f>
        <v>0.28643803585346844</v>
      </c>
      <c r="K217" s="7">
        <f>IF(D217="","",($B217-D217)/$B217)</f>
        <v>0</v>
      </c>
    </row>
    <row r="218" spans="1:11" x14ac:dyDescent="0.45">
      <c r="A218" s="1" t="s">
        <v>247</v>
      </c>
      <c r="B218">
        <v>1826</v>
      </c>
      <c r="C218">
        <v>2422</v>
      </c>
      <c r="D218">
        <v>2946</v>
      </c>
      <c r="E218" s="12">
        <f>IFERROR(VLOOKUP(A218, iterations_gpu_1000[[Instance]:[cuPDLP]], 2, FALSE), "")</f>
        <v>1315</v>
      </c>
      <c r="H218" s="7">
        <f t="shared" si="3"/>
        <v>-0.32639649507119389</v>
      </c>
      <c r="I218" s="7">
        <f>IF(E218="","",($B218-E218)/$B218)</f>
        <v>0.27984665936473163</v>
      </c>
      <c r="K218" s="7">
        <f>IF(D218="","",($B218-D218)/$B218)</f>
        <v>-0.61336254107338439</v>
      </c>
    </row>
    <row r="219" spans="1:11" x14ac:dyDescent="0.45">
      <c r="A219" s="1" t="s">
        <v>248</v>
      </c>
      <c r="B219">
        <v>13423</v>
      </c>
      <c r="C219">
        <v>9577</v>
      </c>
      <c r="D219">
        <v>9503</v>
      </c>
      <c r="E219" s="12">
        <f>IFERROR(VLOOKUP(A219, iterations_gpu_1000[[Instance]:[cuPDLP]], 2, FALSE), "")</f>
        <v>9938</v>
      </c>
      <c r="H219" s="7">
        <f t="shared" si="3"/>
        <v>0.28652313193771883</v>
      </c>
      <c r="I219" s="7">
        <f>IF(E219="","",($B219-E219)/$B219)</f>
        <v>0.2596289950085674</v>
      </c>
      <c r="K219" s="7">
        <f>IF(D219="","",($B219-D219)/$B219)</f>
        <v>0.29203605751322359</v>
      </c>
    </row>
    <row r="220" spans="1:11" x14ac:dyDescent="0.45">
      <c r="A220" s="1" t="s">
        <v>249</v>
      </c>
      <c r="B220">
        <v>4183</v>
      </c>
      <c r="C220">
        <v>3257</v>
      </c>
      <c r="D220">
        <v>2</v>
      </c>
      <c r="E220" s="12">
        <f>IFERROR(VLOOKUP(A220, iterations_gpu_1000[[Instance]:[cuPDLP]], 2, FALSE), "")</f>
        <v>3121</v>
      </c>
      <c r="H220" s="7">
        <f t="shared" si="3"/>
        <v>0.22137222089409514</v>
      </c>
      <c r="I220" s="7">
        <f>IF(E220="","",($B220-E220)/$B220)</f>
        <v>0.25388477169495577</v>
      </c>
      <c r="K220" s="7">
        <f>IF(D220="","",($B220-D220)/$B220)</f>
        <v>0.99952187425292849</v>
      </c>
    </row>
    <row r="221" spans="1:11" x14ac:dyDescent="0.45">
      <c r="A221" s="1" t="s">
        <v>250</v>
      </c>
      <c r="B221">
        <v>2085</v>
      </c>
      <c r="C221">
        <v>1260</v>
      </c>
      <c r="D221">
        <v>1238</v>
      </c>
      <c r="E221" s="12" t="str">
        <f>IFERROR(VLOOKUP(A221, iterations_gpu_1000[[Instance]:[cuPDLP]], 2, FALSE), "")</f>
        <v/>
      </c>
      <c r="H221" s="7">
        <f t="shared" si="3"/>
        <v>0.39568345323741005</v>
      </c>
      <c r="I221" s="7" t="str">
        <f>IF(E221="","",($B221-E221)/$B221)</f>
        <v/>
      </c>
      <c r="K221" s="7">
        <f>IF(D221="","",($B221-D221)/$B221)</f>
        <v>0.40623501199040768</v>
      </c>
    </row>
    <row r="222" spans="1:11" x14ac:dyDescent="0.45">
      <c r="A222" s="1" t="s">
        <v>251</v>
      </c>
      <c r="B222">
        <v>3484</v>
      </c>
      <c r="C222">
        <v>5849</v>
      </c>
      <c r="D222">
        <v>3343</v>
      </c>
      <c r="E222" s="12">
        <f>IFERROR(VLOOKUP(A222, iterations_gpu_1000[[Instance]:[cuPDLP]], 2, FALSE), "")</f>
        <v>3418</v>
      </c>
      <c r="H222" s="7">
        <f t="shared" si="3"/>
        <v>-0.67881745120551096</v>
      </c>
      <c r="I222" s="7">
        <f>IF(E222="","",($B222-E222)/$B222)</f>
        <v>1.8943742824339839E-2</v>
      </c>
      <c r="K222" s="7">
        <f>IF(D222="","",($B222-D222)/$B222)</f>
        <v>4.04707233065442E-2</v>
      </c>
    </row>
    <row r="223" spans="1:11" x14ac:dyDescent="0.45">
      <c r="A223" s="1" t="s">
        <v>252</v>
      </c>
      <c r="B223">
        <v>7705</v>
      </c>
      <c r="C223">
        <v>3885</v>
      </c>
      <c r="D223" t="s">
        <v>406</v>
      </c>
      <c r="E223" s="12">
        <f>IFERROR(VLOOKUP(A223, iterations_gpu_1000[[Instance]:[cuPDLP]], 2, FALSE), "")</f>
        <v>5002</v>
      </c>
      <c r="H223" s="7">
        <f t="shared" si="3"/>
        <v>0.49578195976638545</v>
      </c>
      <c r="I223" s="7">
        <f>IF(E223="","",($B223-E223)/$B223)</f>
        <v>0.35081116158338743</v>
      </c>
      <c r="K223" s="7" t="str">
        <f>IF(D223="","",($B223-D223)/$B223)</f>
        <v/>
      </c>
    </row>
    <row r="224" spans="1:11" x14ac:dyDescent="0.45">
      <c r="A224" s="1" t="s">
        <v>255</v>
      </c>
      <c r="B224">
        <v>9682</v>
      </c>
      <c r="C224">
        <v>7542</v>
      </c>
      <c r="D224">
        <v>7861</v>
      </c>
      <c r="E224" s="12">
        <f>IFERROR(VLOOKUP(A224, iterations_gpu_1000[[Instance]:[cuPDLP]], 2, FALSE), "")</f>
        <v>9210</v>
      </c>
      <c r="H224" s="7">
        <f t="shared" si="3"/>
        <v>0.22102871307581079</v>
      </c>
      <c r="I224" s="7">
        <f>IF(E224="","",($B224-E224)/$B224)</f>
        <v>4.8750258211113409E-2</v>
      </c>
      <c r="K224" s="7">
        <f>IF(D224="","",($B224-D224)/$B224)</f>
        <v>0.18808097500516421</v>
      </c>
    </row>
    <row r="225" spans="1:11" x14ac:dyDescent="0.45">
      <c r="A225" s="1" t="s">
        <v>256</v>
      </c>
      <c r="B225">
        <v>13004</v>
      </c>
      <c r="C225">
        <v>16804</v>
      </c>
      <c r="D225">
        <v>10910</v>
      </c>
      <c r="E225" s="12">
        <f>IFERROR(VLOOKUP(A225, iterations_gpu_1000[[Instance]:[cuPDLP]], 2, FALSE), "")</f>
        <v>12918</v>
      </c>
      <c r="H225" s="7">
        <f t="shared" si="3"/>
        <v>-0.29221777914487851</v>
      </c>
      <c r="I225" s="7">
        <f>IF(E225="","",($B225-E225)/$B225)</f>
        <v>6.6133497385419873E-3</v>
      </c>
      <c r="K225" s="7">
        <f>IF(D225="","",($B225-D225)/$B225)</f>
        <v>0.16102737619194094</v>
      </c>
    </row>
    <row r="226" spans="1:11" x14ac:dyDescent="0.45">
      <c r="A226" s="1" t="s">
        <v>257</v>
      </c>
      <c r="B226">
        <v>1660</v>
      </c>
      <c r="C226">
        <v>1651</v>
      </c>
      <c r="D226">
        <v>1782</v>
      </c>
      <c r="E226" s="12">
        <f>IFERROR(VLOOKUP(A226, iterations_gpu_1000[[Instance]:[cuPDLP]], 2, FALSE), "")</f>
        <v>2571</v>
      </c>
      <c r="H226" s="7">
        <f t="shared" si="3"/>
        <v>5.4216867469879517E-3</v>
      </c>
      <c r="I226" s="7">
        <f>IF(E226="","",($B226-E226)/$B226)</f>
        <v>-0.54879518072289157</v>
      </c>
      <c r="K226" s="7">
        <f>IF(D226="","",($B226-D226)/$B226)</f>
        <v>-7.3493975903614464E-2</v>
      </c>
    </row>
    <row r="227" spans="1:11" x14ac:dyDescent="0.45">
      <c r="A227" s="1" t="s">
        <v>259</v>
      </c>
      <c r="B227">
        <v>47792</v>
      </c>
      <c r="C227">
        <v>28505</v>
      </c>
      <c r="D227">
        <v>28363</v>
      </c>
      <c r="E227" s="12">
        <f>IFERROR(VLOOKUP(A227, iterations_gpu_1000[[Instance]:[cuPDLP]], 2, FALSE), "")</f>
        <v>21486</v>
      </c>
      <c r="H227" s="7">
        <f t="shared" si="3"/>
        <v>0.40356126548376298</v>
      </c>
      <c r="I227" s="7">
        <f>IF(E227="","",($B227-E227)/$B227)</f>
        <v>0.5504268496819551</v>
      </c>
      <c r="K227" s="7">
        <f>IF(D227="","",($B227-D227)/$B227)</f>
        <v>0.40653247405423504</v>
      </c>
    </row>
    <row r="228" spans="1:11" x14ac:dyDescent="0.45">
      <c r="A228" s="1" t="s">
        <v>261</v>
      </c>
      <c r="B228">
        <v>39823</v>
      </c>
      <c r="C228">
        <v>24005</v>
      </c>
      <c r="D228">
        <v>24664</v>
      </c>
      <c r="E228" s="12">
        <f>IFERROR(VLOOKUP(A228, iterations_gpu_1000[[Instance]:[cuPDLP]], 2, FALSE), "")</f>
        <v>20851</v>
      </c>
      <c r="H228" s="7">
        <f t="shared" si="3"/>
        <v>0.39720764382392088</v>
      </c>
      <c r="I228" s="7">
        <f>IF(E228="","",($B228-E228)/$B228)</f>
        <v>0.47640810586846799</v>
      </c>
      <c r="K228" s="7">
        <f>IF(D228="","",($B228-D228)/$B228)</f>
        <v>0.38065941792431507</v>
      </c>
    </row>
    <row r="229" spans="1:11" x14ac:dyDescent="0.45">
      <c r="A229" s="1" t="s">
        <v>262</v>
      </c>
      <c r="B229">
        <v>92505</v>
      </c>
      <c r="C229">
        <v>92089</v>
      </c>
      <c r="D229">
        <v>90161</v>
      </c>
      <c r="E229" s="12">
        <f>IFERROR(VLOOKUP(A229, iterations_gpu_1000[[Instance]:[cuPDLP]], 2, FALSE), "")</f>
        <v>100215</v>
      </c>
      <c r="H229" s="7">
        <f t="shared" si="3"/>
        <v>4.4970542132857687E-3</v>
      </c>
      <c r="I229" s="7">
        <f>IF(E229="","",($B229-E229)/$B229)</f>
        <v>-8.3346846116426135E-2</v>
      </c>
      <c r="K229" s="7">
        <f>IF(D229="","",($B229-D229)/$B229)</f>
        <v>2.5339170855629426E-2</v>
      </c>
    </row>
    <row r="230" spans="1:11" x14ac:dyDescent="0.45">
      <c r="A230" s="1" t="s">
        <v>263</v>
      </c>
      <c r="B230">
        <v>44163</v>
      </c>
      <c r="C230">
        <v>64161</v>
      </c>
      <c r="D230">
        <v>81359</v>
      </c>
      <c r="E230" s="12" t="str">
        <f>IFERROR(VLOOKUP(A230, iterations_gpu_1000[[Instance]:[cuPDLP]], 2, FALSE), "")</f>
        <v/>
      </c>
      <c r="H230" s="7">
        <f t="shared" si="3"/>
        <v>-0.45282249847157124</v>
      </c>
      <c r="I230" s="7" t="str">
        <f>IF(E230="","",($B230-E230)/$B230)</f>
        <v/>
      </c>
      <c r="K230" s="7">
        <f>IF(D230="","",($B230-D230)/$B230)</f>
        <v>-0.842243507008129</v>
      </c>
    </row>
    <row r="231" spans="1:11" x14ac:dyDescent="0.45">
      <c r="A231" s="1" t="s">
        <v>264</v>
      </c>
      <c r="B231">
        <v>114751</v>
      </c>
      <c r="C231">
        <v>2</v>
      </c>
      <c r="D231">
        <v>2</v>
      </c>
      <c r="E231" s="12">
        <f>IFERROR(VLOOKUP(A231, iterations_gpu_1000[[Instance]:[cuPDLP]], 2, FALSE), "")</f>
        <v>137644</v>
      </c>
      <c r="H231" s="7">
        <f t="shared" si="3"/>
        <v>0.99998257095798726</v>
      </c>
      <c r="I231" s="7">
        <f>IF(E231="","",($B231-E231)/$B231)</f>
        <v>-0.19950152939843663</v>
      </c>
      <c r="K231" s="7">
        <f>IF(D231="","",($B231-D231)/$B231)</f>
        <v>0.99998257095798726</v>
      </c>
    </row>
    <row r="232" spans="1:11" x14ac:dyDescent="0.45">
      <c r="A232" s="1" t="s">
        <v>266</v>
      </c>
      <c r="B232">
        <v>80901</v>
      </c>
      <c r="C232">
        <v>81630</v>
      </c>
      <c r="D232">
        <v>81180</v>
      </c>
      <c r="E232" s="12" t="str">
        <f>IFERROR(VLOOKUP(A232, iterations_gpu_1000[[Instance]:[cuPDLP]], 2, FALSE), "")</f>
        <v/>
      </c>
      <c r="H232" s="7">
        <f t="shared" si="3"/>
        <v>-9.0110134608966507E-3</v>
      </c>
      <c r="I232" s="7" t="str">
        <f>IF(E232="","",($B232-E232)/$B232)</f>
        <v/>
      </c>
      <c r="K232" s="7">
        <f>IF(D232="","",($B232-D232)/$B232)</f>
        <v>-3.4486594726888418E-3</v>
      </c>
    </row>
    <row r="233" spans="1:11" x14ac:dyDescent="0.45">
      <c r="A233" s="1" t="s">
        <v>267</v>
      </c>
      <c r="B233">
        <v>106582</v>
      </c>
      <c r="C233">
        <v>106365</v>
      </c>
      <c r="D233">
        <v>106708</v>
      </c>
      <c r="E233" s="12" t="str">
        <f>IFERROR(VLOOKUP(A233, iterations_gpu_1000[[Instance]:[cuPDLP]], 2, FALSE), "")</f>
        <v/>
      </c>
      <c r="H233" s="7">
        <f t="shared" si="3"/>
        <v>2.0359910679101536E-3</v>
      </c>
      <c r="I233" s="7" t="str">
        <f>IF(E233="","",($B233-E233)/$B233)</f>
        <v/>
      </c>
      <c r="K233" s="7">
        <f>IF(D233="","",($B233-D233)/$B233)</f>
        <v>-1.1821883620123472E-3</v>
      </c>
    </row>
    <row r="234" spans="1:11" x14ac:dyDescent="0.45">
      <c r="A234" s="1" t="s">
        <v>268</v>
      </c>
      <c r="B234">
        <v>109561</v>
      </c>
      <c r="C234">
        <v>2</v>
      </c>
      <c r="D234">
        <v>2</v>
      </c>
      <c r="E234" s="12" t="str">
        <f>IFERROR(VLOOKUP(A234, iterations_gpu_1000[[Instance]:[cuPDLP]], 2, FALSE), "")</f>
        <v/>
      </c>
      <c r="H234" s="7">
        <f>IF(C234="","",($B234-C234)/$B234)</f>
        <v>0.99998174532908612</v>
      </c>
      <c r="I234" s="7" t="str">
        <f>IF(E234="","",($B234-E234)/$B234)</f>
        <v/>
      </c>
      <c r="K234" s="7">
        <f>IF(D234="","",($B234-D234)/$B234)</f>
        <v>0.99998174532908612</v>
      </c>
    </row>
    <row r="235" spans="1:11" x14ac:dyDescent="0.45">
      <c r="A235" s="1" t="s">
        <v>269</v>
      </c>
      <c r="B235">
        <v>81160</v>
      </c>
      <c r="C235">
        <v>81752</v>
      </c>
      <c r="D235">
        <v>81616</v>
      </c>
      <c r="E235" s="12" t="str">
        <f>IFERROR(VLOOKUP(A235, iterations_gpu_1000[[Instance]:[cuPDLP]], 2, FALSE), "")</f>
        <v/>
      </c>
      <c r="H235" s="7">
        <f t="shared" si="3"/>
        <v>-7.2942336126170524E-3</v>
      </c>
      <c r="I235" s="7" t="str">
        <f>IF(E235="","",($B235-E235)/$B235)</f>
        <v/>
      </c>
      <c r="K235" s="7">
        <f>IF(D235="","",($B235-D235)/$B235)</f>
        <v>-5.618531296205027E-3</v>
      </c>
    </row>
    <row r="236" spans="1:11" x14ac:dyDescent="0.45">
      <c r="A236" s="1" t="s">
        <v>270</v>
      </c>
      <c r="B236">
        <v>47674</v>
      </c>
      <c r="C236">
        <v>52287</v>
      </c>
      <c r="D236">
        <v>80581</v>
      </c>
      <c r="E236" s="12">
        <f>IFERROR(VLOOKUP(A236, iterations_gpu_1000[[Instance]:[cuPDLP]], 2, FALSE), "")</f>
        <v>4623</v>
      </c>
      <c r="H236" s="7">
        <f t="shared" si="3"/>
        <v>-9.6761337416621213E-2</v>
      </c>
      <c r="I236" s="7">
        <f>IF(E236="","",($B236-E236)/$B236)</f>
        <v>0.90302890464404073</v>
      </c>
      <c r="K236" s="7">
        <f>IF(D236="","",($B236-D236)/$B236)</f>
        <v>-0.69025045097956961</v>
      </c>
    </row>
    <row r="237" spans="1:11" x14ac:dyDescent="0.45">
      <c r="A237" s="1" t="s">
        <v>272</v>
      </c>
      <c r="B237">
        <v>101579</v>
      </c>
      <c r="C237">
        <v>2</v>
      </c>
      <c r="D237">
        <v>2</v>
      </c>
      <c r="E237" s="12" t="str">
        <f>IFERROR(VLOOKUP(A237, iterations_gpu_1000[[Instance]:[cuPDLP]], 2, FALSE), "")</f>
        <v/>
      </c>
      <c r="H237" s="7">
        <f t="shared" si="3"/>
        <v>0.99998031089103068</v>
      </c>
      <c r="I237" s="7" t="str">
        <f>IF(E237="","",($B237-E237)/$B237)</f>
        <v/>
      </c>
      <c r="K237" s="7">
        <f>IF(D237="","",($B237-D237)/$B237)</f>
        <v>0.99998031089103068</v>
      </c>
    </row>
    <row r="238" spans="1:11" x14ac:dyDescent="0.45">
      <c r="A238" s="1" t="s">
        <v>273</v>
      </c>
      <c r="B238">
        <v>100382</v>
      </c>
      <c r="C238">
        <v>2</v>
      </c>
      <c r="D238">
        <v>21938</v>
      </c>
      <c r="E238" s="12" t="str">
        <f>IFERROR(VLOOKUP(A238, iterations_gpu_1000[[Instance]:[cuPDLP]], 2, FALSE), "")</f>
        <v/>
      </c>
      <c r="H238" s="7">
        <f t="shared" si="3"/>
        <v>0.99998007610926265</v>
      </c>
      <c r="I238" s="7" t="str">
        <f>IF(E238="","",($B238-E238)/$B238)</f>
        <v/>
      </c>
      <c r="K238" s="7">
        <f>IF(D238="","",($B238-D238)/$B238)</f>
        <v>0.78145484250164376</v>
      </c>
    </row>
    <row r="239" spans="1:11" x14ac:dyDescent="0.45">
      <c r="A239" s="1" t="s">
        <v>274</v>
      </c>
      <c r="B239">
        <v>106378</v>
      </c>
      <c r="C239">
        <v>61835</v>
      </c>
      <c r="D239">
        <v>2</v>
      </c>
      <c r="E239" s="12">
        <f>IFERROR(VLOOKUP(A239, iterations_gpu_1000[[Instance]:[cuPDLP]], 2, FALSE), "")</f>
        <v>109877</v>
      </c>
      <c r="H239" s="7">
        <f t="shared" si="3"/>
        <v>0.41872379627366563</v>
      </c>
      <c r="I239" s="7">
        <f>IF(E239="","",($B239-E239)/$B239)</f>
        <v>-3.289213935212168E-2</v>
      </c>
      <c r="K239" s="7">
        <f>IF(D239="","",($B239-D239)/$B239)</f>
        <v>0.99998119912011885</v>
      </c>
    </row>
    <row r="240" spans="1:11" x14ac:dyDescent="0.45">
      <c r="A240" s="1" t="s">
        <v>275</v>
      </c>
      <c r="B240">
        <v>95442</v>
      </c>
      <c r="C240">
        <v>90200</v>
      </c>
      <c r="D240">
        <v>95619</v>
      </c>
      <c r="E240" s="12">
        <f>IFERROR(VLOOKUP(A240, iterations_gpu_1000[[Instance]:[cuPDLP]], 2, FALSE), "")</f>
        <v>97917</v>
      </c>
      <c r="H240" s="7">
        <f t="shared" si="3"/>
        <v>5.4923408981370887E-2</v>
      </c>
      <c r="I240" s="7">
        <f>IF(E240="","",($B240-E240)/$B240)</f>
        <v>-2.5931979631608724E-2</v>
      </c>
      <c r="K240" s="7">
        <f>IF(D240="","",($B240-D240)/$B240)</f>
        <v>-1.854529452442321E-3</v>
      </c>
    </row>
    <row r="241" spans="1:11" x14ac:dyDescent="0.45">
      <c r="A241" s="1" t="s">
        <v>277</v>
      </c>
      <c r="B241">
        <v>25594</v>
      </c>
      <c r="C241">
        <v>17958</v>
      </c>
      <c r="D241">
        <v>19908</v>
      </c>
      <c r="E241" s="12">
        <f>IFERROR(VLOOKUP(A241, iterations_gpu_1000[[Instance]:[cuPDLP]], 2, FALSE), "")</f>
        <v>24246</v>
      </c>
      <c r="H241" s="7">
        <f t="shared" si="3"/>
        <v>0.29835117605688832</v>
      </c>
      <c r="I241" s="7">
        <f>IF(E241="","",($B241-E241)/$B241)</f>
        <v>5.2668594201766041E-2</v>
      </c>
      <c r="K241" s="7">
        <f>IF(D241="","",($B241-D241)/$B241)</f>
        <v>0.22216144408845823</v>
      </c>
    </row>
    <row r="242" spans="1:11" x14ac:dyDescent="0.45">
      <c r="A242" s="1" t="s">
        <v>279</v>
      </c>
      <c r="B242">
        <v>3807</v>
      </c>
      <c r="C242">
        <v>3200</v>
      </c>
      <c r="D242">
        <v>1805</v>
      </c>
      <c r="E242" s="12">
        <f>IFERROR(VLOOKUP(A242, iterations_gpu_1000[[Instance]:[cuPDLP]], 2, FALSE), "")</f>
        <v>3467</v>
      </c>
      <c r="H242" s="7">
        <f t="shared" si="3"/>
        <v>0.15944313107433675</v>
      </c>
      <c r="I242" s="7">
        <f>IF(E242="","",($B242-E242)/$B242)</f>
        <v>8.9309167323351715E-2</v>
      </c>
      <c r="K242" s="7">
        <f>IF(D242="","",($B242-D242)/$B242)</f>
        <v>0.52587339112161802</v>
      </c>
    </row>
    <row r="243" spans="1:11" x14ac:dyDescent="0.45">
      <c r="A243" s="1" t="s">
        <v>280</v>
      </c>
      <c r="B243">
        <v>13203</v>
      </c>
      <c r="C243">
        <v>8900</v>
      </c>
      <c r="D243">
        <v>16598</v>
      </c>
      <c r="E243" s="12">
        <f>IFERROR(VLOOKUP(A243, iterations_gpu_1000[[Instance]:[cuPDLP]], 2, FALSE), "")</f>
        <v>7492</v>
      </c>
      <c r="H243" s="7">
        <f t="shared" si="3"/>
        <v>0.32591077785351813</v>
      </c>
      <c r="I243" s="7">
        <f>IF(E243="","",($B243-E243)/$B243)</f>
        <v>0.43255320760433236</v>
      </c>
      <c r="K243" s="7">
        <f>IF(D243="","",($B243-D243)/$B243)</f>
        <v>-0.25713852912216922</v>
      </c>
    </row>
    <row r="244" spans="1:11" x14ac:dyDescent="0.45">
      <c r="A244" s="1" t="s">
        <v>281</v>
      </c>
      <c r="B244">
        <v>16028</v>
      </c>
      <c r="C244">
        <v>16663</v>
      </c>
      <c r="D244">
        <v>8433</v>
      </c>
      <c r="E244" s="12">
        <f>IFERROR(VLOOKUP(A244, iterations_gpu_1000[[Instance]:[cuPDLP]], 2, FALSE), "")</f>
        <v>5207</v>
      </c>
      <c r="H244" s="7">
        <f t="shared" si="3"/>
        <v>-3.9618168205640132E-2</v>
      </c>
      <c r="I244" s="7">
        <f>IF(E244="","",($B244-E244)/$B244)</f>
        <v>0.67513102071375097</v>
      </c>
      <c r="K244" s="7">
        <f>IF(D244="","",($B244-D244)/$B244)</f>
        <v>0.47385824806588472</v>
      </c>
    </row>
    <row r="245" spans="1:11" x14ac:dyDescent="0.45">
      <c r="A245" s="1" t="s">
        <v>282</v>
      </c>
      <c r="B245">
        <v>80659</v>
      </c>
      <c r="C245">
        <v>52545</v>
      </c>
      <c r="D245">
        <v>59332</v>
      </c>
      <c r="E245" s="12">
        <f>IFERROR(VLOOKUP(A245, iterations_gpu_1000[[Instance]:[cuPDLP]], 2, FALSE), "")</f>
        <v>78055</v>
      </c>
      <c r="H245" s="7">
        <f t="shared" si="3"/>
        <v>0.34855378816995003</v>
      </c>
      <c r="I245" s="7">
        <f>IF(E245="","",($B245-E245)/$B245)</f>
        <v>3.2284060055294508E-2</v>
      </c>
      <c r="K245" s="7">
        <f>IF(D245="","",($B245-D245)/$B245)</f>
        <v>0.26440942734226808</v>
      </c>
    </row>
    <row r="246" spans="1:11" x14ac:dyDescent="0.45">
      <c r="A246" s="1" t="s">
        <v>283</v>
      </c>
      <c r="B246">
        <v>44836</v>
      </c>
      <c r="C246">
        <v>39582</v>
      </c>
      <c r="D246">
        <v>85534</v>
      </c>
      <c r="E246" s="12" t="str">
        <f>IFERROR(VLOOKUP(A246, iterations_gpu_1000[[Instance]:[cuPDLP]], 2, FALSE), "")</f>
        <v/>
      </c>
      <c r="H246" s="7">
        <f t="shared" si="3"/>
        <v>0.11718262110803819</v>
      </c>
      <c r="I246" s="7" t="str">
        <f>IF(E246="","",($B246-E246)/$B246)</f>
        <v/>
      </c>
      <c r="K246" s="7">
        <f>IF(D246="","",($B246-D246)/$B246)</f>
        <v>-0.90770809171201716</v>
      </c>
    </row>
    <row r="247" spans="1:11" x14ac:dyDescent="0.45">
      <c r="A247" s="1" t="s">
        <v>285</v>
      </c>
      <c r="B247">
        <v>119757</v>
      </c>
      <c r="C247">
        <v>116217</v>
      </c>
      <c r="D247">
        <v>113499</v>
      </c>
      <c r="E247" s="12">
        <f>IFERROR(VLOOKUP(A247, iterations_gpu_1000[[Instance]:[cuPDLP]], 2, FALSE), "")</f>
        <v>97988</v>
      </c>
      <c r="H247" s="7">
        <f t="shared" si="3"/>
        <v>2.9559858713895638E-2</v>
      </c>
      <c r="I247" s="7">
        <f>IF(E247="","",($B247-E247)/$B247)</f>
        <v>0.1817764306053091</v>
      </c>
      <c r="K247" s="7">
        <f>IF(D247="","",($B247-D247)/$B247)</f>
        <v>5.2255818031513815E-2</v>
      </c>
    </row>
    <row r="248" spans="1:11" x14ac:dyDescent="0.45">
      <c r="A248" s="1" t="s">
        <v>286</v>
      </c>
      <c r="B248">
        <v>92272</v>
      </c>
      <c r="C248">
        <v>87909</v>
      </c>
      <c r="D248">
        <v>89673</v>
      </c>
      <c r="E248" s="12">
        <f>IFERROR(VLOOKUP(A248, iterations_gpu_1000[[Instance]:[cuPDLP]], 2, FALSE), "")</f>
        <v>32909</v>
      </c>
      <c r="H248" s="7">
        <f t="shared" si="3"/>
        <v>4.7284116525056354E-2</v>
      </c>
      <c r="I248" s="7">
        <f>IF(E248="","",($B248-E248)/$B248)</f>
        <v>0.64334792786544126</v>
      </c>
      <c r="K248" s="7">
        <f>IF(D248="","",($B248-D248)/$B248)</f>
        <v>2.8166724466793826E-2</v>
      </c>
    </row>
    <row r="249" spans="1:11" x14ac:dyDescent="0.45">
      <c r="A249" s="1" t="s">
        <v>288</v>
      </c>
      <c r="B249">
        <v>11096</v>
      </c>
      <c r="C249">
        <v>5805</v>
      </c>
      <c r="D249">
        <v>4448</v>
      </c>
      <c r="E249" s="12">
        <f>IFERROR(VLOOKUP(A249, iterations_gpu_1000[[Instance]:[cuPDLP]], 2, FALSE), "")</f>
        <v>6254</v>
      </c>
      <c r="H249" s="7">
        <f t="shared" si="3"/>
        <v>0.47683850036049025</v>
      </c>
      <c r="I249" s="7">
        <f>IF(E249="","",($B249-E249)/$B249)</f>
        <v>0.43637346791636628</v>
      </c>
      <c r="K249" s="7">
        <f>IF(D249="","",($B249-D249)/$B249)</f>
        <v>0.59913482335976931</v>
      </c>
    </row>
    <row r="250" spans="1:11" x14ac:dyDescent="0.45">
      <c r="A250" s="1" t="s">
        <v>289</v>
      </c>
      <c r="B250">
        <v>6861</v>
      </c>
      <c r="C250">
        <v>5810</v>
      </c>
      <c r="D250">
        <v>4228</v>
      </c>
      <c r="E250" s="12" t="str">
        <f>IFERROR(VLOOKUP(A250, iterations_gpu_1000[[Instance]:[cuPDLP]], 2, FALSE), "")</f>
        <v/>
      </c>
      <c r="H250" s="7">
        <f t="shared" si="3"/>
        <v>0.15318466695816937</v>
      </c>
      <c r="I250" s="7" t="str">
        <f>IF(E250="","",($B250-E250)/$B250)</f>
        <v/>
      </c>
      <c r="K250" s="7">
        <f>IF(D250="","",($B250-D250)/$B250)</f>
        <v>0.38376329981052326</v>
      </c>
    </row>
    <row r="251" spans="1:11" x14ac:dyDescent="0.45">
      <c r="A251" s="1" t="s">
        <v>291</v>
      </c>
      <c r="B251">
        <v>3949</v>
      </c>
      <c r="C251">
        <v>4436</v>
      </c>
      <c r="D251">
        <v>4020</v>
      </c>
      <c r="E251" s="12">
        <f>IFERROR(VLOOKUP(A251, iterations_gpu_1000[[Instance]:[cuPDLP]], 2, FALSE), "")</f>
        <v>11723</v>
      </c>
      <c r="H251" s="7">
        <f t="shared" si="3"/>
        <v>-0.12332236009116232</v>
      </c>
      <c r="I251" s="7">
        <f>IF(E251="","",($B251-E251)/$B251)</f>
        <v>-1.9685996454798684</v>
      </c>
      <c r="K251" s="7">
        <f>IF(D251="","",($B251-D251)/$B251)</f>
        <v>-1.7979235249430237E-2</v>
      </c>
    </row>
    <row r="252" spans="1:11" x14ac:dyDescent="0.45">
      <c r="A252" s="1" t="s">
        <v>293</v>
      </c>
      <c r="B252">
        <v>118702</v>
      </c>
      <c r="C252">
        <v>118202</v>
      </c>
      <c r="D252">
        <v>108015</v>
      </c>
      <c r="E252" s="12">
        <f>IFERROR(VLOOKUP(A252, iterations_gpu_1000[[Instance]:[cuPDLP]], 2, FALSE), "")</f>
        <v>116325</v>
      </c>
      <c r="H252" s="7">
        <f t="shared" si="3"/>
        <v>4.212228943067514E-3</v>
      </c>
      <c r="I252" s="7">
        <f>IF(E252="","",($B252-E252)/$B252)</f>
        <v>2.002493639534296E-2</v>
      </c>
      <c r="K252" s="7">
        <f>IF(D252="","",($B252-D252)/$B252)</f>
        <v>9.003218142912503E-2</v>
      </c>
    </row>
    <row r="253" spans="1:11" x14ac:dyDescent="0.45">
      <c r="A253" s="1" t="s">
        <v>294</v>
      </c>
      <c r="B253">
        <v>106239</v>
      </c>
      <c r="C253">
        <v>112090</v>
      </c>
      <c r="D253">
        <v>112710</v>
      </c>
      <c r="E253" s="12">
        <f>IFERROR(VLOOKUP(A253, iterations_gpu_1000[[Instance]:[cuPDLP]], 2, FALSE), "")</f>
        <v>117167</v>
      </c>
      <c r="H253" s="7">
        <f t="shared" si="3"/>
        <v>-5.5073937066425702E-2</v>
      </c>
      <c r="I253" s="7">
        <f>IF(E253="","",($B253-E253)/$B253)</f>
        <v>-0.10286241399109555</v>
      </c>
      <c r="K253" s="7">
        <f>IF(D253="","",($B253-D253)/$B253)</f>
        <v>-6.0909835371191372E-2</v>
      </c>
    </row>
    <row r="254" spans="1:11" x14ac:dyDescent="0.45">
      <c r="A254" s="1" t="s">
        <v>295</v>
      </c>
      <c r="B254">
        <v>103733</v>
      </c>
      <c r="C254">
        <v>110299</v>
      </c>
      <c r="D254">
        <v>106194</v>
      </c>
      <c r="E254" s="12">
        <f>IFERROR(VLOOKUP(A254, iterations_gpu_1000[[Instance]:[cuPDLP]], 2, FALSE), "")</f>
        <v>10006</v>
      </c>
      <c r="H254" s="7">
        <f t="shared" si="3"/>
        <v>-6.3297118564005675E-2</v>
      </c>
      <c r="I254" s="7">
        <f>IF(E254="","",($B254-E254)/$B254)</f>
        <v>0.90354082114659751</v>
      </c>
      <c r="K254" s="7">
        <f>IF(D254="","",($B254-D254)/$B254)</f>
        <v>-2.3724369294245803E-2</v>
      </c>
    </row>
    <row r="255" spans="1:11" x14ac:dyDescent="0.45">
      <c r="A255" s="1" t="s">
        <v>296</v>
      </c>
      <c r="B255">
        <v>71169</v>
      </c>
      <c r="C255">
        <v>13279</v>
      </c>
      <c r="D255">
        <v>9823</v>
      </c>
      <c r="E255" s="12">
        <f>IFERROR(VLOOKUP(A255, iterations_gpu_1000[[Instance]:[cuPDLP]], 2, FALSE), "")</f>
        <v>83316</v>
      </c>
      <c r="H255" s="7">
        <f t="shared" si="3"/>
        <v>0.81341595357529262</v>
      </c>
      <c r="I255" s="7">
        <f>IF(E255="","",($B255-E255)/$B255)</f>
        <v>-0.17067824474139021</v>
      </c>
      <c r="K255" s="7">
        <f>IF(D255="","",($B255-D255)/$B255)</f>
        <v>0.86197642231870619</v>
      </c>
    </row>
    <row r="256" spans="1:11" x14ac:dyDescent="0.45">
      <c r="A256" s="1" t="s">
        <v>297</v>
      </c>
      <c r="B256">
        <v>23038</v>
      </c>
      <c r="C256">
        <v>23998</v>
      </c>
      <c r="D256">
        <v>45617</v>
      </c>
      <c r="E256" s="12">
        <f>IFERROR(VLOOKUP(A256, iterations_gpu_1000[[Instance]:[cuPDLP]], 2, FALSE), "")</f>
        <v>20430</v>
      </c>
      <c r="H256" s="7">
        <f t="shared" si="3"/>
        <v>-4.1670283878808924E-2</v>
      </c>
      <c r="I256" s="7">
        <f>IF(E256="","",($B256-E256)/$B256)</f>
        <v>0.11320427120409758</v>
      </c>
      <c r="K256" s="7">
        <f>IF(D256="","",($B256-D256)/$B256)</f>
        <v>-0.98007639552044445</v>
      </c>
    </row>
    <row r="257" spans="1:11" x14ac:dyDescent="0.45">
      <c r="A257" s="1" t="s">
        <v>298</v>
      </c>
      <c r="B257">
        <v>17693</v>
      </c>
      <c r="C257">
        <v>29888</v>
      </c>
      <c r="D257">
        <v>18694</v>
      </c>
      <c r="E257" s="12">
        <f>IFERROR(VLOOKUP(A257, iterations_gpu_1000[[Instance]:[cuPDLP]], 2, FALSE), "")</f>
        <v>10643</v>
      </c>
      <c r="H257" s="7">
        <f t="shared" si="3"/>
        <v>-0.68925563782286781</v>
      </c>
      <c r="I257" s="7">
        <f>IF(E257="","",($B257-E257)/$B257)</f>
        <v>0.39846266885208842</v>
      </c>
      <c r="K257" s="7">
        <f>IF(D257="","",($B257-D257)/$B257)</f>
        <v>-5.657604702424688E-2</v>
      </c>
    </row>
    <row r="258" spans="1:11" x14ac:dyDescent="0.45">
      <c r="A258" s="1" t="s">
        <v>299</v>
      </c>
      <c r="B258">
        <v>34825</v>
      </c>
      <c r="C258">
        <v>25007</v>
      </c>
      <c r="D258">
        <v>31022</v>
      </c>
      <c r="E258" s="12">
        <f>IFERROR(VLOOKUP(A258, iterations_gpu_1000[[Instance]:[cuPDLP]], 2, FALSE), "")</f>
        <v>10140</v>
      </c>
      <c r="H258" s="7">
        <f t="shared" si="3"/>
        <v>0.28192390524048816</v>
      </c>
      <c r="I258" s="7">
        <f>IF(E258="","",($B258-E258)/$B258)</f>
        <v>0.7088298636037329</v>
      </c>
      <c r="K258" s="7">
        <f>IF(D258="","",($B258-D258)/$B258)</f>
        <v>0.10920315865039483</v>
      </c>
    </row>
    <row r="259" spans="1:11" x14ac:dyDescent="0.45">
      <c r="A259" s="1" t="s">
        <v>302</v>
      </c>
      <c r="B259">
        <v>609</v>
      </c>
      <c r="C259">
        <v>620</v>
      </c>
      <c r="D259">
        <v>617</v>
      </c>
      <c r="E259" s="12">
        <f>IFERROR(VLOOKUP(A259, iterations_gpu_1000[[Instance]:[cuPDLP]], 2, FALSE), "")</f>
        <v>609</v>
      </c>
      <c r="H259" s="7">
        <f t="shared" ref="H259:H322" si="4">IF(C259="","",($B259-C259)/$B259)</f>
        <v>-1.8062397372742199E-2</v>
      </c>
      <c r="I259" s="7">
        <f>IF(E259="","",($B259-E259)/$B259)</f>
        <v>0</v>
      </c>
      <c r="K259" s="7">
        <f>IF(D259="","",($B259-D259)/$B259)</f>
        <v>-1.3136288998357963E-2</v>
      </c>
    </row>
    <row r="260" spans="1:11" x14ac:dyDescent="0.45">
      <c r="A260" s="1" t="s">
        <v>304</v>
      </c>
      <c r="B260">
        <v>9611</v>
      </c>
      <c r="C260">
        <v>9103</v>
      </c>
      <c r="D260">
        <v>9398</v>
      </c>
      <c r="E260" s="12">
        <f>IFERROR(VLOOKUP(A260, iterations_gpu_1000[[Instance]:[cuPDLP]], 2, FALSE), "")</f>
        <v>7797</v>
      </c>
      <c r="H260" s="7">
        <f t="shared" si="4"/>
        <v>5.2856102382686503E-2</v>
      </c>
      <c r="I260" s="7">
        <f>IF(E260="","",($B260-E260)/$B260)</f>
        <v>0.18874206638227031</v>
      </c>
      <c r="K260" s="7">
        <f>IF(D260="","",($B260-D260)/$B260)</f>
        <v>2.2162105920299657E-2</v>
      </c>
    </row>
    <row r="261" spans="1:11" x14ac:dyDescent="0.45">
      <c r="A261" s="1" t="s">
        <v>305</v>
      </c>
      <c r="B261">
        <v>29255</v>
      </c>
      <c r="C261">
        <v>18382</v>
      </c>
      <c r="D261">
        <v>16638</v>
      </c>
      <c r="E261" s="12">
        <f>IFERROR(VLOOKUP(A261, iterations_gpu_1000[[Instance]:[cuPDLP]], 2, FALSE), "")</f>
        <v>15763</v>
      </c>
      <c r="H261" s="7">
        <f t="shared" si="4"/>
        <v>0.37166296359596651</v>
      </c>
      <c r="I261" s="7">
        <f>IF(E261="","",($B261-E261)/$B261)</f>
        <v>0.46118612203042214</v>
      </c>
      <c r="K261" s="7">
        <f>IF(D261="","",($B261-D261)/$B261)</f>
        <v>0.43127670483678004</v>
      </c>
    </row>
    <row r="262" spans="1:11" x14ac:dyDescent="0.45">
      <c r="A262" s="1" t="s">
        <v>306</v>
      </c>
      <c r="B262">
        <v>16673</v>
      </c>
      <c r="C262">
        <v>19598</v>
      </c>
      <c r="D262">
        <v>16981</v>
      </c>
      <c r="E262" s="12">
        <f>IFERROR(VLOOKUP(A262, iterations_gpu_1000[[Instance]:[cuPDLP]], 2, FALSE), "")</f>
        <v>16673</v>
      </c>
      <c r="H262" s="7">
        <f t="shared" si="4"/>
        <v>-0.17543333533257363</v>
      </c>
      <c r="I262" s="7">
        <f>IF(E262="","",($B262-E262)/$B262)</f>
        <v>0</v>
      </c>
      <c r="K262" s="7">
        <f>IF(D262="","",($B262-D262)/$B262)</f>
        <v>-1.847298026749835E-2</v>
      </c>
    </row>
    <row r="263" spans="1:11" x14ac:dyDescent="0.45">
      <c r="A263" s="1" t="s">
        <v>307</v>
      </c>
      <c r="B263">
        <v>18105</v>
      </c>
      <c r="C263">
        <v>17813</v>
      </c>
      <c r="D263">
        <v>18892</v>
      </c>
      <c r="E263" s="12">
        <f>IFERROR(VLOOKUP(A263, iterations_gpu_1000[[Instance]:[cuPDLP]], 2, FALSE), "")</f>
        <v>1024</v>
      </c>
      <c r="H263" s="7">
        <f t="shared" si="4"/>
        <v>1.6128141397404032E-2</v>
      </c>
      <c r="I263" s="7">
        <f>IF(E263="","",($B263-E263)/$B263)</f>
        <v>0.94344103838718585</v>
      </c>
      <c r="K263" s="7">
        <f>IF(D263="","",($B263-D263)/$B263)</f>
        <v>-4.3468655067660865E-2</v>
      </c>
    </row>
    <row r="264" spans="1:11" x14ac:dyDescent="0.45">
      <c r="A264" s="1" t="s">
        <v>308</v>
      </c>
      <c r="B264">
        <v>145253</v>
      </c>
      <c r="C264">
        <v>160191</v>
      </c>
      <c r="D264">
        <v>142907</v>
      </c>
      <c r="E264" s="12">
        <f>IFERROR(VLOOKUP(A264, iterations_gpu_1000[[Instance]:[cuPDLP]], 2, FALSE), "")</f>
        <v>149839</v>
      </c>
      <c r="H264" s="7">
        <f t="shared" si="4"/>
        <v>-0.10284124940620848</v>
      </c>
      <c r="I264" s="7">
        <f>IF(E264="","",($B264-E264)/$B264)</f>
        <v>-3.1572497642045262E-2</v>
      </c>
      <c r="K264" s="7">
        <f>IF(D264="","",($B264-D264)/$B264)</f>
        <v>1.6151129408686911E-2</v>
      </c>
    </row>
    <row r="265" spans="1:11" x14ac:dyDescent="0.45">
      <c r="A265" s="1" t="s">
        <v>309</v>
      </c>
      <c r="B265">
        <v>84084</v>
      </c>
      <c r="C265">
        <v>85404</v>
      </c>
      <c r="D265">
        <v>89604</v>
      </c>
      <c r="E265" s="12">
        <f>IFERROR(VLOOKUP(A265, iterations_gpu_1000[[Instance]:[cuPDLP]], 2, FALSE), "")</f>
        <v>78243</v>
      </c>
      <c r="H265" s="7">
        <f t="shared" si="4"/>
        <v>-1.5698587127158554E-2</v>
      </c>
      <c r="I265" s="7">
        <f>IF(E265="","",($B265-E265)/$B265)</f>
        <v>6.9466248037676606E-2</v>
      </c>
      <c r="K265" s="7">
        <f>IF(D265="","",($B265-D265)/$B265)</f>
        <v>-6.5648637077208499E-2</v>
      </c>
    </row>
    <row r="266" spans="1:11" x14ac:dyDescent="0.45">
      <c r="A266" s="1" t="s">
        <v>310</v>
      </c>
      <c r="B266">
        <v>27076</v>
      </c>
      <c r="C266">
        <v>17382</v>
      </c>
      <c r="D266">
        <v>23360</v>
      </c>
      <c r="E266" s="12">
        <f>IFERROR(VLOOKUP(A266, iterations_gpu_1000[[Instance]:[cuPDLP]], 2, FALSE), "")</f>
        <v>16946</v>
      </c>
      <c r="H266" s="7">
        <f t="shared" si="4"/>
        <v>0.35802925099719307</v>
      </c>
      <c r="I266" s="7">
        <f>IF(E266="","",($B266-E266)/$B266)</f>
        <v>0.37413207268429605</v>
      </c>
      <c r="K266" s="7">
        <f>IF(D266="","",($B266-D266)/$B266)</f>
        <v>0.13724331511301521</v>
      </c>
    </row>
    <row r="267" spans="1:11" x14ac:dyDescent="0.45">
      <c r="A267" s="1" t="s">
        <v>311</v>
      </c>
      <c r="B267">
        <v>6341</v>
      </c>
      <c r="C267">
        <v>15956</v>
      </c>
      <c r="D267">
        <v>9478</v>
      </c>
      <c r="E267" s="12">
        <f>IFERROR(VLOOKUP(A267, iterations_gpu_1000[[Instance]:[cuPDLP]], 2, FALSE), "")</f>
        <v>5026</v>
      </c>
      <c r="H267" s="7">
        <f t="shared" si="4"/>
        <v>-1.5163223466330231</v>
      </c>
      <c r="I267" s="7">
        <f>IF(E267="","",($B267-E267)/$B267)</f>
        <v>0.20738053934710612</v>
      </c>
      <c r="K267" s="7">
        <f>IF(D267="","",($B267-D267)/$B267)</f>
        <v>-0.4947169216211954</v>
      </c>
    </row>
    <row r="268" spans="1:11" x14ac:dyDescent="0.45">
      <c r="A268" s="1" t="s">
        <v>312</v>
      </c>
      <c r="B268">
        <v>1369</v>
      </c>
      <c r="C268">
        <v>1368</v>
      </c>
      <c r="D268">
        <v>1439</v>
      </c>
      <c r="E268" s="12">
        <f>IFERROR(VLOOKUP(A268, iterations_gpu_1000[[Instance]:[cuPDLP]], 2, FALSE), "")</f>
        <v>1706</v>
      </c>
      <c r="H268" s="7">
        <f t="shared" si="4"/>
        <v>7.3046018991964939E-4</v>
      </c>
      <c r="I268" s="7">
        <f>IF(E268="","",($B268-E268)/$B268)</f>
        <v>-0.24616508400292184</v>
      </c>
      <c r="K268" s="7">
        <f>IF(D268="","",($B268-D268)/$B268)</f>
        <v>-5.1132213294375457E-2</v>
      </c>
    </row>
    <row r="269" spans="1:11" x14ac:dyDescent="0.45">
      <c r="A269" s="1" t="s">
        <v>313</v>
      </c>
      <c r="B269">
        <v>29504</v>
      </c>
      <c r="C269">
        <v>52572</v>
      </c>
      <c r="D269">
        <v>24143</v>
      </c>
      <c r="E269" s="12">
        <f>IFERROR(VLOOKUP(A269, iterations_gpu_1000[[Instance]:[cuPDLP]], 2, FALSE), "")</f>
        <v>20845</v>
      </c>
      <c r="H269" s="7">
        <f t="shared" si="4"/>
        <v>-0.78186008676789587</v>
      </c>
      <c r="I269" s="7">
        <f>IF(E269="","",($B269-E269)/$B269)</f>
        <v>0.29348562906724512</v>
      </c>
      <c r="K269" s="7">
        <f>IF(D269="","",($B269-D269)/$B269)</f>
        <v>0.18170417570498915</v>
      </c>
    </row>
    <row r="270" spans="1:11" x14ac:dyDescent="0.45">
      <c r="A270" s="1" t="s">
        <v>314</v>
      </c>
      <c r="B270">
        <v>5551</v>
      </c>
      <c r="C270">
        <v>19975</v>
      </c>
      <c r="D270">
        <v>14095</v>
      </c>
      <c r="E270" s="12">
        <f>IFERROR(VLOOKUP(A270, iterations_gpu_1000[[Instance]:[cuPDLP]], 2, FALSE), "")</f>
        <v>12055</v>
      </c>
      <c r="H270" s="7">
        <f t="shared" si="4"/>
        <v>-2.5984507295982704</v>
      </c>
      <c r="I270" s="7">
        <f>IF(E270="","",($B270-E270)/$B270)</f>
        <v>-1.1716807782381553</v>
      </c>
      <c r="K270" s="7">
        <f>IF(D270="","",($B270-D270)/$B270)</f>
        <v>-1.5391821293460637</v>
      </c>
    </row>
    <row r="271" spans="1:11" x14ac:dyDescent="0.45">
      <c r="A271" s="1" t="s">
        <v>315</v>
      </c>
      <c r="B271">
        <v>129530</v>
      </c>
      <c r="C271">
        <v>2</v>
      </c>
      <c r="D271">
        <v>2</v>
      </c>
      <c r="E271" s="12">
        <f>IFERROR(VLOOKUP(A271, iterations_gpu_1000[[Instance]:[cuPDLP]], 2, FALSE), "")</f>
        <v>1041</v>
      </c>
      <c r="H271" s="7">
        <f t="shared" si="4"/>
        <v>0.99998455956149157</v>
      </c>
      <c r="I271" s="7">
        <f>IF(E271="","",($B271-E271)/$B271)</f>
        <v>0.99196325175634992</v>
      </c>
      <c r="K271" s="7">
        <f>IF(D271="","",($B271-D271)/$B271)</f>
        <v>0.99998455956149157</v>
      </c>
    </row>
    <row r="272" spans="1:11" x14ac:dyDescent="0.45">
      <c r="A272" s="1" t="s">
        <v>316</v>
      </c>
      <c r="B272">
        <v>130727</v>
      </c>
      <c r="C272">
        <v>99145</v>
      </c>
      <c r="D272">
        <v>35679</v>
      </c>
      <c r="E272" s="12">
        <f>IFERROR(VLOOKUP(A272, iterations_gpu_1000[[Instance]:[cuPDLP]], 2, FALSE), "")</f>
        <v>1494</v>
      </c>
      <c r="H272" s="7">
        <f t="shared" si="4"/>
        <v>0.24158743029366542</v>
      </c>
      <c r="I272" s="7">
        <f>IF(E272="","",($B272-E272)/$B272)</f>
        <v>0.98857160341780959</v>
      </c>
      <c r="K272" s="7">
        <f>IF(D272="","",($B272-D272)/$B272)</f>
        <v>0.72707244869078314</v>
      </c>
    </row>
    <row r="273" spans="1:11" x14ac:dyDescent="0.45">
      <c r="A273" s="1" t="s">
        <v>317</v>
      </c>
      <c r="B273">
        <v>120579</v>
      </c>
      <c r="C273">
        <v>136850</v>
      </c>
      <c r="D273">
        <v>127943</v>
      </c>
      <c r="E273" s="12">
        <f>IFERROR(VLOOKUP(A273, iterations_gpu_1000[[Instance]:[cuPDLP]], 2, FALSE), "")</f>
        <v>1016</v>
      </c>
      <c r="H273" s="7">
        <f t="shared" si="4"/>
        <v>-0.13494057837600246</v>
      </c>
      <c r="I273" s="7">
        <f>IF(E273="","",($B273-E273)/$B273)</f>
        <v>0.99157398883719383</v>
      </c>
      <c r="K273" s="7">
        <f>IF(D273="","",($B273-D273)/$B273)</f>
        <v>-6.1071994294197164E-2</v>
      </c>
    </row>
    <row r="274" spans="1:11" x14ac:dyDescent="0.45">
      <c r="A274" s="1" t="s">
        <v>318</v>
      </c>
      <c r="B274">
        <v>104732</v>
      </c>
      <c r="C274">
        <v>103687</v>
      </c>
      <c r="D274">
        <v>104463</v>
      </c>
      <c r="E274" s="12" t="str">
        <f>IFERROR(VLOOKUP(A274, iterations_gpu_1000[[Instance]:[cuPDLP]], 2, FALSE), "")</f>
        <v/>
      </c>
      <c r="H274" s="7">
        <f t="shared" si="4"/>
        <v>9.9778482221288614E-3</v>
      </c>
      <c r="I274" s="7" t="str">
        <f>IF(E274="","",($B274-E274)/$B274)</f>
        <v/>
      </c>
      <c r="K274" s="7">
        <f>IF(D274="","",($B274-D274)/$B274)</f>
        <v>2.5684604514379559E-3</v>
      </c>
    </row>
    <row r="275" spans="1:11" x14ac:dyDescent="0.45">
      <c r="A275" s="1" t="s">
        <v>319</v>
      </c>
      <c r="B275">
        <v>123858</v>
      </c>
      <c r="C275">
        <v>139282</v>
      </c>
      <c r="D275">
        <v>143451</v>
      </c>
      <c r="E275" s="12">
        <f>IFERROR(VLOOKUP(A275, iterations_gpu_1000[[Instance]:[cuPDLP]], 2, FALSE), "")</f>
        <v>73632</v>
      </c>
      <c r="H275" s="7">
        <f t="shared" si="4"/>
        <v>-0.12452970336998821</v>
      </c>
      <c r="I275" s="7">
        <f>IF(E275="","",($B275-E275)/$B275)</f>
        <v>0.40551276461754587</v>
      </c>
      <c r="K275" s="7">
        <f>IF(D275="","",($B275-D275)/$B275)</f>
        <v>-0.15818921668362157</v>
      </c>
    </row>
    <row r="276" spans="1:11" x14ac:dyDescent="0.45">
      <c r="A276" s="1" t="s">
        <v>320</v>
      </c>
      <c r="B276">
        <v>81921</v>
      </c>
      <c r="C276">
        <v>80879</v>
      </c>
      <c r="D276">
        <v>83586</v>
      </c>
      <c r="E276" s="12">
        <f>IFERROR(VLOOKUP(A276, iterations_gpu_1000[[Instance]:[cuPDLP]], 2, FALSE), "")</f>
        <v>53023</v>
      </c>
      <c r="H276" s="7">
        <f t="shared" si="4"/>
        <v>1.2719571294295724E-2</v>
      </c>
      <c r="I276" s="7">
        <f>IF(E276="","",($B276-E276)/$B276)</f>
        <v>0.35275448297750273</v>
      </c>
      <c r="K276" s="7">
        <f>IF(D276="","",($B276-D276)/$B276)</f>
        <v>-2.0324458929944701E-2</v>
      </c>
    </row>
    <row r="277" spans="1:11" x14ac:dyDescent="0.45">
      <c r="A277" s="1" t="s">
        <v>321</v>
      </c>
      <c r="B277">
        <v>84056</v>
      </c>
      <c r="C277">
        <v>82406</v>
      </c>
      <c r="D277">
        <v>85211</v>
      </c>
      <c r="E277" s="12">
        <f>IFERROR(VLOOKUP(A277, iterations_gpu_1000[[Instance]:[cuPDLP]], 2, FALSE), "")</f>
        <v>81405</v>
      </c>
      <c r="H277" s="7">
        <f t="shared" si="4"/>
        <v>1.9629770629104405E-2</v>
      </c>
      <c r="I277" s="7">
        <f>IF(E277="","",($B277-E277)/$B277)</f>
        <v>3.1538498144094415E-2</v>
      </c>
      <c r="K277" s="7">
        <f>IF(D277="","",($B277-D277)/$B277)</f>
        <v>-1.3740839440373085E-2</v>
      </c>
    </row>
    <row r="278" spans="1:11" x14ac:dyDescent="0.45">
      <c r="A278" s="1" t="s">
        <v>322</v>
      </c>
      <c r="B278">
        <v>116558</v>
      </c>
      <c r="C278">
        <v>107990</v>
      </c>
      <c r="D278">
        <v>102831</v>
      </c>
      <c r="E278" s="12">
        <f>IFERROR(VLOOKUP(A278, iterations_gpu_1000[[Instance]:[cuPDLP]], 2, FALSE), "")</f>
        <v>76945</v>
      </c>
      <c r="H278" s="7">
        <f t="shared" si="4"/>
        <v>7.3508467887232101E-2</v>
      </c>
      <c r="I278" s="7">
        <f>IF(E278="","",($B278-E278)/$B278)</f>
        <v>0.33985655210281579</v>
      </c>
      <c r="K278" s="7">
        <f>IF(D278="","",($B278-D278)/$B278)</f>
        <v>0.11776969405789392</v>
      </c>
    </row>
    <row r="279" spans="1:11" x14ac:dyDescent="0.45">
      <c r="A279" s="1" t="s">
        <v>323</v>
      </c>
      <c r="B279">
        <v>1827</v>
      </c>
      <c r="C279">
        <v>591</v>
      </c>
      <c r="D279">
        <v>443</v>
      </c>
      <c r="E279" s="12" t="str">
        <f>IFERROR(VLOOKUP(A279, iterations_gpu_1000[[Instance]:[cuPDLP]], 2, FALSE), "")</f>
        <v/>
      </c>
      <c r="H279" s="7">
        <f t="shared" si="4"/>
        <v>0.67651888341543509</v>
      </c>
      <c r="I279" s="7" t="str">
        <f>IF(E279="","",($B279-E279)/$B279)</f>
        <v/>
      </c>
      <c r="K279" s="7">
        <f>IF(D279="","",($B279-D279)/$B279)</f>
        <v>0.75752599890530925</v>
      </c>
    </row>
    <row r="280" spans="1:11" x14ac:dyDescent="0.45">
      <c r="A280" s="1" t="s">
        <v>324</v>
      </c>
      <c r="B280">
        <v>107312</v>
      </c>
      <c r="C280">
        <v>107558</v>
      </c>
      <c r="D280">
        <v>114072</v>
      </c>
      <c r="E280" s="12">
        <f>IFERROR(VLOOKUP(A280, iterations_gpu_1000[[Instance]:[cuPDLP]], 2, FALSE), "")</f>
        <v>109644</v>
      </c>
      <c r="H280" s="7">
        <f t="shared" si="4"/>
        <v>-2.2923810943790068E-3</v>
      </c>
      <c r="I280" s="7">
        <f>IF(E280="","",($B280-E280)/$B280)</f>
        <v>-2.1731027284926197E-2</v>
      </c>
      <c r="K280" s="7">
        <f>IF(D280="","",($B280-D280)/$B280)</f>
        <v>-6.2993886983748318E-2</v>
      </c>
    </row>
    <row r="281" spans="1:11" x14ac:dyDescent="0.45">
      <c r="A281" s="1" t="s">
        <v>325</v>
      </c>
      <c r="B281">
        <v>39</v>
      </c>
      <c r="C281">
        <v>46</v>
      </c>
      <c r="D281">
        <v>50</v>
      </c>
      <c r="E281" s="12">
        <f>IFERROR(VLOOKUP(A281, iterations_gpu_1000[[Instance]:[cuPDLP]], 2, FALSE), "")</f>
        <v>39</v>
      </c>
      <c r="H281" s="7">
        <f t="shared" si="4"/>
        <v>-0.17948717948717949</v>
      </c>
      <c r="I281" s="7">
        <f>IF(E281="","",($B281-E281)/$B281)</f>
        <v>0</v>
      </c>
      <c r="K281" s="7">
        <f>IF(D281="","",($B281-D281)/$B281)</f>
        <v>-0.28205128205128205</v>
      </c>
    </row>
    <row r="282" spans="1:11" x14ac:dyDescent="0.45">
      <c r="A282" s="1" t="s">
        <v>326</v>
      </c>
      <c r="B282">
        <v>46</v>
      </c>
      <c r="C282">
        <v>41</v>
      </c>
      <c r="D282">
        <v>44</v>
      </c>
      <c r="E282" s="12">
        <f>IFERROR(VLOOKUP(A282, iterations_gpu_1000[[Instance]:[cuPDLP]], 2, FALSE), "")</f>
        <v>46</v>
      </c>
      <c r="H282" s="7">
        <f t="shared" si="4"/>
        <v>0.10869565217391304</v>
      </c>
      <c r="I282" s="7">
        <f>IF(E282="","",($B282-E282)/$B282)</f>
        <v>0</v>
      </c>
      <c r="K282" s="7">
        <f>IF(D282="","",($B282-D282)/$B282)</f>
        <v>4.3478260869565216E-2</v>
      </c>
    </row>
    <row r="283" spans="1:11" x14ac:dyDescent="0.45">
      <c r="A283" s="1" t="s">
        <v>327</v>
      </c>
      <c r="B283">
        <v>41</v>
      </c>
      <c r="C283">
        <v>46</v>
      </c>
      <c r="D283">
        <v>44</v>
      </c>
      <c r="E283" s="12" t="str">
        <f>IFERROR(VLOOKUP(A283, iterations_gpu_1000[[Instance]:[cuPDLP]], 2, FALSE), "")</f>
        <v/>
      </c>
      <c r="H283" s="7">
        <f t="shared" si="4"/>
        <v>-0.12195121951219512</v>
      </c>
      <c r="I283" s="7" t="str">
        <f>IF(E283="","",($B283-E283)/$B283)</f>
        <v/>
      </c>
      <c r="K283" s="7">
        <f>IF(D283="","",($B283-D283)/$B283)</f>
        <v>-7.3170731707317069E-2</v>
      </c>
    </row>
    <row r="284" spans="1:11" x14ac:dyDescent="0.45">
      <c r="A284" s="1" t="s">
        <v>328</v>
      </c>
      <c r="B284">
        <v>59478</v>
      </c>
      <c r="C284">
        <v>68438</v>
      </c>
      <c r="D284">
        <v>67563</v>
      </c>
      <c r="E284" s="12">
        <f>IFERROR(VLOOKUP(A284, iterations_gpu_1000[[Instance]:[cuPDLP]], 2, FALSE), "")</f>
        <v>79031</v>
      </c>
      <c r="H284" s="7">
        <f t="shared" si="4"/>
        <v>-0.15064393557281683</v>
      </c>
      <c r="I284" s="7">
        <f>IF(E284="","",($B284-E284)/$B284)</f>
        <v>-0.32874340092134907</v>
      </c>
      <c r="K284" s="7">
        <f>IF(D284="","",($B284-D284)/$B284)</f>
        <v>-0.13593261373953394</v>
      </c>
    </row>
    <row r="285" spans="1:11" x14ac:dyDescent="0.45">
      <c r="A285" s="1" t="s">
        <v>329</v>
      </c>
      <c r="B285">
        <v>32214</v>
      </c>
      <c r="C285">
        <v>36276</v>
      </c>
      <c r="D285">
        <v>80483</v>
      </c>
      <c r="E285" s="12">
        <f>IFERROR(VLOOKUP(A285, iterations_gpu_1000[[Instance]:[cuPDLP]], 2, FALSE), "")</f>
        <v>43679</v>
      </c>
      <c r="H285" s="7">
        <f t="shared" si="4"/>
        <v>-0.12609424473831254</v>
      </c>
      <c r="I285" s="7">
        <f>IF(E285="","",($B285-E285)/$B285)</f>
        <v>-0.35590116098590674</v>
      </c>
      <c r="K285" s="7">
        <f>IF(D285="","",($B285-D285)/$B285)</f>
        <v>-1.4983857949959645</v>
      </c>
    </row>
    <row r="286" spans="1:11" x14ac:dyDescent="0.45">
      <c r="A286" s="1" t="s">
        <v>330</v>
      </c>
      <c r="B286">
        <v>80937</v>
      </c>
      <c r="C286">
        <v>80541</v>
      </c>
      <c r="D286">
        <v>82017</v>
      </c>
      <c r="E286" s="12">
        <f>IFERROR(VLOOKUP(A286, iterations_gpu_1000[[Instance]:[cuPDLP]], 2, FALSE), "")</f>
        <v>82098</v>
      </c>
      <c r="H286" s="7">
        <f t="shared" si="4"/>
        <v>4.892694317802735E-3</v>
      </c>
      <c r="I286" s="7">
        <f>IF(E286="","",($B286-E286)/$B286)</f>
        <v>-1.4344490159012565E-2</v>
      </c>
      <c r="K286" s="7">
        <f>IF(D286="","",($B286-D286)/$B286)</f>
        <v>-1.3343711775825643E-2</v>
      </c>
    </row>
    <row r="287" spans="1:11" x14ac:dyDescent="0.45">
      <c r="A287" s="1" t="s">
        <v>331</v>
      </c>
      <c r="B287">
        <v>80924</v>
      </c>
      <c r="C287">
        <v>50057</v>
      </c>
      <c r="D287">
        <v>47445</v>
      </c>
      <c r="E287" s="12">
        <f>IFERROR(VLOOKUP(A287, iterations_gpu_1000[[Instance]:[cuPDLP]], 2, FALSE), "")</f>
        <v>47970</v>
      </c>
      <c r="H287" s="7">
        <f t="shared" si="4"/>
        <v>0.38143196085215758</v>
      </c>
      <c r="I287" s="7">
        <f>IF(E287="","",($B287-E287)/$B287)</f>
        <v>0.40722159062824376</v>
      </c>
      <c r="K287" s="7">
        <f>IF(D287="","",($B287-D287)/$B287)</f>
        <v>0.41370915921111168</v>
      </c>
    </row>
    <row r="288" spans="1:11" x14ac:dyDescent="0.45">
      <c r="A288" s="1" t="s">
        <v>332</v>
      </c>
      <c r="B288">
        <v>7233</v>
      </c>
      <c r="C288">
        <v>6417</v>
      </c>
      <c r="D288">
        <v>3521</v>
      </c>
      <c r="E288" s="12">
        <f>IFERROR(VLOOKUP(A288, iterations_gpu_1000[[Instance]:[cuPDLP]], 2, FALSE), "")</f>
        <v>7781</v>
      </c>
      <c r="H288" s="7">
        <f t="shared" si="4"/>
        <v>0.11281625881377022</v>
      </c>
      <c r="I288" s="7">
        <f>IF(E288="","",($B288-E288)/$B288)</f>
        <v>-7.576386008571824E-2</v>
      </c>
      <c r="K288" s="7">
        <f>IF(D288="","",($B288-D288)/$B288)</f>
        <v>0.5132033734273469</v>
      </c>
    </row>
    <row r="289" spans="1:11" x14ac:dyDescent="0.45">
      <c r="A289" s="1" t="s">
        <v>334</v>
      </c>
      <c r="B289">
        <v>66851</v>
      </c>
      <c r="C289">
        <v>66851</v>
      </c>
      <c r="D289">
        <v>66851</v>
      </c>
      <c r="E289" s="12">
        <f>IFERROR(VLOOKUP(A289, iterations_gpu_1000[[Instance]:[cuPDLP]], 2, FALSE), "")</f>
        <v>64568</v>
      </c>
      <c r="H289" s="7">
        <f t="shared" si="4"/>
        <v>0</v>
      </c>
      <c r="I289" s="7">
        <f>IF(E289="","",($B289-E289)/$B289)</f>
        <v>3.4150573663819538E-2</v>
      </c>
      <c r="K289" s="7">
        <f>IF(D289="","",($B289-D289)/$B289)</f>
        <v>0</v>
      </c>
    </row>
    <row r="290" spans="1:11" x14ac:dyDescent="0.45">
      <c r="A290" s="1" t="s">
        <v>335</v>
      </c>
      <c r="B290">
        <v>78856</v>
      </c>
      <c r="C290">
        <v>79134</v>
      </c>
      <c r="D290">
        <v>76818</v>
      </c>
      <c r="E290" s="12">
        <f>IFERROR(VLOOKUP(A290, iterations_gpu_1000[[Instance]:[cuPDLP]], 2, FALSE), "")</f>
        <v>79481</v>
      </c>
      <c r="H290" s="7">
        <f t="shared" si="4"/>
        <v>-3.5254134117885766E-3</v>
      </c>
      <c r="I290" s="7">
        <f>IF(E290="","",($B290-E290)/$B290)</f>
        <v>-7.9258395049203612E-3</v>
      </c>
      <c r="K290" s="7">
        <f>IF(D290="","",($B290-D290)/$B290)</f>
        <v>2.5844577457644315E-2</v>
      </c>
    </row>
    <row r="291" spans="1:11" x14ac:dyDescent="0.45">
      <c r="A291" s="1" t="s">
        <v>336</v>
      </c>
      <c r="B291">
        <v>127153</v>
      </c>
      <c r="C291">
        <v>133686</v>
      </c>
      <c r="D291">
        <v>120556</v>
      </c>
      <c r="E291" s="12">
        <f>IFERROR(VLOOKUP(A291, iterations_gpu_1000[[Instance]:[cuPDLP]], 2, FALSE), "")</f>
        <v>14182</v>
      </c>
      <c r="H291" s="7">
        <f t="shared" si="4"/>
        <v>-5.1379047289485898E-2</v>
      </c>
      <c r="I291" s="7">
        <f>IF(E291="","",($B291-E291)/$B291)</f>
        <v>0.88846507750505299</v>
      </c>
      <c r="K291" s="7">
        <f>IF(D291="","",($B291-D291)/$B291)</f>
        <v>5.1882377922660101E-2</v>
      </c>
    </row>
    <row r="292" spans="1:11" x14ac:dyDescent="0.45">
      <c r="A292" s="1" t="s">
        <v>337</v>
      </c>
      <c r="B292">
        <v>94059</v>
      </c>
      <c r="C292">
        <v>93675</v>
      </c>
      <c r="D292" t="s">
        <v>406</v>
      </c>
      <c r="E292" s="12">
        <f>IFERROR(VLOOKUP(A292, iterations_gpu_1000[[Instance]:[cuPDLP]], 2, FALSE), "")</f>
        <v>1166</v>
      </c>
      <c r="H292" s="7">
        <f t="shared" si="4"/>
        <v>4.0825439351896151E-3</v>
      </c>
      <c r="I292" s="7">
        <f>IF(E292="","",($B292-E292)/$B292)</f>
        <v>0.98760352544679408</v>
      </c>
      <c r="K292" s="7" t="str">
        <f>IF(D292="","",($B292-D292)/$B292)</f>
        <v/>
      </c>
    </row>
    <row r="293" spans="1:11" x14ac:dyDescent="0.45">
      <c r="A293" s="1" t="s">
        <v>338</v>
      </c>
      <c r="B293">
        <v>74778</v>
      </c>
      <c r="C293">
        <v>48157</v>
      </c>
      <c r="D293">
        <v>54494</v>
      </c>
      <c r="E293" s="12" t="str">
        <f>IFERROR(VLOOKUP(A293, iterations_gpu_1000[[Instance]:[cuPDLP]], 2, FALSE), "")</f>
        <v/>
      </c>
      <c r="H293" s="7">
        <f t="shared" si="4"/>
        <v>0.35600042793334941</v>
      </c>
      <c r="I293" s="7" t="str">
        <f>IF(E293="","",($B293-E293)/$B293)</f>
        <v/>
      </c>
      <c r="K293" s="7">
        <f>IF(D293="","",($B293-D293)/$B293)</f>
        <v>0.27125625183877611</v>
      </c>
    </row>
    <row r="294" spans="1:11" x14ac:dyDescent="0.45">
      <c r="A294" s="1" t="s">
        <v>340</v>
      </c>
      <c r="B294">
        <v>32037</v>
      </c>
      <c r="C294">
        <v>34052</v>
      </c>
      <c r="D294">
        <v>58015</v>
      </c>
      <c r="E294" s="12" t="str">
        <f>IFERROR(VLOOKUP(A294, iterations_gpu_1000[[Instance]:[cuPDLP]], 2, FALSE), "")</f>
        <v/>
      </c>
      <c r="H294" s="7">
        <f t="shared" si="4"/>
        <v>-6.2896026469394767E-2</v>
      </c>
      <c r="I294" s="7" t="str">
        <f>IF(E294="","",($B294-E294)/$B294)</f>
        <v/>
      </c>
      <c r="K294" s="7">
        <f>IF(D294="","",($B294-D294)/$B294)</f>
        <v>-0.8108749258669663</v>
      </c>
    </row>
    <row r="295" spans="1:11" x14ac:dyDescent="0.45">
      <c r="A295" s="1" t="s">
        <v>341</v>
      </c>
      <c r="B295">
        <v>20721</v>
      </c>
      <c r="C295">
        <v>13099</v>
      </c>
      <c r="D295">
        <v>26349</v>
      </c>
      <c r="E295" s="12">
        <f>IFERROR(VLOOKUP(A295, iterations_gpu_1000[[Instance]:[cuPDLP]], 2, FALSE), "")</f>
        <v>10746</v>
      </c>
      <c r="H295" s="7">
        <f t="shared" si="4"/>
        <v>0.36783938999083055</v>
      </c>
      <c r="I295" s="7">
        <f>IF(E295="","",($B295-E295)/$B295)</f>
        <v>0.48139568553641232</v>
      </c>
      <c r="K295" s="7">
        <f>IF(D295="","",($B295-D295)/$B295)</f>
        <v>-0.2716085131026495</v>
      </c>
    </row>
    <row r="296" spans="1:11" x14ac:dyDescent="0.45">
      <c r="A296" s="1" t="s">
        <v>342</v>
      </c>
      <c r="B296">
        <v>113527</v>
      </c>
      <c r="C296">
        <v>108779</v>
      </c>
      <c r="D296">
        <v>102627</v>
      </c>
      <c r="E296" s="12">
        <f>IFERROR(VLOOKUP(A296, iterations_gpu_1000[[Instance]:[cuPDLP]], 2, FALSE), "")</f>
        <v>105093</v>
      </c>
      <c r="H296" s="7">
        <f t="shared" si="4"/>
        <v>4.1822650118474018E-2</v>
      </c>
      <c r="I296" s="7">
        <f>IF(E296="","",($B296-E296)/$B296)</f>
        <v>7.4290697367146136E-2</v>
      </c>
      <c r="K296" s="7">
        <f>IF(D296="","",($B296-D296)/$B296)</f>
        <v>9.6012402336008176E-2</v>
      </c>
    </row>
    <row r="297" spans="1:11" x14ac:dyDescent="0.45">
      <c r="A297" s="1" t="s">
        <v>343</v>
      </c>
      <c r="B297">
        <v>574</v>
      </c>
      <c r="C297">
        <v>378</v>
      </c>
      <c r="D297">
        <v>192</v>
      </c>
      <c r="E297" s="12">
        <f>IFERROR(VLOOKUP(A297, iterations_gpu_1000[[Instance]:[cuPDLP]], 2, FALSE), "")</f>
        <v>574</v>
      </c>
      <c r="H297" s="7">
        <f t="shared" si="4"/>
        <v>0.34146341463414637</v>
      </c>
      <c r="I297" s="7">
        <f>IF(E297="","",($B297-E297)/$B297)</f>
        <v>0</v>
      </c>
      <c r="K297" s="7">
        <f>IF(D297="","",($B297-D297)/$B297)</f>
        <v>0.66550522648083621</v>
      </c>
    </row>
    <row r="298" spans="1:11" x14ac:dyDescent="0.45">
      <c r="A298" s="1" t="s">
        <v>344</v>
      </c>
      <c r="B298">
        <v>2312</v>
      </c>
      <c r="C298">
        <v>2312</v>
      </c>
      <c r="D298">
        <v>2312</v>
      </c>
      <c r="E298" s="12" t="str">
        <f>IFERROR(VLOOKUP(A298, iterations_gpu_1000[[Instance]:[cuPDLP]], 2, FALSE), "")</f>
        <v/>
      </c>
      <c r="H298" s="7">
        <f t="shared" si="4"/>
        <v>0</v>
      </c>
      <c r="I298" s="7" t="str">
        <f>IF(E298="","",($B298-E298)/$B298)</f>
        <v/>
      </c>
      <c r="K298" s="7">
        <f>IF(D298="","",($B298-D298)/$B298)</f>
        <v>0</v>
      </c>
    </row>
    <row r="299" spans="1:11" x14ac:dyDescent="0.45">
      <c r="A299" s="1" t="s">
        <v>345</v>
      </c>
      <c r="B299">
        <v>80870</v>
      </c>
      <c r="C299">
        <v>80025</v>
      </c>
      <c r="D299">
        <v>81351</v>
      </c>
      <c r="E299" s="12">
        <f>IFERROR(VLOOKUP(A299, iterations_gpu_1000[[Instance]:[cuPDLP]], 2, FALSE), "")</f>
        <v>57689</v>
      </c>
      <c r="H299" s="7">
        <f t="shared" si="4"/>
        <v>1.0448868554470137E-2</v>
      </c>
      <c r="I299" s="7">
        <f>IF(E299="","",($B299-E299)/$B299)</f>
        <v>0.28664523309014467</v>
      </c>
      <c r="K299" s="7">
        <f>IF(D299="","",($B299-D299)/$B299)</f>
        <v>-5.9478174848522324E-3</v>
      </c>
    </row>
    <row r="300" spans="1:11" x14ac:dyDescent="0.45">
      <c r="A300" s="1" t="s">
        <v>346</v>
      </c>
      <c r="B300">
        <v>8085</v>
      </c>
      <c r="C300">
        <v>13960</v>
      </c>
      <c r="D300">
        <v>7490</v>
      </c>
      <c r="E300" s="12">
        <f>IFERROR(VLOOKUP(A300, iterations_gpu_1000[[Instance]:[cuPDLP]], 2, FALSE), "")</f>
        <v>12745</v>
      </c>
      <c r="H300" s="7">
        <f t="shared" si="4"/>
        <v>-0.72665429808286952</v>
      </c>
      <c r="I300" s="7">
        <f>IF(E300="","",($B300-E300)/$B300)</f>
        <v>-0.57637600494743357</v>
      </c>
      <c r="K300" s="7">
        <f>IF(D300="","",($B300-D300)/$B300)</f>
        <v>7.3593073593073599E-2</v>
      </c>
    </row>
    <row r="301" spans="1:11" x14ac:dyDescent="0.45">
      <c r="A301" s="1" t="s">
        <v>347</v>
      </c>
      <c r="B301">
        <v>3644</v>
      </c>
      <c r="C301">
        <v>3068</v>
      </c>
      <c r="D301">
        <v>2217</v>
      </c>
      <c r="E301" s="12">
        <f>IFERROR(VLOOKUP(A301, iterations_gpu_1000[[Instance]:[cuPDLP]], 2, FALSE), "")</f>
        <v>5346</v>
      </c>
      <c r="H301" s="7">
        <f t="shared" si="4"/>
        <v>0.15806805708013172</v>
      </c>
      <c r="I301" s="7">
        <f>IF(E301="","",($B301-E301)/$B301)</f>
        <v>-0.46706915477497257</v>
      </c>
      <c r="K301" s="7">
        <f>IF(D301="","",($B301-D301)/$B301)</f>
        <v>0.391602634467618</v>
      </c>
    </row>
    <row r="302" spans="1:11" x14ac:dyDescent="0.45">
      <c r="A302" s="1" t="s">
        <v>348</v>
      </c>
      <c r="B302">
        <v>3696</v>
      </c>
      <c r="C302">
        <v>4887</v>
      </c>
      <c r="D302">
        <v>6743</v>
      </c>
      <c r="E302" s="12">
        <f>IFERROR(VLOOKUP(A302, iterations_gpu_1000[[Instance]:[cuPDLP]], 2, FALSE), "")</f>
        <v>4139</v>
      </c>
      <c r="H302" s="7">
        <f t="shared" si="4"/>
        <v>-0.32224025974025972</v>
      </c>
      <c r="I302" s="7">
        <f>IF(E302="","",($B302-E302)/$B302)</f>
        <v>-0.11985930735930736</v>
      </c>
      <c r="K302" s="7">
        <f>IF(D302="","",($B302-D302)/$B302)</f>
        <v>-0.82440476190476186</v>
      </c>
    </row>
    <row r="303" spans="1:11" x14ac:dyDescent="0.45">
      <c r="A303" s="1" t="s">
        <v>349</v>
      </c>
      <c r="B303">
        <v>80195</v>
      </c>
      <c r="C303">
        <v>79447</v>
      </c>
      <c r="D303">
        <v>81250</v>
      </c>
      <c r="E303" s="12">
        <f>IFERROR(VLOOKUP(A303, iterations_gpu_1000[[Instance]:[cuPDLP]], 2, FALSE), "")</f>
        <v>81389</v>
      </c>
      <c r="H303" s="7">
        <f t="shared" si="4"/>
        <v>9.3272647920693303E-3</v>
      </c>
      <c r="I303" s="7">
        <f>IF(E303="","",($B303-E303)/$B303)</f>
        <v>-1.4888708772367355E-2</v>
      </c>
      <c r="K303" s="7">
        <f>IF(D303="","",($B303-D303)/$B303)</f>
        <v>-1.3155433630525595E-2</v>
      </c>
    </row>
    <row r="304" spans="1:11" x14ac:dyDescent="0.45">
      <c r="A304" s="1" t="s">
        <v>350</v>
      </c>
      <c r="B304">
        <v>349</v>
      </c>
      <c r="C304">
        <v>203</v>
      </c>
      <c r="D304">
        <v>230</v>
      </c>
      <c r="E304" s="12">
        <f>IFERROR(VLOOKUP(A304, iterations_gpu_1000[[Instance]:[cuPDLP]], 2, FALSE), "")</f>
        <v>349</v>
      </c>
      <c r="H304" s="7">
        <f t="shared" si="4"/>
        <v>0.41833810888252149</v>
      </c>
      <c r="I304" s="7">
        <f>IF(E304="","",($B304-E304)/$B304)</f>
        <v>0</v>
      </c>
      <c r="K304" s="7">
        <f>IF(D304="","",($B304-D304)/$B304)</f>
        <v>0.34097421203438394</v>
      </c>
    </row>
    <row r="305" spans="1:11" x14ac:dyDescent="0.45">
      <c r="A305" s="1" t="s">
        <v>352</v>
      </c>
      <c r="B305">
        <v>95713</v>
      </c>
      <c r="C305">
        <v>101238</v>
      </c>
      <c r="D305">
        <v>92026</v>
      </c>
      <c r="E305" s="12">
        <f>IFERROR(VLOOKUP(A305, iterations_gpu_1000[[Instance]:[cuPDLP]], 2, FALSE), "")</f>
        <v>96940</v>
      </c>
      <c r="H305" s="7">
        <f t="shared" si="4"/>
        <v>-5.772465600284183E-2</v>
      </c>
      <c r="I305" s="7">
        <f>IF(E305="","",($B305-E305)/$B305)</f>
        <v>-1.2819575188323426E-2</v>
      </c>
      <c r="K305" s="7">
        <f>IF(D305="","",($B305-D305)/$B305)</f>
        <v>3.8521412974204132E-2</v>
      </c>
    </row>
    <row r="306" spans="1:11" x14ac:dyDescent="0.45">
      <c r="A306" s="1" t="s">
        <v>353</v>
      </c>
      <c r="B306">
        <v>51642</v>
      </c>
      <c r="C306">
        <v>51096</v>
      </c>
      <c r="D306" t="s">
        <v>406</v>
      </c>
      <c r="E306" s="12">
        <f>IFERROR(VLOOKUP(A306, iterations_gpu_1000[[Instance]:[cuPDLP]], 2, FALSE), "")</f>
        <v>1262</v>
      </c>
      <c r="H306" s="7">
        <f t="shared" si="4"/>
        <v>1.0572789589868712E-2</v>
      </c>
      <c r="I306" s="7">
        <f>IF(E306="","",($B306-E306)/$B306)</f>
        <v>0.97556252662561482</v>
      </c>
      <c r="K306" s="7" t="str">
        <f>IF(D306="","",($B306-D306)/$B306)</f>
        <v/>
      </c>
    </row>
    <row r="307" spans="1:11" x14ac:dyDescent="0.45">
      <c r="A307" s="1" t="s">
        <v>354</v>
      </c>
      <c r="B307">
        <v>54569</v>
      </c>
      <c r="C307">
        <v>77681</v>
      </c>
      <c r="D307">
        <v>52811</v>
      </c>
      <c r="E307" s="12">
        <f>IFERROR(VLOOKUP(A307, iterations_gpu_1000[[Instance]:[cuPDLP]], 2, FALSE), "")</f>
        <v>88224</v>
      </c>
      <c r="H307" s="7">
        <f t="shared" si="4"/>
        <v>-0.42353717312026973</v>
      </c>
      <c r="I307" s="7">
        <f>IF(E307="","",($B307-E307)/$B307)</f>
        <v>-0.61674210632410342</v>
      </c>
      <c r="K307" s="7">
        <f>IF(D307="","",($B307-D307)/$B307)</f>
        <v>3.2216093386354887E-2</v>
      </c>
    </row>
    <row r="308" spans="1:11" x14ac:dyDescent="0.45">
      <c r="A308" s="1" t="s">
        <v>355</v>
      </c>
      <c r="B308">
        <v>18156</v>
      </c>
      <c r="C308">
        <v>20036</v>
      </c>
      <c r="D308">
        <v>15439</v>
      </c>
      <c r="E308" s="12">
        <f>IFERROR(VLOOKUP(A308, iterations_gpu_1000[[Instance]:[cuPDLP]], 2, FALSE), "")</f>
        <v>22503</v>
      </c>
      <c r="H308" s="7">
        <f t="shared" si="4"/>
        <v>-0.10354703679224499</v>
      </c>
      <c r="I308" s="7">
        <f>IF(E308="","",($B308-E308)/$B308)</f>
        <v>-0.23942498347653668</v>
      </c>
      <c r="K308" s="7">
        <f>IF(D308="","",($B308-D308)/$B308)</f>
        <v>0.1496474994492179</v>
      </c>
    </row>
    <row r="309" spans="1:11" x14ac:dyDescent="0.45">
      <c r="A309" s="1" t="s">
        <v>356</v>
      </c>
      <c r="B309">
        <v>524</v>
      </c>
      <c r="C309">
        <v>435</v>
      </c>
      <c r="D309">
        <v>485</v>
      </c>
      <c r="E309" s="12">
        <f>IFERROR(VLOOKUP(A309, iterations_gpu_1000[[Instance]:[cuPDLP]], 2, FALSE), "")</f>
        <v>524</v>
      </c>
      <c r="H309" s="7">
        <f t="shared" si="4"/>
        <v>0.16984732824427481</v>
      </c>
      <c r="I309" s="7">
        <f>IF(E309="","",($B309-E309)/$B309)</f>
        <v>0</v>
      </c>
      <c r="K309" s="7">
        <f>IF(D309="","",($B309-D309)/$B309)</f>
        <v>7.4427480916030533E-2</v>
      </c>
    </row>
    <row r="310" spans="1:11" x14ac:dyDescent="0.45">
      <c r="A310" s="1" t="s">
        <v>357</v>
      </c>
      <c r="B310">
        <v>8845</v>
      </c>
      <c r="C310">
        <v>10553</v>
      </c>
      <c r="D310">
        <v>11923</v>
      </c>
      <c r="E310" s="12">
        <f>IFERROR(VLOOKUP(A310, iterations_gpu_1000[[Instance]:[cuPDLP]], 2, FALSE), "")</f>
        <v>12844</v>
      </c>
      <c r="H310" s="7">
        <f t="shared" si="4"/>
        <v>-0.19310344827586207</v>
      </c>
      <c r="I310" s="7">
        <f>IF(E310="","",($B310-E310)/$B310)</f>
        <v>-0.45211984171848502</v>
      </c>
      <c r="K310" s="7">
        <f>IF(D310="","",($B310-D310)/$B310)</f>
        <v>-0.34799321650650084</v>
      </c>
    </row>
    <row r="311" spans="1:11" x14ac:dyDescent="0.45">
      <c r="A311" s="1" t="s">
        <v>358</v>
      </c>
      <c r="B311">
        <v>14070</v>
      </c>
      <c r="C311">
        <v>9758</v>
      </c>
      <c r="D311">
        <v>9374</v>
      </c>
      <c r="E311" s="12">
        <f>IFERROR(VLOOKUP(A311, iterations_gpu_1000[[Instance]:[cuPDLP]], 2, FALSE), "")</f>
        <v>11737</v>
      </c>
      <c r="H311" s="7">
        <f t="shared" si="4"/>
        <v>0.30646766169154227</v>
      </c>
      <c r="I311" s="7">
        <f>IF(E311="","",($B311-E311)/$B311)</f>
        <v>0.16581378820184792</v>
      </c>
      <c r="K311" s="7">
        <f>IF(D311="","",($B311-D311)/$B311)</f>
        <v>0.33375977256574274</v>
      </c>
    </row>
    <row r="312" spans="1:11" x14ac:dyDescent="0.45">
      <c r="A312" s="1" t="s">
        <v>359</v>
      </c>
      <c r="B312">
        <v>43008</v>
      </c>
      <c r="C312">
        <v>43156</v>
      </c>
      <c r="D312">
        <v>64252</v>
      </c>
      <c r="E312" s="12">
        <f>IFERROR(VLOOKUP(A312, iterations_gpu_1000[[Instance]:[cuPDLP]], 2, FALSE), "")</f>
        <v>79331</v>
      </c>
      <c r="H312" s="7">
        <f t="shared" si="4"/>
        <v>-3.441220238095238E-3</v>
      </c>
      <c r="I312" s="7">
        <f>IF(E312="","",($B312-E312)/$B312)</f>
        <v>-0.84456380208333337</v>
      </c>
      <c r="K312" s="7">
        <f>IF(D312="","",($B312-D312)/$B312)</f>
        <v>-0.49395461309523808</v>
      </c>
    </row>
    <row r="313" spans="1:11" x14ac:dyDescent="0.45">
      <c r="A313" s="1" t="s">
        <v>360</v>
      </c>
      <c r="B313">
        <v>117418</v>
      </c>
      <c r="C313">
        <v>115562</v>
      </c>
      <c r="D313">
        <v>114298</v>
      </c>
      <c r="E313" s="12">
        <f>IFERROR(VLOOKUP(A313, iterations_gpu_1000[[Instance]:[cuPDLP]], 2, FALSE), "")</f>
        <v>113171</v>
      </c>
      <c r="H313" s="7">
        <f t="shared" si="4"/>
        <v>1.5806775792467934E-2</v>
      </c>
      <c r="I313" s="7">
        <f>IF(E313="","",($B313-E313)/$B313)</f>
        <v>3.6169922839769032E-2</v>
      </c>
      <c r="K313" s="7">
        <f>IF(D313="","",($B313-D313)/$B313)</f>
        <v>2.6571735168372822E-2</v>
      </c>
    </row>
    <row r="314" spans="1:11" x14ac:dyDescent="0.45">
      <c r="A314" s="1" t="s">
        <v>361</v>
      </c>
      <c r="B314">
        <v>80780</v>
      </c>
      <c r="C314">
        <v>79652</v>
      </c>
      <c r="D314">
        <v>81866</v>
      </c>
      <c r="E314" s="12" t="str">
        <f>IFERROR(VLOOKUP(A314, iterations_gpu_1000[[Instance]:[cuPDLP]], 2, FALSE), "")</f>
        <v/>
      </c>
      <c r="H314" s="7">
        <f t="shared" si="4"/>
        <v>1.3963852438722456E-2</v>
      </c>
      <c r="I314" s="7" t="str">
        <f>IF(E314="","",($B314-E314)/$B314)</f>
        <v/>
      </c>
      <c r="K314" s="7">
        <f>IF(D314="","",($B314-D314)/$B314)</f>
        <v>-1.3443921762812578E-2</v>
      </c>
    </row>
    <row r="315" spans="1:11" x14ac:dyDescent="0.45">
      <c r="A315" s="1" t="s">
        <v>362</v>
      </c>
      <c r="B315">
        <v>81097</v>
      </c>
      <c r="C315">
        <v>51441</v>
      </c>
      <c r="D315">
        <v>75073</v>
      </c>
      <c r="E315" s="12" t="str">
        <f>IFERROR(VLOOKUP(A315, iterations_gpu_1000[[Instance]:[cuPDLP]], 2, FALSE), "")</f>
        <v/>
      </c>
      <c r="H315" s="7">
        <f t="shared" si="4"/>
        <v>0.36568553707288803</v>
      </c>
      <c r="I315" s="7" t="str">
        <f>IF(E315="","",($B315-E315)/$B315)</f>
        <v/>
      </c>
      <c r="K315" s="7">
        <f>IF(D315="","",($B315-D315)/$B315)</f>
        <v>7.4281416081975901E-2</v>
      </c>
    </row>
    <row r="316" spans="1:11" x14ac:dyDescent="0.45">
      <c r="A316" s="1" t="s">
        <v>363</v>
      </c>
      <c r="B316">
        <v>80448</v>
      </c>
      <c r="C316">
        <v>79195</v>
      </c>
      <c r="D316">
        <v>59569</v>
      </c>
      <c r="E316" s="12" t="str">
        <f>IFERROR(VLOOKUP(A316, iterations_gpu_1000[[Instance]:[cuPDLP]], 2, FALSE), "")</f>
        <v/>
      </c>
      <c r="H316" s="7">
        <f t="shared" si="4"/>
        <v>1.5575278440731902E-2</v>
      </c>
      <c r="I316" s="7" t="str">
        <f>IF(E316="","",($B316-E316)/$B316)</f>
        <v/>
      </c>
      <c r="K316" s="7">
        <f>IF(D316="","",($B316-D316)/$B316)</f>
        <v>0.2595341089896579</v>
      </c>
    </row>
    <row r="317" spans="1:11" x14ac:dyDescent="0.45">
      <c r="A317" s="1" t="s">
        <v>364</v>
      </c>
      <c r="B317">
        <v>80580</v>
      </c>
      <c r="C317">
        <v>79409</v>
      </c>
      <c r="D317">
        <v>81812</v>
      </c>
      <c r="E317" s="12" t="str">
        <f>IFERROR(VLOOKUP(A317, iterations_gpu_1000[[Instance]:[cuPDLP]], 2, FALSE), "")</f>
        <v/>
      </c>
      <c r="H317" s="7">
        <f t="shared" si="4"/>
        <v>1.4532141970712335E-2</v>
      </c>
      <c r="I317" s="7" t="str">
        <f>IF(E317="","",($B317-E317)/$B317)</f>
        <v/>
      </c>
      <c r="K317" s="7">
        <f>IF(D317="","",($B317-D317)/$B317)</f>
        <v>-1.5289153636138E-2</v>
      </c>
    </row>
    <row r="318" spans="1:11" x14ac:dyDescent="0.45">
      <c r="A318" s="1" t="s">
        <v>365</v>
      </c>
      <c r="B318">
        <v>80095</v>
      </c>
      <c r="C318">
        <v>79566</v>
      </c>
      <c r="D318">
        <v>81569</v>
      </c>
      <c r="E318" s="12" t="str">
        <f>IFERROR(VLOOKUP(A318, iterations_gpu_1000[[Instance]:[cuPDLP]], 2, FALSE), "")</f>
        <v/>
      </c>
      <c r="H318" s="7">
        <f t="shared" si="4"/>
        <v>6.6046569698483054E-3</v>
      </c>
      <c r="I318" s="7" t="str">
        <f>IF(E318="","",($B318-E318)/$B318)</f>
        <v/>
      </c>
      <c r="K318" s="7">
        <f>IF(D318="","",($B318-D318)/$B318)</f>
        <v>-1.8403146263811725E-2</v>
      </c>
    </row>
    <row r="319" spans="1:11" x14ac:dyDescent="0.45">
      <c r="A319" s="1" t="s">
        <v>367</v>
      </c>
      <c r="B319">
        <v>71459</v>
      </c>
      <c r="C319">
        <v>85083</v>
      </c>
      <c r="D319">
        <v>61095</v>
      </c>
      <c r="E319" s="12">
        <f>IFERROR(VLOOKUP(A319, iterations_gpu_1000[[Instance]:[cuPDLP]], 2, FALSE), "")</f>
        <v>60688</v>
      </c>
      <c r="H319" s="7">
        <f t="shared" si="4"/>
        <v>-0.19065478106326705</v>
      </c>
      <c r="I319" s="7">
        <f>IF(E319="","",($B319-E319)/$B319)</f>
        <v>0.1507297891098392</v>
      </c>
      <c r="K319" s="7">
        <f>IF(D319="","",($B319-D319)/$B319)</f>
        <v>0.14503421542422928</v>
      </c>
    </row>
    <row r="320" spans="1:11" x14ac:dyDescent="0.45">
      <c r="A320" s="1" t="s">
        <v>368</v>
      </c>
      <c r="B320">
        <v>22930</v>
      </c>
      <c r="C320">
        <v>24987</v>
      </c>
      <c r="D320">
        <v>19350</v>
      </c>
      <c r="E320" s="12">
        <f>IFERROR(VLOOKUP(A320, iterations_gpu_1000[[Instance]:[cuPDLP]], 2, FALSE), "")</f>
        <v>28322</v>
      </c>
      <c r="H320" s="7">
        <f t="shared" si="4"/>
        <v>-8.9707806367204532E-2</v>
      </c>
      <c r="I320" s="7">
        <f>IF(E320="","",($B320-E320)/$B320)</f>
        <v>-0.23515045791539468</v>
      </c>
      <c r="K320" s="7">
        <f>IF(D320="","",($B320-D320)/$B320)</f>
        <v>0.15612734409071086</v>
      </c>
    </row>
    <row r="321" spans="1:11" x14ac:dyDescent="0.45">
      <c r="A321" s="1" t="s">
        <v>369</v>
      </c>
      <c r="B321">
        <v>25615</v>
      </c>
      <c r="C321">
        <v>21357</v>
      </c>
      <c r="D321">
        <v>44675</v>
      </c>
      <c r="E321" s="12">
        <f>IFERROR(VLOOKUP(A321, iterations_gpu_1000[[Instance]:[cuPDLP]], 2, FALSE), "")</f>
        <v>21882</v>
      </c>
      <c r="H321" s="7">
        <f t="shared" si="4"/>
        <v>0.16623072418504783</v>
      </c>
      <c r="I321" s="7">
        <f>IF(E321="","",($B321-E321)/$B321)</f>
        <v>0.14573492094475893</v>
      </c>
      <c r="K321" s="7">
        <f>IF(D321="","",($B321-D321)/$B321)</f>
        <v>-0.74409525668553578</v>
      </c>
    </row>
    <row r="322" spans="1:11" x14ac:dyDescent="0.45">
      <c r="A322" s="1" t="s">
        <v>370</v>
      </c>
      <c r="B322">
        <v>29296</v>
      </c>
      <c r="C322">
        <v>17579</v>
      </c>
      <c r="D322">
        <v>24732</v>
      </c>
      <c r="E322" s="12">
        <f>IFERROR(VLOOKUP(A322, iterations_gpu_1000[[Instance]:[cuPDLP]], 2, FALSE), "")</f>
        <v>15243</v>
      </c>
      <c r="H322" s="7">
        <f t="shared" si="4"/>
        <v>0.39995221190606228</v>
      </c>
      <c r="I322" s="7">
        <f>IF(E322="","",($B322-E322)/$B322)</f>
        <v>0.47969006007646098</v>
      </c>
      <c r="K322" s="7">
        <f>IF(D322="","",($B322-D322)/$B322)</f>
        <v>0.15578918623702895</v>
      </c>
    </row>
    <row r="323" spans="1:11" x14ac:dyDescent="0.45">
      <c r="A323" s="1" t="s">
        <v>371</v>
      </c>
      <c r="B323">
        <v>80625</v>
      </c>
      <c r="C323">
        <v>81051</v>
      </c>
      <c r="D323">
        <v>81242</v>
      </c>
      <c r="E323" s="12">
        <f>IFERROR(VLOOKUP(A323, iterations_gpu_1000[[Instance]:[cuPDLP]], 2, FALSE), "")</f>
        <v>80377</v>
      </c>
      <c r="H323" s="7">
        <f t="shared" ref="H323:H386" si="5">IF(C323="","",($B323-C323)/$B323)</f>
        <v>-5.2837209302325581E-3</v>
      </c>
      <c r="I323" s="7">
        <f>IF(E323="","",($B323-E323)/$B323)</f>
        <v>3.075968992248062E-3</v>
      </c>
      <c r="K323" s="7">
        <f>IF(D323="","",($B323-D323)/$B323)</f>
        <v>-7.6527131782945738E-3</v>
      </c>
    </row>
    <row r="324" spans="1:11" x14ac:dyDescent="0.45">
      <c r="A324" s="1" t="s">
        <v>372</v>
      </c>
      <c r="B324">
        <v>8973</v>
      </c>
      <c r="C324">
        <v>13056</v>
      </c>
      <c r="D324">
        <v>11941</v>
      </c>
      <c r="E324" s="12">
        <f>IFERROR(VLOOKUP(A324, iterations_gpu_1000[[Instance]:[cuPDLP]], 2, FALSE), "")</f>
        <v>4014</v>
      </c>
      <c r="H324" s="7">
        <f t="shared" si="5"/>
        <v>-0.45503176195252426</v>
      </c>
      <c r="I324" s="7">
        <f>IF(E324="","",($B324-E324)/$B324)</f>
        <v>0.5526579739217653</v>
      </c>
      <c r="K324" s="7">
        <f>IF(D324="","",($B324-D324)/$B324)</f>
        <v>-0.3307700880419035</v>
      </c>
    </row>
    <row r="325" spans="1:11" x14ac:dyDescent="0.45">
      <c r="A325" s="1" t="s">
        <v>373</v>
      </c>
      <c r="B325">
        <v>4205</v>
      </c>
      <c r="C325">
        <v>4360</v>
      </c>
      <c r="D325">
        <v>4532</v>
      </c>
      <c r="E325" s="12">
        <f>IFERROR(VLOOKUP(A325, iterations_gpu_1000[[Instance]:[cuPDLP]], 2, FALSE), "")</f>
        <v>4507</v>
      </c>
      <c r="H325" s="7">
        <f t="shared" si="5"/>
        <v>-3.6860879904875146E-2</v>
      </c>
      <c r="I325" s="7">
        <f>IF(E325="","",($B325-E325)/$B325)</f>
        <v>-7.1819262782401902E-2</v>
      </c>
      <c r="K325" s="7">
        <f>IF(D325="","",($B325-D325)/$B325)</f>
        <v>-7.7764565992865631E-2</v>
      </c>
    </row>
    <row r="326" spans="1:11" x14ac:dyDescent="0.45">
      <c r="A326" s="1" t="s">
        <v>374</v>
      </c>
      <c r="B326">
        <v>34409</v>
      </c>
      <c r="C326">
        <v>51900</v>
      </c>
      <c r="D326">
        <v>63232</v>
      </c>
      <c r="E326" s="12" t="str">
        <f>IFERROR(VLOOKUP(A326, iterations_gpu_1000[[Instance]:[cuPDLP]], 2, FALSE), "")</f>
        <v/>
      </c>
      <c r="H326" s="7">
        <f t="shared" si="5"/>
        <v>-0.50832630997704087</v>
      </c>
      <c r="I326" s="7" t="str">
        <f>IF(E326="","",($B326-E326)/$B326)</f>
        <v/>
      </c>
      <c r="K326" s="7">
        <f>IF(D326="","",($B326-D326)/$B326)</f>
        <v>-0.83765875207067919</v>
      </c>
    </row>
    <row r="327" spans="1:11" x14ac:dyDescent="0.45">
      <c r="A327" s="1" t="s">
        <v>376</v>
      </c>
      <c r="B327">
        <v>1516</v>
      </c>
      <c r="C327">
        <v>1596</v>
      </c>
      <c r="D327">
        <v>1498</v>
      </c>
      <c r="E327" s="12">
        <f>IFERROR(VLOOKUP(A327, iterations_gpu_1000[[Instance]:[cuPDLP]], 2, FALSE), "")</f>
        <v>2608</v>
      </c>
      <c r="H327" s="7">
        <f t="shared" si="5"/>
        <v>-5.2770448548812667E-2</v>
      </c>
      <c r="I327" s="7">
        <f>IF(E327="","",($B327-E327)/$B327)</f>
        <v>-0.72031662269129293</v>
      </c>
      <c r="K327" s="7">
        <f>IF(D327="","",($B327-D327)/$B327)</f>
        <v>1.1873350923482849E-2</v>
      </c>
    </row>
    <row r="328" spans="1:11" x14ac:dyDescent="0.45">
      <c r="A328" s="1" t="s">
        <v>378</v>
      </c>
      <c r="B328">
        <v>11875</v>
      </c>
      <c r="C328">
        <v>15788</v>
      </c>
      <c r="D328">
        <v>12928</v>
      </c>
      <c r="E328" s="12">
        <f>IFERROR(VLOOKUP(A328, iterations_gpu_1000[[Instance]:[cuPDLP]], 2, FALSE), "")</f>
        <v>7893</v>
      </c>
      <c r="H328" s="7">
        <f t="shared" si="5"/>
        <v>-0.32951578947368421</v>
      </c>
      <c r="I328" s="7">
        <f>IF(E328="","",($B328-E328)/$B328)</f>
        <v>0.33532631578947369</v>
      </c>
      <c r="K328" s="7">
        <f>IF(D328="","",($B328-D328)/$B328)</f>
        <v>-8.8673684210526321E-2</v>
      </c>
    </row>
    <row r="329" spans="1:11" x14ac:dyDescent="0.45">
      <c r="A329" s="1" t="s">
        <v>379</v>
      </c>
      <c r="B329">
        <v>2663</v>
      </c>
      <c r="C329">
        <v>3419</v>
      </c>
      <c r="D329">
        <v>3558</v>
      </c>
      <c r="E329" s="12">
        <f>IFERROR(VLOOKUP(A329, iterations_gpu_1000[[Instance]:[cuPDLP]], 2, FALSE), "")</f>
        <v>4203</v>
      </c>
      <c r="H329" s="7">
        <f t="shared" si="5"/>
        <v>-0.28389034923019152</v>
      </c>
      <c r="I329" s="7">
        <f>IF(E329="","",($B329-E329)/$B329)</f>
        <v>-0.57829515583927904</v>
      </c>
      <c r="K329" s="7">
        <f>IF(D329="","",($B329-D329)/$B329)</f>
        <v>-0.33608711978971084</v>
      </c>
    </row>
    <row r="330" spans="1:11" x14ac:dyDescent="0.45">
      <c r="A330" s="1" t="s">
        <v>380</v>
      </c>
      <c r="B330">
        <v>1394</v>
      </c>
      <c r="C330">
        <v>1910</v>
      </c>
      <c r="D330">
        <v>1594</v>
      </c>
      <c r="E330" s="12">
        <f>IFERROR(VLOOKUP(A330, iterations_gpu_1000[[Instance]:[cuPDLP]], 2, FALSE), "")</f>
        <v>2979</v>
      </c>
      <c r="H330" s="7">
        <f t="shared" si="5"/>
        <v>-0.37015781922525109</v>
      </c>
      <c r="I330" s="7">
        <f>IF(E330="","",($B330-E330)/$B330)</f>
        <v>-1.1370157819225251</v>
      </c>
      <c r="K330" s="7">
        <f>IF(D330="","",($B330-D330)/$B330)</f>
        <v>-0.14347202295552366</v>
      </c>
    </row>
    <row r="331" spans="1:11" x14ac:dyDescent="0.45">
      <c r="A331" s="1" t="s">
        <v>381</v>
      </c>
      <c r="B331">
        <v>91605</v>
      </c>
      <c r="C331">
        <v>89279</v>
      </c>
      <c r="D331">
        <v>86225</v>
      </c>
      <c r="E331" s="12">
        <f>IFERROR(VLOOKUP(A331, iterations_gpu_1000[[Instance]:[cuPDLP]], 2, FALSE), "")</f>
        <v>90405</v>
      </c>
      <c r="H331" s="7">
        <f t="shared" si="5"/>
        <v>2.5391627094590908E-2</v>
      </c>
      <c r="I331" s="7">
        <f>IF(E331="","",($B331-E331)/$B331)</f>
        <v>1.3099721630915342E-2</v>
      </c>
      <c r="K331" s="7">
        <f>IF(D331="","",($B331-D331)/$B331)</f>
        <v>5.8730418645270455E-2</v>
      </c>
    </row>
  </sheetData>
  <autoFilter ref="A1:D1" xr:uid="{2CC096C2-24A3-41F8-844D-7694DDC2A815}"/>
  <conditionalFormatting sqref="H332:H1048576 I2:I331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I2:I331 H332:H1048576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2:H1048576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H2:H1048576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2:K331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K2:K331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4E21-87E0-4E2F-B21F-08E0B7B8CB24}">
  <dimension ref="A1:Y177"/>
  <sheetViews>
    <sheetView tabSelected="1" topLeftCell="G1" workbookViewId="0">
      <selection activeCell="S9" sqref="S9"/>
    </sheetView>
  </sheetViews>
  <sheetFormatPr defaultRowHeight="14.25" x14ac:dyDescent="0.45"/>
  <cols>
    <col min="1" max="1" width="21.46484375" customWidth="1"/>
    <col min="2" max="4" width="11.265625" bestFit="1" customWidth="1"/>
    <col min="7" max="7" width="11.796875" customWidth="1"/>
    <col min="10" max="10" width="10.59765625" customWidth="1"/>
    <col min="11" max="11" width="10.06640625" customWidth="1"/>
    <col min="12" max="12" width="8.265625" customWidth="1"/>
    <col min="13" max="13" width="7.33203125" customWidth="1"/>
    <col min="17" max="17" width="16.3984375" bestFit="1" customWidth="1"/>
    <col min="18" max="18" width="11.19921875" customWidth="1"/>
    <col min="19" max="19" width="9.3984375" customWidth="1"/>
    <col min="20" max="20" width="11.1328125" customWidth="1"/>
    <col min="21" max="21" width="11.86328125" customWidth="1"/>
  </cols>
  <sheetData>
    <row r="1" spans="1:25" x14ac:dyDescent="0.45">
      <c r="B1" s="1" t="s">
        <v>408</v>
      </c>
      <c r="Q1" s="14" t="s">
        <v>416</v>
      </c>
      <c r="R1" s="14"/>
      <c r="S1" s="14"/>
      <c r="W1" s="1"/>
    </row>
    <row r="2" spans="1:25" x14ac:dyDescent="0.45">
      <c r="A2" s="1" t="s">
        <v>0</v>
      </c>
      <c r="B2" s="1" t="s">
        <v>383</v>
      </c>
      <c r="C2" s="1" t="s">
        <v>384</v>
      </c>
      <c r="D2" s="1" t="s">
        <v>397</v>
      </c>
      <c r="G2" s="1" t="s">
        <v>383</v>
      </c>
      <c r="H2" s="1" t="s">
        <v>384</v>
      </c>
      <c r="I2" s="1" t="s">
        <v>397</v>
      </c>
      <c r="J2" s="1" t="s">
        <v>411</v>
      </c>
      <c r="K2" s="1" t="s">
        <v>412</v>
      </c>
      <c r="L2" s="1" t="s">
        <v>414</v>
      </c>
      <c r="M2" s="1" t="s">
        <v>415</v>
      </c>
      <c r="Q2" s="3" t="s">
        <v>383</v>
      </c>
      <c r="R2" s="3" t="s">
        <v>384</v>
      </c>
      <c r="S2" s="3" t="s">
        <v>397</v>
      </c>
    </row>
    <row r="3" spans="1:25" x14ac:dyDescent="0.45">
      <c r="A3" s="1" t="s">
        <v>3</v>
      </c>
      <c r="B3" s="5">
        <v>2.5812649726867676</v>
      </c>
      <c r="C3" s="5">
        <v>3.8776969909667969</v>
      </c>
      <c r="D3" s="5">
        <v>5.6905150413513184</v>
      </c>
      <c r="G3" s="12" cm="1">
        <f t="array" ref="G3:G172">IFERROR(VLOOKUP(A3:A172, iterations_cuPDLP_new[[Instance]:[cuPDLP]], 2, FALSE), "")</f>
        <v>1051</v>
      </c>
      <c r="H3" s="12" cm="1">
        <f t="array" ref="H3:H172">IFERROR(VLOOKUP(A3:A172, iterations_gpu[[Instance]:[cuPDLP]], 2, FALSE), "")</f>
        <v>872</v>
      </c>
      <c r="I3" s="12" cm="1">
        <f t="array" ref="I3:I172">IFERROR(VLOOKUP(A3:A172, iterations_gpu_matrix[[Instance]:[cuPDLP]], 2, FALSE), "")</f>
        <v>1018</v>
      </c>
      <c r="J3" s="7">
        <f>IF(H3="","",($G3-H3)/$G3)</f>
        <v>0.17031398667935299</v>
      </c>
      <c r="K3" s="7">
        <f>IF(I3="","",($G3-I3)/$G3)</f>
        <v>3.1398667935299718E-2</v>
      </c>
      <c r="L3" s="12" cm="1">
        <f t="array" ref="L3:L172">IFERROR(VLOOKUP(A3:A172, iterations_gpu_1000_rerun[[Instance]:[cuPDLP]], 2, FALSE), "")</f>
        <v>1051</v>
      </c>
      <c r="M3" s="12" cm="1">
        <f t="array" ref="M3:M172">IFERROR(VLOOKUP(A3:A172, iterations_gpu_matrix_1000[[Instance]:[cuPDLP]], 2, FALSE), "")</f>
        <v>1051</v>
      </c>
      <c r="N3" s="7">
        <f>IF(L3="","",($G3-L3)/$G3)</f>
        <v>0</v>
      </c>
      <c r="O3" s="7">
        <f>IF(M3="","",($G3-M3)/$G3)</f>
        <v>0</v>
      </c>
      <c r="Q3" s="4" cm="1">
        <f t="array" ref="Q3">GEOMEAN(B3:B172+10)-10</f>
        <v>73.928490968212571</v>
      </c>
      <c r="R3" s="4" cm="1">
        <f t="array" ref="R3">GEOMEAN(C3:C172+10)-10</f>
        <v>73.090311483714771</v>
      </c>
      <c r="S3" s="4" cm="1">
        <f t="array" ref="S3">GEOMEAN(D3:D172+10)-10</f>
        <v>77.740433282843199</v>
      </c>
    </row>
    <row r="4" spans="1:25" x14ac:dyDescent="0.45">
      <c r="A4" s="1" t="s">
        <v>222</v>
      </c>
      <c r="B4" s="5">
        <v>3.5043108463287354</v>
      </c>
      <c r="C4" s="5">
        <v>2.6100800037384033</v>
      </c>
      <c r="D4" s="5">
        <v>3.1451308727264404</v>
      </c>
      <c r="G4">
        <v>1352</v>
      </c>
      <c r="H4">
        <v>640</v>
      </c>
      <c r="I4">
        <v>718</v>
      </c>
      <c r="J4" s="7">
        <f t="shared" ref="J4:J66" si="0">IF(H4="","",($G4-H4)/$G4)</f>
        <v>0.52662721893491127</v>
      </c>
      <c r="K4" s="7">
        <f t="shared" ref="K4:K66" si="1">IF(I4="","",($G4-I4)/$G4)</f>
        <v>0.46893491124260356</v>
      </c>
      <c r="L4">
        <v>1537</v>
      </c>
      <c r="M4">
        <v>1845</v>
      </c>
      <c r="N4" s="7">
        <f>IF(L4="","",($G4-L4)/$G4)</f>
        <v>-0.13683431952662722</v>
      </c>
      <c r="O4" s="7">
        <f t="shared" ref="O4:O66" si="2">IF(M4="","",($G4-M4)/$G4)</f>
        <v>-0.36464497041420119</v>
      </c>
    </row>
    <row r="5" spans="1:25" x14ac:dyDescent="0.45">
      <c r="A5" s="1" t="s">
        <v>312</v>
      </c>
      <c r="B5" s="5">
        <v>5.3050529956817627</v>
      </c>
      <c r="C5" s="5">
        <v>6.8977210521697998</v>
      </c>
      <c r="D5" s="5">
        <v>7.4739170074462891</v>
      </c>
      <c r="G5">
        <v>1369</v>
      </c>
      <c r="H5">
        <v>1368</v>
      </c>
      <c r="I5">
        <v>1439</v>
      </c>
      <c r="J5" s="7">
        <f t="shared" si="0"/>
        <v>7.3046018991964939E-4</v>
      </c>
      <c r="K5" s="7">
        <f t="shared" si="1"/>
        <v>-5.1132213294375457E-2</v>
      </c>
      <c r="L5">
        <v>1693</v>
      </c>
      <c r="M5">
        <v>1654</v>
      </c>
      <c r="N5" s="7">
        <f t="shared" ref="N5:N66" si="3">IF(L5="","",($G5-L5)/$G5)</f>
        <v>-0.23666910153396639</v>
      </c>
      <c r="O5" s="7">
        <f t="shared" si="2"/>
        <v>-0.20818115412710006</v>
      </c>
      <c r="Q5" s="16" t="s">
        <v>417</v>
      </c>
      <c r="R5" s="17"/>
      <c r="S5" s="17"/>
      <c r="T5" s="17"/>
      <c r="U5" s="18"/>
    </row>
    <row r="6" spans="1:25" x14ac:dyDescent="0.45">
      <c r="A6" s="1" t="s">
        <v>79</v>
      </c>
      <c r="B6" s="5">
        <v>5.399522066116333</v>
      </c>
      <c r="C6" s="5">
        <v>5.7604689598083496</v>
      </c>
      <c r="D6" s="5">
        <v>6.393798828125</v>
      </c>
      <c r="G6">
        <v>1065</v>
      </c>
      <c r="H6">
        <v>954</v>
      </c>
      <c r="I6">
        <v>924</v>
      </c>
      <c r="J6" s="7">
        <f t="shared" si="0"/>
        <v>0.10422535211267606</v>
      </c>
      <c r="K6" s="7">
        <f t="shared" si="1"/>
        <v>0.13239436619718309</v>
      </c>
      <c r="L6">
        <v>1683</v>
      </c>
      <c r="M6">
        <v>1802</v>
      </c>
      <c r="N6" s="7">
        <f t="shared" si="3"/>
        <v>-0.58028169014084507</v>
      </c>
      <c r="O6" s="7">
        <f t="shared" si="2"/>
        <v>-0.69201877934272304</v>
      </c>
      <c r="Q6" s="3" t="s">
        <v>383</v>
      </c>
      <c r="R6" s="3" t="s">
        <v>384</v>
      </c>
      <c r="S6" s="3" t="s">
        <v>397</v>
      </c>
      <c r="T6" s="3" t="s">
        <v>414</v>
      </c>
      <c r="U6" s="3" t="s">
        <v>415</v>
      </c>
    </row>
    <row r="7" spans="1:25" x14ac:dyDescent="0.45">
      <c r="A7" s="1" t="s">
        <v>200</v>
      </c>
      <c r="B7" s="5">
        <v>5.4853520393371582</v>
      </c>
      <c r="C7" s="5">
        <v>2.7327661514282227</v>
      </c>
      <c r="D7" s="5">
        <v>3.5459029674530029</v>
      </c>
      <c r="G7">
        <v>1966</v>
      </c>
      <c r="H7">
        <v>807</v>
      </c>
      <c r="I7">
        <v>998</v>
      </c>
      <c r="J7" s="7">
        <f t="shared" si="0"/>
        <v>0.58952187182095628</v>
      </c>
      <c r="K7" s="7">
        <f t="shared" si="1"/>
        <v>0.49237029501525942</v>
      </c>
      <c r="L7">
        <v>1901</v>
      </c>
      <c r="M7">
        <v>1951</v>
      </c>
      <c r="N7" s="7">
        <f t="shared" si="3"/>
        <v>3.3062054933875887E-2</v>
      </c>
      <c r="O7" s="7">
        <f t="shared" si="2"/>
        <v>7.6297049847405905E-3</v>
      </c>
      <c r="Q7" s="15" cm="1">
        <f t="array" ref="Q7">GEOMEAN(_xlfn.ANCHORARRAY(G3)+10)-10</f>
        <v>11042.127023420042</v>
      </c>
      <c r="R7" s="15" cm="1">
        <f t="array" ref="R7">GEOMEAN(_xlfn.ANCHORARRAY(H3)+10)-10</f>
        <v>9889.7577532475443</v>
      </c>
      <c r="S7" s="15" cm="1">
        <f t="array" ref="S7">GEOMEAN(_xlfn.ANCHORARRAY(I3)+10)-10</f>
        <v>9754.7488046253511</v>
      </c>
      <c r="T7" s="15" cm="1">
        <f t="array" ref="T7">GEOMEAN(_xlfn.ANCHORARRAY(L3)+10)-10</f>
        <v>10216.116052255387</v>
      </c>
      <c r="U7" s="15" cm="1">
        <f t="array" ref="U7">GEOMEAN(_xlfn.ANCHORARRAY(M3)+10)-10</f>
        <v>10994.45816862758</v>
      </c>
      <c r="X7" s="11"/>
      <c r="Y7" s="11"/>
    </row>
    <row r="8" spans="1:25" x14ac:dyDescent="0.45">
      <c r="A8" s="1" t="s">
        <v>103</v>
      </c>
      <c r="B8" s="5">
        <v>5.6673800945281982</v>
      </c>
      <c r="C8" s="5">
        <v>9.081043004989624</v>
      </c>
      <c r="D8" s="5">
        <v>6.1875350475311279</v>
      </c>
      <c r="G8">
        <v>1049</v>
      </c>
      <c r="H8">
        <v>1328</v>
      </c>
      <c r="I8">
        <v>857</v>
      </c>
      <c r="J8" s="7">
        <f t="shared" si="0"/>
        <v>-0.26596758817921828</v>
      </c>
      <c r="K8" s="7">
        <f t="shared" si="1"/>
        <v>0.18303145853193517</v>
      </c>
      <c r="L8">
        <v>1049</v>
      </c>
      <c r="M8">
        <v>1049</v>
      </c>
      <c r="N8" s="7">
        <f t="shared" si="3"/>
        <v>0</v>
      </c>
      <c r="O8" s="7">
        <f t="shared" si="2"/>
        <v>0</v>
      </c>
    </row>
    <row r="9" spans="1:25" x14ac:dyDescent="0.45">
      <c r="A9" s="1" t="s">
        <v>205</v>
      </c>
      <c r="B9" s="5">
        <v>5.7563760280609131</v>
      </c>
      <c r="C9" s="5">
        <v>14.459009885787964</v>
      </c>
      <c r="D9" s="5">
        <v>16.070097923278809</v>
      </c>
      <c r="G9">
        <v>1027</v>
      </c>
      <c r="H9">
        <v>2181</v>
      </c>
      <c r="I9">
        <v>2620</v>
      </c>
      <c r="J9" s="7">
        <f t="shared" si="0"/>
        <v>-1.1236611489776047</v>
      </c>
      <c r="K9" s="7">
        <f t="shared" si="1"/>
        <v>-1.5511197663096397</v>
      </c>
      <c r="L9">
        <v>1027</v>
      </c>
      <c r="M9">
        <v>1027</v>
      </c>
      <c r="N9" s="7">
        <f t="shared" si="3"/>
        <v>0</v>
      </c>
      <c r="O9" s="7">
        <f t="shared" si="2"/>
        <v>0</v>
      </c>
    </row>
    <row r="10" spans="1:25" x14ac:dyDescent="0.45">
      <c r="A10" s="1" t="s">
        <v>257</v>
      </c>
      <c r="B10" s="5">
        <v>6.4717979431152344</v>
      </c>
      <c r="C10" s="5">
        <v>7.9841301441192627</v>
      </c>
      <c r="D10" s="5">
        <v>7.7997219562530518</v>
      </c>
      <c r="G10">
        <v>1660</v>
      </c>
      <c r="H10">
        <v>1651</v>
      </c>
      <c r="I10">
        <v>1782</v>
      </c>
      <c r="J10" s="7">
        <f t="shared" si="0"/>
        <v>5.4216867469879517E-3</v>
      </c>
      <c r="K10" s="7">
        <f t="shared" si="1"/>
        <v>-7.3493975903614464E-2</v>
      </c>
      <c r="L10">
        <v>2854</v>
      </c>
      <c r="M10">
        <v>2528</v>
      </c>
      <c r="N10" s="7">
        <f t="shared" si="3"/>
        <v>-0.71927710843373494</v>
      </c>
      <c r="O10" s="7">
        <f t="shared" si="2"/>
        <v>-0.52289156626506028</v>
      </c>
    </row>
    <row r="11" spans="1:25" x14ac:dyDescent="0.45">
      <c r="A11" s="1" t="s">
        <v>142</v>
      </c>
      <c r="B11" s="5">
        <v>6.6774659156799316</v>
      </c>
      <c r="C11" s="5">
        <v>8.8513920307159424</v>
      </c>
      <c r="D11" s="5">
        <v>11.305639028549194</v>
      </c>
      <c r="G11">
        <v>1235</v>
      </c>
      <c r="H11">
        <v>1165</v>
      </c>
      <c r="I11">
        <v>930</v>
      </c>
      <c r="J11" s="7">
        <f t="shared" si="0"/>
        <v>5.6680161943319839E-2</v>
      </c>
      <c r="K11" s="7">
        <f t="shared" si="1"/>
        <v>0.24696356275303644</v>
      </c>
      <c r="L11">
        <v>2356</v>
      </c>
      <c r="M11">
        <v>2838</v>
      </c>
      <c r="N11" s="7">
        <f t="shared" si="3"/>
        <v>-0.90769230769230769</v>
      </c>
      <c r="O11" s="7">
        <f t="shared" si="2"/>
        <v>-1.2979757085020243</v>
      </c>
    </row>
    <row r="12" spans="1:25" x14ac:dyDescent="0.45">
      <c r="A12" s="1" t="s">
        <v>180</v>
      </c>
      <c r="B12" s="5">
        <v>6.7231519222259521</v>
      </c>
      <c r="C12" s="5">
        <v>8.975883960723877</v>
      </c>
      <c r="D12" s="5">
        <v>7.5561890602111816</v>
      </c>
      <c r="G12">
        <v>1228</v>
      </c>
      <c r="H12">
        <v>1152</v>
      </c>
      <c r="I12">
        <v>879</v>
      </c>
      <c r="J12" s="7">
        <f t="shared" si="0"/>
        <v>6.1889250814332247E-2</v>
      </c>
      <c r="K12" s="7">
        <f t="shared" si="1"/>
        <v>0.28420195439739415</v>
      </c>
      <c r="L12">
        <v>2077</v>
      </c>
      <c r="M12">
        <v>1744</v>
      </c>
      <c r="N12" s="7">
        <f t="shared" si="3"/>
        <v>-0.69136807817589574</v>
      </c>
      <c r="O12" s="7">
        <f t="shared" si="2"/>
        <v>-0.4201954397394137</v>
      </c>
    </row>
    <row r="13" spans="1:25" x14ac:dyDescent="0.45">
      <c r="A13" s="1" t="s">
        <v>89</v>
      </c>
      <c r="B13" s="5">
        <v>6.7701890468597412</v>
      </c>
      <c r="C13" s="5">
        <v>6.2982878684997559</v>
      </c>
      <c r="D13" s="5">
        <v>11.787680864334106</v>
      </c>
      <c r="G13">
        <v>1343</v>
      </c>
      <c r="H13">
        <v>988</v>
      </c>
      <c r="I13">
        <v>1849</v>
      </c>
      <c r="J13" s="7">
        <f t="shared" si="0"/>
        <v>0.26433358153387937</v>
      </c>
      <c r="K13" s="7">
        <f t="shared" si="1"/>
        <v>-0.37676842889054357</v>
      </c>
      <c r="L13">
        <v>2453</v>
      </c>
      <c r="M13">
        <v>2402</v>
      </c>
      <c r="N13" s="7">
        <f t="shared" si="3"/>
        <v>-0.82650781831720033</v>
      </c>
      <c r="O13" s="7">
        <f t="shared" si="2"/>
        <v>-0.78853313477289655</v>
      </c>
    </row>
    <row r="14" spans="1:25" x14ac:dyDescent="0.45">
      <c r="A14" s="1" t="s">
        <v>221</v>
      </c>
      <c r="B14" s="5">
        <v>7.184736967086792</v>
      </c>
      <c r="C14" s="5">
        <v>3.0285120010375977</v>
      </c>
      <c r="D14" s="5">
        <v>3.3821899890899658</v>
      </c>
      <c r="G14">
        <v>1270</v>
      </c>
      <c r="H14">
        <v>404</v>
      </c>
      <c r="I14">
        <v>523</v>
      </c>
      <c r="J14" s="7">
        <f t="shared" si="0"/>
        <v>0.68188976377952759</v>
      </c>
      <c r="K14" s="7">
        <f>IF(I14="","",($G14-I14)/$G14)</f>
        <v>0.58818897637795275</v>
      </c>
      <c r="L14">
        <v>1412</v>
      </c>
      <c r="M14">
        <v>1334</v>
      </c>
      <c r="N14" s="7">
        <f t="shared" si="3"/>
        <v>-0.11181102362204724</v>
      </c>
      <c r="O14" s="7">
        <f t="shared" si="2"/>
        <v>-5.0393700787401574E-2</v>
      </c>
    </row>
    <row r="15" spans="1:25" x14ac:dyDescent="0.45">
      <c r="A15" s="1" t="s">
        <v>143</v>
      </c>
      <c r="B15" s="5">
        <v>7.3060920238494873</v>
      </c>
      <c r="C15" s="5">
        <v>5.3277959823608398</v>
      </c>
      <c r="D15" s="5">
        <v>5.9819748401641846</v>
      </c>
      <c r="G15">
        <v>1260</v>
      </c>
      <c r="H15">
        <v>569</v>
      </c>
      <c r="I15">
        <v>716</v>
      </c>
      <c r="J15" s="7">
        <f t="shared" si="0"/>
        <v>0.54841269841269846</v>
      </c>
      <c r="K15" s="7">
        <f t="shared" si="1"/>
        <v>0.43174603174603177</v>
      </c>
      <c r="L15">
        <v>1728</v>
      </c>
      <c r="M15">
        <v>1837</v>
      </c>
      <c r="N15" s="7">
        <f t="shared" si="3"/>
        <v>-0.37142857142857144</v>
      </c>
      <c r="O15" s="7">
        <f t="shared" si="2"/>
        <v>-0.45793650793650792</v>
      </c>
    </row>
    <row r="16" spans="1:25" x14ac:dyDescent="0.45">
      <c r="A16" s="1" t="s">
        <v>380</v>
      </c>
      <c r="B16" s="5">
        <v>7.5993661880493164</v>
      </c>
      <c r="C16" s="5">
        <v>14.085724115371704</v>
      </c>
      <c r="D16" s="5">
        <v>12.461279153823853</v>
      </c>
      <c r="G16">
        <v>1394</v>
      </c>
      <c r="H16">
        <v>1910</v>
      </c>
      <c r="I16">
        <v>1594</v>
      </c>
      <c r="J16" s="7">
        <f t="shared" si="0"/>
        <v>-0.37015781922525109</v>
      </c>
      <c r="K16" s="7">
        <f t="shared" si="1"/>
        <v>-0.14347202295552366</v>
      </c>
      <c r="L16">
        <v>3382</v>
      </c>
      <c r="M16">
        <v>2952</v>
      </c>
      <c r="N16" s="7">
        <f t="shared" si="3"/>
        <v>-1.4261119081779052</v>
      </c>
      <c r="O16" s="7">
        <f t="shared" si="2"/>
        <v>-1.1176470588235294</v>
      </c>
    </row>
    <row r="17" spans="1:15" x14ac:dyDescent="0.45">
      <c r="A17" s="1" t="s">
        <v>110</v>
      </c>
      <c r="B17" s="5">
        <v>7.620995044708252</v>
      </c>
      <c r="C17" s="5">
        <v>11.507191896438599</v>
      </c>
      <c r="D17" s="5">
        <v>17.865356922149658</v>
      </c>
      <c r="G17">
        <v>1362</v>
      </c>
      <c r="H17">
        <v>1801</v>
      </c>
      <c r="I17">
        <v>2417</v>
      </c>
      <c r="J17" s="7">
        <f t="shared" si="0"/>
        <v>-0.3223201174743025</v>
      </c>
      <c r="K17" s="7">
        <f t="shared" si="1"/>
        <v>-0.77459618208516889</v>
      </c>
      <c r="L17">
        <v>2445</v>
      </c>
      <c r="M17">
        <v>2989</v>
      </c>
      <c r="N17" s="7">
        <f t="shared" si="3"/>
        <v>-0.79515418502202639</v>
      </c>
      <c r="O17" s="7">
        <f t="shared" si="2"/>
        <v>-1.1945668135095449</v>
      </c>
    </row>
    <row r="18" spans="1:15" x14ac:dyDescent="0.45">
      <c r="A18" s="1" t="s">
        <v>34</v>
      </c>
      <c r="B18" s="5">
        <v>7.9115381240844727</v>
      </c>
      <c r="C18" s="5">
        <v>7.0580270290374756</v>
      </c>
      <c r="D18" s="5">
        <v>6.6602358818054199</v>
      </c>
      <c r="G18">
        <v>1356</v>
      </c>
      <c r="H18">
        <v>958</v>
      </c>
      <c r="I18">
        <v>956</v>
      </c>
      <c r="J18" s="7">
        <f t="shared" si="0"/>
        <v>0.29351032448377579</v>
      </c>
      <c r="K18" s="7">
        <f t="shared" si="1"/>
        <v>0.29498525073746312</v>
      </c>
      <c r="L18">
        <v>2354</v>
      </c>
      <c r="M18">
        <v>3229</v>
      </c>
      <c r="N18" s="7">
        <f t="shared" si="3"/>
        <v>-0.7359882005899705</v>
      </c>
      <c r="O18" s="7">
        <f t="shared" si="2"/>
        <v>-1.3812684365781711</v>
      </c>
    </row>
    <row r="19" spans="1:15" x14ac:dyDescent="0.45">
      <c r="A19" s="1" t="s">
        <v>62</v>
      </c>
      <c r="B19" s="5">
        <v>8.2952609062194824</v>
      </c>
      <c r="C19" s="5">
        <v>5.5652740001678467</v>
      </c>
      <c r="D19" s="5">
        <v>8.4138400554656982</v>
      </c>
      <c r="G19">
        <v>3110</v>
      </c>
      <c r="H19">
        <v>1750</v>
      </c>
      <c r="I19">
        <v>2589</v>
      </c>
      <c r="J19" s="7">
        <f t="shared" si="0"/>
        <v>0.43729903536977494</v>
      </c>
      <c r="K19" s="7">
        <f t="shared" si="1"/>
        <v>0.16752411575562701</v>
      </c>
      <c r="L19">
        <v>4616</v>
      </c>
      <c r="M19">
        <v>3676</v>
      </c>
      <c r="N19" s="7">
        <f t="shared" si="3"/>
        <v>-0.48424437299035372</v>
      </c>
      <c r="O19" s="7">
        <f t="shared" si="2"/>
        <v>-0.18199356913183279</v>
      </c>
    </row>
    <row r="20" spans="1:15" x14ac:dyDescent="0.45">
      <c r="A20" s="1" t="s">
        <v>376</v>
      </c>
      <c r="B20" s="5">
        <v>8.6084058284759521</v>
      </c>
      <c r="C20" s="5">
        <v>11.706534862518311</v>
      </c>
      <c r="D20" s="5">
        <v>10.599744081497192</v>
      </c>
      <c r="G20">
        <v>1516</v>
      </c>
      <c r="H20">
        <v>1596</v>
      </c>
      <c r="I20">
        <v>1498</v>
      </c>
      <c r="J20" s="7">
        <f t="shared" si="0"/>
        <v>-5.2770448548812667E-2</v>
      </c>
      <c r="K20" s="7">
        <f t="shared" si="1"/>
        <v>1.1873350923482849E-2</v>
      </c>
      <c r="L20">
        <v>2446</v>
      </c>
      <c r="M20">
        <v>2912</v>
      </c>
      <c r="N20" s="7">
        <f t="shared" si="3"/>
        <v>-0.61345646437994727</v>
      </c>
      <c r="O20" s="7">
        <f t="shared" si="2"/>
        <v>-0.920844327176781</v>
      </c>
    </row>
    <row r="21" spans="1:15" x14ac:dyDescent="0.45">
      <c r="A21" s="1" t="s">
        <v>203</v>
      </c>
      <c r="B21" s="5">
        <v>8.9609508514404297</v>
      </c>
      <c r="C21" s="5">
        <v>8.212893009185791</v>
      </c>
      <c r="D21" s="5">
        <v>14.866625785827637</v>
      </c>
      <c r="G21">
        <v>3061</v>
      </c>
      <c r="H21">
        <v>2596</v>
      </c>
      <c r="I21">
        <v>4970</v>
      </c>
      <c r="J21" s="7">
        <f t="shared" si="0"/>
        <v>0.15191114015027768</v>
      </c>
      <c r="K21" s="7">
        <f t="shared" si="1"/>
        <v>-0.62365240117608622</v>
      </c>
      <c r="L21">
        <v>2826</v>
      </c>
      <c r="M21">
        <v>3217</v>
      </c>
      <c r="N21" s="7">
        <f t="shared" si="3"/>
        <v>7.677229663508657E-2</v>
      </c>
      <c r="O21" s="7">
        <f t="shared" si="2"/>
        <v>-5.0963737340738322E-2</v>
      </c>
    </row>
    <row r="22" spans="1:15" x14ac:dyDescent="0.45">
      <c r="A22" s="1" t="s">
        <v>135</v>
      </c>
      <c r="B22" s="5">
        <v>9.1988480091094971</v>
      </c>
      <c r="C22" s="5">
        <v>6.7744011878967285</v>
      </c>
      <c r="D22" s="5">
        <v>6.3264138698577881</v>
      </c>
      <c r="G22">
        <v>1639</v>
      </c>
      <c r="H22">
        <v>961</v>
      </c>
      <c r="I22">
        <v>938</v>
      </c>
      <c r="J22" s="7">
        <f t="shared" si="0"/>
        <v>0.41366687004270897</v>
      </c>
      <c r="K22" s="7">
        <f t="shared" si="1"/>
        <v>0.42769981696156195</v>
      </c>
      <c r="L22">
        <v>2142</v>
      </c>
      <c r="M22">
        <v>1968</v>
      </c>
      <c r="N22" s="7">
        <f t="shared" si="3"/>
        <v>-0.30689444783404513</v>
      </c>
      <c r="O22" s="7">
        <f t="shared" si="2"/>
        <v>-0.20073215375228798</v>
      </c>
    </row>
    <row r="23" spans="1:15" x14ac:dyDescent="0.45">
      <c r="A23" s="1" t="s">
        <v>6</v>
      </c>
      <c r="B23" s="5">
        <v>9.7855868339538574</v>
      </c>
      <c r="C23" s="5">
        <v>9.3927369117736816</v>
      </c>
      <c r="D23" s="5">
        <v>6.7688350677490234</v>
      </c>
      <c r="G23">
        <v>1619</v>
      </c>
      <c r="H23">
        <v>1354</v>
      </c>
      <c r="I23">
        <v>1003</v>
      </c>
      <c r="J23" s="7">
        <f t="shared" si="0"/>
        <v>0.16368128474366894</v>
      </c>
      <c r="K23" s="7">
        <f t="shared" si="1"/>
        <v>0.38048177887584927</v>
      </c>
      <c r="L23">
        <v>2161</v>
      </c>
      <c r="M23">
        <v>2185</v>
      </c>
      <c r="N23" s="7">
        <f t="shared" si="3"/>
        <v>-0.33477455219271157</v>
      </c>
      <c r="O23" s="7">
        <f t="shared" si="2"/>
        <v>-0.34959851760345895</v>
      </c>
    </row>
    <row r="24" spans="1:15" x14ac:dyDescent="0.45">
      <c r="A24" s="1" t="s">
        <v>347</v>
      </c>
      <c r="B24" s="5">
        <v>9.9072611331939697</v>
      </c>
      <c r="C24" s="5">
        <v>9.9708471298217773</v>
      </c>
      <c r="D24" s="5">
        <v>7.6658298969268799</v>
      </c>
      <c r="G24">
        <v>3644</v>
      </c>
      <c r="H24">
        <v>3068</v>
      </c>
      <c r="I24">
        <v>2217</v>
      </c>
      <c r="J24" s="7">
        <f t="shared" si="0"/>
        <v>0.15806805708013172</v>
      </c>
      <c r="K24" s="7">
        <f t="shared" si="1"/>
        <v>0.391602634467618</v>
      </c>
      <c r="L24">
        <v>5197</v>
      </c>
      <c r="M24">
        <v>5409</v>
      </c>
      <c r="N24" s="7">
        <f t="shared" si="3"/>
        <v>-0.42618002195389681</v>
      </c>
      <c r="O24" s="7">
        <f t="shared" si="2"/>
        <v>-0.48435784851811198</v>
      </c>
    </row>
    <row r="25" spans="1:15" x14ac:dyDescent="0.45">
      <c r="A25" s="1" t="s">
        <v>104</v>
      </c>
      <c r="B25" s="5">
        <v>10.150254964828491</v>
      </c>
      <c r="C25" s="5">
        <v>14.99409008026123</v>
      </c>
      <c r="D25" s="5">
        <v>11.00679087638855</v>
      </c>
      <c r="G25">
        <v>1729</v>
      </c>
      <c r="H25">
        <v>2193</v>
      </c>
      <c r="I25">
        <v>1496</v>
      </c>
      <c r="J25" s="7">
        <f t="shared" si="0"/>
        <v>-0.26836321573163679</v>
      </c>
      <c r="K25" s="7">
        <f t="shared" si="1"/>
        <v>0.13475997686524002</v>
      </c>
      <c r="L25">
        <v>3256</v>
      </c>
      <c r="M25">
        <v>2811</v>
      </c>
      <c r="N25" s="7">
        <f t="shared" si="3"/>
        <v>-0.88316946211683056</v>
      </c>
      <c r="O25" s="7">
        <f t="shared" si="2"/>
        <v>-0.62579525737420472</v>
      </c>
    </row>
    <row r="26" spans="1:15" x14ac:dyDescent="0.45">
      <c r="A26" s="1" t="s">
        <v>174</v>
      </c>
      <c r="B26" s="5">
        <v>10.292080879211426</v>
      </c>
      <c r="C26" s="5">
        <v>10.632827997207642</v>
      </c>
      <c r="D26" s="5">
        <v>14.940887928009033</v>
      </c>
      <c r="G26">
        <v>1790</v>
      </c>
      <c r="H26">
        <v>2305</v>
      </c>
      <c r="I26">
        <v>2048</v>
      </c>
      <c r="J26" s="7">
        <f t="shared" si="0"/>
        <v>-0.28770949720670391</v>
      </c>
      <c r="K26" s="7">
        <f t="shared" si="1"/>
        <v>-0.14413407821229049</v>
      </c>
      <c r="L26">
        <v>4838</v>
      </c>
      <c r="M26">
        <v>2641</v>
      </c>
      <c r="N26" s="7">
        <f t="shared" si="3"/>
        <v>-1.7027932960893855</v>
      </c>
      <c r="O26" s="7">
        <f t="shared" si="2"/>
        <v>-0.47541899441340785</v>
      </c>
    </row>
    <row r="27" spans="1:15" x14ac:dyDescent="0.45">
      <c r="A27" s="1" t="s">
        <v>247</v>
      </c>
      <c r="B27" s="5">
        <v>10.413793087005615</v>
      </c>
      <c r="C27" s="5">
        <v>14.145891904830933</v>
      </c>
      <c r="D27" s="5">
        <v>19.016007900238037</v>
      </c>
      <c r="G27">
        <v>1826</v>
      </c>
      <c r="H27">
        <v>2422</v>
      </c>
      <c r="I27">
        <v>2946</v>
      </c>
      <c r="J27" s="7">
        <f t="shared" si="0"/>
        <v>-0.32639649507119389</v>
      </c>
      <c r="K27" s="7">
        <f t="shared" si="1"/>
        <v>-0.61336254107338439</v>
      </c>
      <c r="L27">
        <v>1076</v>
      </c>
      <c r="M27">
        <v>1077</v>
      </c>
      <c r="N27" s="7">
        <f t="shared" si="3"/>
        <v>0.41073384446878425</v>
      </c>
      <c r="O27" s="7">
        <f t="shared" si="2"/>
        <v>0.41018619934282585</v>
      </c>
    </row>
    <row r="28" spans="1:15" x14ac:dyDescent="0.45">
      <c r="A28" s="1" t="s">
        <v>373</v>
      </c>
      <c r="B28" s="5">
        <v>10.674376010894775</v>
      </c>
      <c r="C28" s="5">
        <v>11.722734928131104</v>
      </c>
      <c r="D28" s="5">
        <v>12.065285921096802</v>
      </c>
      <c r="G28">
        <v>4205</v>
      </c>
      <c r="H28">
        <v>4360</v>
      </c>
      <c r="I28">
        <v>4532</v>
      </c>
      <c r="J28" s="7">
        <f t="shared" si="0"/>
        <v>-3.6860879904875146E-2</v>
      </c>
      <c r="K28" s="7">
        <f t="shared" si="1"/>
        <v>-7.7764565992865631E-2</v>
      </c>
      <c r="L28">
        <v>4301</v>
      </c>
      <c r="M28">
        <v>5583</v>
      </c>
      <c r="N28" s="7">
        <f t="shared" si="3"/>
        <v>-2.2829964328180737E-2</v>
      </c>
      <c r="O28" s="7">
        <f t="shared" si="2"/>
        <v>-0.32770511296076099</v>
      </c>
    </row>
    <row r="29" spans="1:15" x14ac:dyDescent="0.45">
      <c r="A29" s="1" t="s">
        <v>5</v>
      </c>
      <c r="B29" s="5">
        <v>10.915977001190186</v>
      </c>
      <c r="C29" s="5">
        <v>8.9225809574127197</v>
      </c>
      <c r="D29" s="5">
        <v>14.183048009872437</v>
      </c>
      <c r="G29">
        <v>2048</v>
      </c>
      <c r="H29">
        <v>1476</v>
      </c>
      <c r="I29">
        <v>2365</v>
      </c>
      <c r="J29" s="7">
        <f t="shared" si="0"/>
        <v>0.279296875</v>
      </c>
      <c r="K29" s="7">
        <f t="shared" si="1"/>
        <v>-0.15478515625</v>
      </c>
      <c r="L29">
        <v>2670</v>
      </c>
      <c r="M29">
        <v>2486</v>
      </c>
      <c r="N29" s="7">
        <f t="shared" si="3"/>
        <v>-0.3037109375</v>
      </c>
      <c r="O29" s="7">
        <f t="shared" si="2"/>
        <v>-0.2138671875</v>
      </c>
    </row>
    <row r="30" spans="1:15" x14ac:dyDescent="0.45">
      <c r="A30" s="1" t="s">
        <v>223</v>
      </c>
      <c r="B30" s="5">
        <v>10.962887048721313</v>
      </c>
      <c r="C30" s="5">
        <v>10.102054119110107</v>
      </c>
      <c r="D30" s="5">
        <v>6.7845709323883057</v>
      </c>
      <c r="G30">
        <v>1816</v>
      </c>
      <c r="H30">
        <v>1354</v>
      </c>
      <c r="I30">
        <v>752</v>
      </c>
      <c r="J30" s="7">
        <f t="shared" si="0"/>
        <v>0.25440528634361231</v>
      </c>
      <c r="K30" s="7">
        <f t="shared" si="1"/>
        <v>0.58590308370044053</v>
      </c>
      <c r="L30">
        <v>1816</v>
      </c>
      <c r="M30">
        <v>1816</v>
      </c>
      <c r="N30" s="7">
        <f t="shared" si="3"/>
        <v>0</v>
      </c>
      <c r="O30" s="7">
        <f t="shared" si="2"/>
        <v>0</v>
      </c>
    </row>
    <row r="31" spans="1:15" x14ac:dyDescent="0.45">
      <c r="A31" s="1" t="s">
        <v>323</v>
      </c>
      <c r="B31" s="5">
        <v>11.275972127914429</v>
      </c>
      <c r="C31" s="5">
        <v>4.9404258728027344</v>
      </c>
      <c r="D31" s="5">
        <v>4.6281571388244629</v>
      </c>
      <c r="G31">
        <v>1827</v>
      </c>
      <c r="H31">
        <v>591</v>
      </c>
      <c r="I31">
        <v>443</v>
      </c>
      <c r="J31" s="7">
        <f t="shared" si="0"/>
        <v>0.67651888341543509</v>
      </c>
      <c r="K31" s="7">
        <f t="shared" si="1"/>
        <v>0.75752599890530925</v>
      </c>
      <c r="L31">
        <v>1958</v>
      </c>
      <c r="M31">
        <v>1888</v>
      </c>
      <c r="N31" s="7">
        <f t="shared" si="3"/>
        <v>-7.170224411603722E-2</v>
      </c>
      <c r="O31" s="7">
        <f t="shared" si="2"/>
        <v>-3.3388067870826495E-2</v>
      </c>
    </row>
    <row r="32" spans="1:15" x14ac:dyDescent="0.45">
      <c r="A32" s="1" t="s">
        <v>36</v>
      </c>
      <c r="B32" s="5">
        <v>11.387347936630249</v>
      </c>
      <c r="C32" s="5">
        <v>8.0045671463012695</v>
      </c>
      <c r="D32" s="5">
        <v>7.0251169204711914</v>
      </c>
      <c r="G32">
        <v>2232</v>
      </c>
      <c r="H32">
        <v>1310</v>
      </c>
      <c r="I32">
        <v>1113</v>
      </c>
      <c r="J32" s="7">
        <f t="shared" si="0"/>
        <v>0.41308243727598565</v>
      </c>
      <c r="K32" s="7">
        <f t="shared" si="1"/>
        <v>0.50134408602150538</v>
      </c>
      <c r="L32">
        <v>1086</v>
      </c>
      <c r="M32">
        <v>5388</v>
      </c>
      <c r="N32" s="7">
        <f t="shared" si="3"/>
        <v>0.51344086021505375</v>
      </c>
      <c r="O32" s="7">
        <f t="shared" si="2"/>
        <v>-1.413978494623656</v>
      </c>
    </row>
    <row r="33" spans="1:15" x14ac:dyDescent="0.45">
      <c r="A33" s="1" t="s">
        <v>173</v>
      </c>
      <c r="B33" s="5">
        <v>12.226747989654541</v>
      </c>
      <c r="C33" s="5">
        <v>12.044156074523926</v>
      </c>
      <c r="D33" s="5">
        <v>16.147804975509644</v>
      </c>
      <c r="G33">
        <v>2059</v>
      </c>
      <c r="H33">
        <v>2668</v>
      </c>
      <c r="I33">
        <v>2949</v>
      </c>
      <c r="J33" s="7">
        <f t="shared" si="0"/>
        <v>-0.29577464788732394</v>
      </c>
      <c r="K33" s="7">
        <f t="shared" si="1"/>
        <v>-0.43224866440019427</v>
      </c>
      <c r="L33">
        <v>4264</v>
      </c>
      <c r="M33">
        <v>3718</v>
      </c>
      <c r="N33" s="7">
        <f t="shared" si="3"/>
        <v>-1.0709082078678971</v>
      </c>
      <c r="O33" s="7">
        <f t="shared" si="2"/>
        <v>-0.80573093734822732</v>
      </c>
    </row>
    <row r="34" spans="1:15" x14ac:dyDescent="0.45">
      <c r="A34" s="1" t="s">
        <v>127</v>
      </c>
      <c r="B34" s="5">
        <v>12.429828882217407</v>
      </c>
      <c r="C34" s="5">
        <v>13.051084995269775</v>
      </c>
      <c r="D34" s="5">
        <v>17.339855194091797</v>
      </c>
      <c r="G34">
        <v>2236</v>
      </c>
      <c r="H34">
        <v>1652</v>
      </c>
      <c r="I34">
        <v>1720</v>
      </c>
      <c r="J34" s="7">
        <f t="shared" si="0"/>
        <v>0.26118067978533094</v>
      </c>
      <c r="K34" s="7">
        <f t="shared" si="1"/>
        <v>0.23076923076923078</v>
      </c>
      <c r="L34">
        <v>2202</v>
      </c>
      <c r="M34">
        <v>2732</v>
      </c>
      <c r="N34" s="7">
        <f t="shared" si="3"/>
        <v>1.520572450805009E-2</v>
      </c>
      <c r="O34" s="7">
        <f t="shared" si="2"/>
        <v>-0.22182468694096602</v>
      </c>
    </row>
    <row r="35" spans="1:15" x14ac:dyDescent="0.45">
      <c r="A35" s="1" t="s">
        <v>119</v>
      </c>
      <c r="B35" s="5">
        <v>12.982614994049072</v>
      </c>
      <c r="C35" s="5">
        <v>25.345479011535645</v>
      </c>
      <c r="D35" s="5">
        <v>68.727416038513184</v>
      </c>
      <c r="G35">
        <v>2117</v>
      </c>
      <c r="H35">
        <v>3825</v>
      </c>
      <c r="I35">
        <v>11120</v>
      </c>
      <c r="J35" s="7">
        <f t="shared" si="0"/>
        <v>-0.80680207841284834</v>
      </c>
      <c r="K35" s="7">
        <f t="shared" si="1"/>
        <v>-4.252716107699575</v>
      </c>
      <c r="L35">
        <v>2227</v>
      </c>
      <c r="M35">
        <v>3288</v>
      </c>
      <c r="N35" s="7">
        <f t="shared" si="3"/>
        <v>-5.1960321209258385E-2</v>
      </c>
      <c r="O35" s="7">
        <f t="shared" si="2"/>
        <v>-0.55314123760037792</v>
      </c>
    </row>
    <row r="36" spans="1:15" x14ac:dyDescent="0.45">
      <c r="A36" s="1" t="s">
        <v>178</v>
      </c>
      <c r="B36" s="5">
        <v>13.356060028076172</v>
      </c>
      <c r="C36" s="5">
        <v>9.9631650447845459</v>
      </c>
      <c r="D36" s="5">
        <v>12.054075002670288</v>
      </c>
      <c r="G36">
        <v>2508</v>
      </c>
      <c r="H36">
        <v>2198</v>
      </c>
      <c r="I36">
        <v>1623</v>
      </c>
      <c r="J36" s="7">
        <f t="shared" si="0"/>
        <v>0.12360446570972887</v>
      </c>
      <c r="K36" s="7">
        <f t="shared" si="1"/>
        <v>0.35287081339712917</v>
      </c>
      <c r="L36">
        <v>3598</v>
      </c>
      <c r="M36">
        <v>3281</v>
      </c>
      <c r="N36" s="7">
        <f t="shared" si="3"/>
        <v>-0.43460925039872406</v>
      </c>
      <c r="O36" s="7">
        <f t="shared" si="2"/>
        <v>-0.30821371610845294</v>
      </c>
    </row>
    <row r="37" spans="1:15" x14ac:dyDescent="0.45">
      <c r="A37" s="1" t="s">
        <v>379</v>
      </c>
      <c r="B37" s="5">
        <v>14.143576145172119</v>
      </c>
      <c r="C37" s="5">
        <v>19.956974983215332</v>
      </c>
      <c r="D37" s="5">
        <v>21.301009178161621</v>
      </c>
      <c r="G37">
        <v>2663</v>
      </c>
      <c r="H37">
        <v>3419</v>
      </c>
      <c r="I37">
        <v>3558</v>
      </c>
      <c r="J37" s="7">
        <f t="shared" si="0"/>
        <v>-0.28389034923019152</v>
      </c>
      <c r="K37" s="7">
        <f t="shared" si="1"/>
        <v>-0.33608711978971084</v>
      </c>
      <c r="L37">
        <v>4001</v>
      </c>
      <c r="M37">
        <v>3857</v>
      </c>
      <c r="N37" s="7">
        <f t="shared" si="3"/>
        <v>-0.50244085617724366</v>
      </c>
      <c r="O37" s="7">
        <f t="shared" si="2"/>
        <v>-0.44836650394292149</v>
      </c>
    </row>
    <row r="38" spans="1:15" x14ac:dyDescent="0.45">
      <c r="A38" s="1" t="s">
        <v>204</v>
      </c>
      <c r="B38" s="5">
        <v>14.66938304901123</v>
      </c>
      <c r="C38" s="5">
        <v>12.438369989395142</v>
      </c>
      <c r="D38" s="5">
        <v>14.477707147598267</v>
      </c>
      <c r="G38">
        <v>2522</v>
      </c>
      <c r="H38">
        <v>1874</v>
      </c>
      <c r="I38">
        <v>2135</v>
      </c>
      <c r="J38" s="7">
        <f t="shared" si="0"/>
        <v>0.25693893735130846</v>
      </c>
      <c r="K38" s="7">
        <f t="shared" si="1"/>
        <v>0.1534496431403648</v>
      </c>
      <c r="L38">
        <v>2227</v>
      </c>
      <c r="M38">
        <v>2427</v>
      </c>
      <c r="N38" s="7">
        <f t="shared" si="3"/>
        <v>0.11697065820777161</v>
      </c>
      <c r="O38" s="7">
        <f t="shared" si="2"/>
        <v>3.7668517049960347E-2</v>
      </c>
    </row>
    <row r="39" spans="1:15" x14ac:dyDescent="0.45">
      <c r="A39" s="1" t="s">
        <v>88</v>
      </c>
      <c r="B39" s="5">
        <v>14.862200975418091</v>
      </c>
      <c r="C39" s="5">
        <v>32.095668077468872</v>
      </c>
      <c r="D39" s="5">
        <v>16.096741914749146</v>
      </c>
      <c r="G39">
        <v>2541</v>
      </c>
      <c r="H39">
        <v>4158</v>
      </c>
      <c r="I39">
        <v>2117</v>
      </c>
      <c r="J39" s="7">
        <f t="shared" si="0"/>
        <v>-0.63636363636363635</v>
      </c>
      <c r="K39" s="7">
        <f t="shared" si="1"/>
        <v>0.16686343959071231</v>
      </c>
      <c r="L39">
        <v>5163</v>
      </c>
      <c r="M39">
        <v>4468</v>
      </c>
      <c r="N39" s="7">
        <f t="shared" si="3"/>
        <v>-1.0318772136953955</v>
      </c>
      <c r="O39" s="7">
        <f t="shared" si="2"/>
        <v>-0.7583628492719402</v>
      </c>
    </row>
    <row r="40" spans="1:15" x14ac:dyDescent="0.45">
      <c r="A40" s="1" t="s">
        <v>344</v>
      </c>
      <c r="B40" s="5">
        <v>14.884612083435059</v>
      </c>
      <c r="C40" s="5">
        <v>14.620568990707397</v>
      </c>
      <c r="D40" s="5">
        <v>14.689278125762939</v>
      </c>
      <c r="G40">
        <v>2312</v>
      </c>
      <c r="H40">
        <v>2312</v>
      </c>
      <c r="I40">
        <v>2312</v>
      </c>
      <c r="J40" s="7">
        <f t="shared" si="0"/>
        <v>0</v>
      </c>
      <c r="K40" s="7">
        <f t="shared" si="1"/>
        <v>0</v>
      </c>
      <c r="L40">
        <v>2336</v>
      </c>
      <c r="M40">
        <v>2332</v>
      </c>
      <c r="N40" s="7">
        <f t="shared" si="3"/>
        <v>-1.0380622837370242E-2</v>
      </c>
      <c r="O40" s="7">
        <f t="shared" si="2"/>
        <v>-8.6505190311418692E-3</v>
      </c>
    </row>
    <row r="41" spans="1:15" x14ac:dyDescent="0.45">
      <c r="A41" s="1" t="s">
        <v>209</v>
      </c>
      <c r="B41" s="5">
        <v>15.173067808151245</v>
      </c>
      <c r="C41" s="5">
        <v>38.917715072631836</v>
      </c>
      <c r="D41" s="5">
        <v>15.579958915710449</v>
      </c>
      <c r="G41">
        <v>2852</v>
      </c>
      <c r="H41">
        <v>9123</v>
      </c>
      <c r="I41">
        <v>2950</v>
      </c>
      <c r="J41" s="7">
        <f t="shared" si="0"/>
        <v>-2.1988078541374474</v>
      </c>
      <c r="K41" s="7">
        <f t="shared" si="1"/>
        <v>-3.4361851332398316E-2</v>
      </c>
      <c r="L41">
        <v>2863</v>
      </c>
      <c r="M41">
        <v>8547</v>
      </c>
      <c r="N41" s="7">
        <f t="shared" si="3"/>
        <v>-3.8569424964936885E-3</v>
      </c>
      <c r="O41" s="7">
        <f t="shared" si="2"/>
        <v>-1.9968443197755961</v>
      </c>
    </row>
    <row r="42" spans="1:15" x14ac:dyDescent="0.45">
      <c r="A42" s="1" t="s">
        <v>242</v>
      </c>
      <c r="B42" s="5">
        <v>18.105472803115845</v>
      </c>
      <c r="C42" s="5">
        <v>26.062375068664551</v>
      </c>
      <c r="D42" s="5">
        <v>24.251986980438232</v>
      </c>
      <c r="G42">
        <v>5893</v>
      </c>
      <c r="H42">
        <v>7025</v>
      </c>
      <c r="I42">
        <v>5584</v>
      </c>
      <c r="J42" s="7">
        <f t="shared" si="0"/>
        <v>-0.19209231291362633</v>
      </c>
      <c r="K42" s="7">
        <f t="shared" si="1"/>
        <v>5.2435092482606485E-2</v>
      </c>
      <c r="L42">
        <v>7785</v>
      </c>
      <c r="M42">
        <v>5171</v>
      </c>
      <c r="N42" s="7">
        <f t="shared" si="3"/>
        <v>-0.32105888342100797</v>
      </c>
      <c r="O42" s="7">
        <f t="shared" si="2"/>
        <v>0.12251824198201255</v>
      </c>
    </row>
    <row r="43" spans="1:15" x14ac:dyDescent="0.45">
      <c r="A43" s="1" t="s">
        <v>251</v>
      </c>
      <c r="B43" s="5">
        <v>18.767342805862427</v>
      </c>
      <c r="C43" s="5">
        <v>37.176963090896606</v>
      </c>
      <c r="D43" s="5">
        <v>25.247148990631104</v>
      </c>
      <c r="G43">
        <v>3484</v>
      </c>
      <c r="H43">
        <v>5849</v>
      </c>
      <c r="I43">
        <v>3343</v>
      </c>
      <c r="J43" s="7">
        <f t="shared" si="0"/>
        <v>-0.67881745120551096</v>
      </c>
      <c r="K43" s="7">
        <f t="shared" si="1"/>
        <v>4.04707233065442E-2</v>
      </c>
      <c r="L43">
        <v>5124</v>
      </c>
      <c r="M43">
        <v>4221</v>
      </c>
      <c r="N43" s="7">
        <f t="shared" si="3"/>
        <v>-0.47072330654420208</v>
      </c>
      <c r="O43" s="7">
        <f t="shared" si="2"/>
        <v>-0.21153846153846154</v>
      </c>
    </row>
    <row r="44" spans="1:15" x14ac:dyDescent="0.45">
      <c r="A44" s="1" t="s">
        <v>105</v>
      </c>
      <c r="B44" s="5">
        <v>19.947128057479858</v>
      </c>
      <c r="C44" s="5">
        <v>24.916119813919067</v>
      </c>
      <c r="D44" s="5">
        <v>27.800233840942383</v>
      </c>
      <c r="G44">
        <v>3170</v>
      </c>
      <c r="H44">
        <v>3643</v>
      </c>
      <c r="I44">
        <v>3742</v>
      </c>
      <c r="J44" s="7">
        <f t="shared" si="0"/>
        <v>-0.14921135646687697</v>
      </c>
      <c r="K44" s="7">
        <f t="shared" si="1"/>
        <v>-0.1804416403785489</v>
      </c>
      <c r="L44">
        <v>4181</v>
      </c>
      <c r="M44">
        <v>5476</v>
      </c>
      <c r="N44" s="7">
        <f t="shared" si="3"/>
        <v>-0.31892744479495266</v>
      </c>
      <c r="O44" s="7">
        <f t="shared" si="2"/>
        <v>-0.72744479495268144</v>
      </c>
    </row>
    <row r="45" spans="1:15" x14ac:dyDescent="0.45">
      <c r="A45" s="1" t="s">
        <v>348</v>
      </c>
      <c r="B45" s="5">
        <v>21.902240991592407</v>
      </c>
      <c r="C45" s="5">
        <v>31.81354808807373</v>
      </c>
      <c r="D45" s="5">
        <v>47.599320888519287</v>
      </c>
      <c r="G45">
        <v>3696</v>
      </c>
      <c r="H45">
        <v>4887</v>
      </c>
      <c r="I45">
        <v>6743</v>
      </c>
      <c r="J45" s="7">
        <f t="shared" si="0"/>
        <v>-0.32224025974025972</v>
      </c>
      <c r="K45" s="7">
        <f t="shared" si="1"/>
        <v>-0.82440476190476186</v>
      </c>
      <c r="L45">
        <v>5136</v>
      </c>
      <c r="M45">
        <v>4998</v>
      </c>
      <c r="N45" s="7">
        <f t="shared" si="3"/>
        <v>-0.38961038961038963</v>
      </c>
      <c r="O45" s="7">
        <f t="shared" si="2"/>
        <v>-0.35227272727272729</v>
      </c>
    </row>
    <row r="46" spans="1:15" x14ac:dyDescent="0.45">
      <c r="A46" s="1" t="s">
        <v>109</v>
      </c>
      <c r="B46" s="5">
        <v>22.950435876846313</v>
      </c>
      <c r="C46" s="5">
        <v>30.986600875854492</v>
      </c>
      <c r="D46" s="5">
        <v>29.331434965133667</v>
      </c>
      <c r="G46">
        <v>3424</v>
      </c>
      <c r="H46">
        <v>4549</v>
      </c>
      <c r="I46">
        <v>4359</v>
      </c>
      <c r="J46" s="7">
        <f t="shared" si="0"/>
        <v>-0.32856308411214952</v>
      </c>
      <c r="K46" s="7">
        <f t="shared" si="1"/>
        <v>-0.27307242990654207</v>
      </c>
      <c r="L46">
        <v>3420</v>
      </c>
      <c r="M46">
        <v>3138</v>
      </c>
      <c r="N46" s="7">
        <f t="shared" si="3"/>
        <v>1.1682242990654205E-3</v>
      </c>
      <c r="O46" s="7">
        <f t="shared" si="2"/>
        <v>8.3528037383177572E-2</v>
      </c>
    </row>
    <row r="47" spans="1:15" x14ac:dyDescent="0.45">
      <c r="A47" s="1" t="s">
        <v>82</v>
      </c>
      <c r="B47" s="5">
        <v>23.687546968460083</v>
      </c>
      <c r="C47" s="5">
        <v>20.975118160247803</v>
      </c>
      <c r="D47" s="5">
        <v>20.410076141357422</v>
      </c>
      <c r="G47">
        <v>3409</v>
      </c>
      <c r="H47">
        <v>1481</v>
      </c>
      <c r="I47">
        <v>1403</v>
      </c>
      <c r="J47" s="7">
        <f t="shared" si="0"/>
        <v>0.56556174831328831</v>
      </c>
      <c r="K47" s="7">
        <f t="shared" si="1"/>
        <v>0.58844235846289239</v>
      </c>
      <c r="L47">
        <v>2734</v>
      </c>
      <c r="M47">
        <v>2339</v>
      </c>
      <c r="N47" s="7">
        <f t="shared" si="3"/>
        <v>0.19800528014080376</v>
      </c>
      <c r="O47" s="7">
        <f t="shared" si="2"/>
        <v>0.31387503666764449</v>
      </c>
    </row>
    <row r="48" spans="1:15" x14ac:dyDescent="0.45">
      <c r="A48" s="1" t="s">
        <v>196</v>
      </c>
      <c r="B48" s="5">
        <v>24.187726020812988</v>
      </c>
      <c r="C48" s="5">
        <v>15.997108221054077</v>
      </c>
      <c r="D48" s="5">
        <v>11.966711044311523</v>
      </c>
      <c r="G48">
        <v>4680</v>
      </c>
      <c r="H48">
        <v>1524</v>
      </c>
      <c r="I48">
        <v>1601</v>
      </c>
      <c r="J48" s="7">
        <f t="shared" si="0"/>
        <v>0.67435897435897441</v>
      </c>
      <c r="K48" s="7">
        <f t="shared" si="1"/>
        <v>0.6579059829059829</v>
      </c>
      <c r="L48">
        <v>1460</v>
      </c>
      <c r="M48">
        <v>4585</v>
      </c>
      <c r="N48" s="7">
        <f t="shared" si="3"/>
        <v>0.68803418803418803</v>
      </c>
      <c r="O48" s="7">
        <f t="shared" si="2"/>
        <v>2.02991452991453E-2</v>
      </c>
    </row>
    <row r="49" spans="1:15" x14ac:dyDescent="0.45">
      <c r="A49" s="1" t="s">
        <v>291</v>
      </c>
      <c r="B49" s="5">
        <v>24.327174186706543</v>
      </c>
      <c r="C49" s="5">
        <v>31.149882078170776</v>
      </c>
      <c r="D49" s="5">
        <v>33.145915985107422</v>
      </c>
      <c r="G49">
        <v>3949</v>
      </c>
      <c r="H49">
        <v>4436</v>
      </c>
      <c r="I49">
        <v>4020</v>
      </c>
      <c r="J49" s="7">
        <f t="shared" si="0"/>
        <v>-0.12332236009116232</v>
      </c>
      <c r="K49" s="7">
        <f t="shared" si="1"/>
        <v>-1.7979235249430237E-2</v>
      </c>
      <c r="L49">
        <v>15483</v>
      </c>
      <c r="M49">
        <v>15758</v>
      </c>
      <c r="N49" s="7">
        <f t="shared" si="3"/>
        <v>-2.9207394277032162</v>
      </c>
      <c r="O49" s="7">
        <f t="shared" si="2"/>
        <v>-2.9903773107115725</v>
      </c>
    </row>
    <row r="50" spans="1:15" x14ac:dyDescent="0.45">
      <c r="A50" s="1" t="s">
        <v>229</v>
      </c>
      <c r="B50" s="5">
        <v>24.757382869720459</v>
      </c>
      <c r="C50" s="5">
        <v>75.589739084243774</v>
      </c>
      <c r="D50" s="5">
        <v>21.79119086265564</v>
      </c>
      <c r="G50">
        <v>3814</v>
      </c>
      <c r="H50">
        <v>9937</v>
      </c>
      <c r="I50">
        <v>3017</v>
      </c>
      <c r="J50" s="7">
        <f t="shared" si="0"/>
        <v>-1.6054011536444677</v>
      </c>
      <c r="K50" s="7">
        <f t="shared" si="1"/>
        <v>0.20896696381751442</v>
      </c>
      <c r="L50">
        <v>4973</v>
      </c>
      <c r="M50">
        <v>4237</v>
      </c>
      <c r="N50" s="7">
        <f t="shared" si="3"/>
        <v>-0.30388044048243312</v>
      </c>
      <c r="O50" s="7">
        <f t="shared" si="2"/>
        <v>-0.11090718405873098</v>
      </c>
    </row>
    <row r="51" spans="1:15" x14ac:dyDescent="0.45">
      <c r="A51" s="1" t="s">
        <v>249</v>
      </c>
      <c r="B51" s="5">
        <v>24.861380815505981</v>
      </c>
      <c r="C51" s="5">
        <v>21.651098012924194</v>
      </c>
      <c r="D51" s="5">
        <v>600.75525283813477</v>
      </c>
      <c r="G51">
        <v>4183</v>
      </c>
      <c r="H51">
        <v>3257</v>
      </c>
      <c r="I51">
        <v>2</v>
      </c>
      <c r="J51" s="7">
        <f t="shared" si="0"/>
        <v>0.22137222089409514</v>
      </c>
      <c r="K51" s="7">
        <f t="shared" si="1"/>
        <v>0.99952187425292849</v>
      </c>
      <c r="L51">
        <v>3570</v>
      </c>
      <c r="M51">
        <v>3212</v>
      </c>
      <c r="N51" s="7">
        <f t="shared" si="3"/>
        <v>0.14654554147740856</v>
      </c>
      <c r="O51" s="7">
        <f t="shared" si="2"/>
        <v>0.23213005020320343</v>
      </c>
    </row>
    <row r="52" spans="1:15" x14ac:dyDescent="0.45">
      <c r="A52" s="1" t="s">
        <v>195</v>
      </c>
      <c r="B52" s="5">
        <v>25.397213935852051</v>
      </c>
      <c r="C52" s="5">
        <v>43.274680137634277</v>
      </c>
      <c r="D52" s="5">
        <v>20.165671110153198</v>
      </c>
      <c r="G52">
        <v>4519</v>
      </c>
      <c r="H52">
        <v>7352</v>
      </c>
      <c r="I52">
        <v>2667</v>
      </c>
      <c r="J52" s="7">
        <f t="shared" si="0"/>
        <v>-0.62690860809913695</v>
      </c>
      <c r="K52" s="7">
        <f t="shared" si="1"/>
        <v>0.40982518256251382</v>
      </c>
      <c r="L52">
        <v>4250</v>
      </c>
      <c r="M52">
        <v>7473</v>
      </c>
      <c r="N52" s="7">
        <f t="shared" si="3"/>
        <v>5.9526443903518481E-2</v>
      </c>
      <c r="O52" s="7">
        <f t="shared" si="2"/>
        <v>-0.65368444346094268</v>
      </c>
    </row>
    <row r="53" spans="1:15" x14ac:dyDescent="0.45">
      <c r="A53" s="1" t="s">
        <v>228</v>
      </c>
      <c r="B53" s="5">
        <v>25.447890043258667</v>
      </c>
      <c r="C53" s="5">
        <v>28.567094087600708</v>
      </c>
      <c r="D53" s="5">
        <v>51.441663980484009</v>
      </c>
      <c r="G53">
        <v>3925</v>
      </c>
      <c r="H53">
        <v>4182</v>
      </c>
      <c r="I53">
        <v>7210</v>
      </c>
      <c r="J53" s="7">
        <f t="shared" si="0"/>
        <v>-6.5477707006369429E-2</v>
      </c>
      <c r="K53" s="7">
        <f t="shared" si="1"/>
        <v>-0.8369426751592357</v>
      </c>
      <c r="L53">
        <v>1741</v>
      </c>
      <c r="M53">
        <v>1757</v>
      </c>
      <c r="N53" s="7">
        <f t="shared" si="3"/>
        <v>0.55643312101910825</v>
      </c>
      <c r="O53" s="7">
        <f t="shared" si="2"/>
        <v>0.55235668789808923</v>
      </c>
    </row>
    <row r="54" spans="1:15" x14ac:dyDescent="0.45">
      <c r="A54" s="1" t="s">
        <v>311</v>
      </c>
      <c r="B54" s="5">
        <v>25.525493144989014</v>
      </c>
      <c r="C54" s="5">
        <v>71.353535890579224</v>
      </c>
      <c r="D54" s="5">
        <v>43.057225942611694</v>
      </c>
      <c r="G54">
        <v>6341</v>
      </c>
      <c r="H54">
        <v>15956</v>
      </c>
      <c r="I54">
        <v>9478</v>
      </c>
      <c r="J54" s="7">
        <f t="shared" si="0"/>
        <v>-1.5163223466330231</v>
      </c>
      <c r="K54" s="7">
        <f t="shared" si="1"/>
        <v>-0.4947169216211954</v>
      </c>
      <c r="L54">
        <v>9817</v>
      </c>
      <c r="M54">
        <v>6596</v>
      </c>
      <c r="N54" s="7">
        <f t="shared" si="3"/>
        <v>-0.54817852073805395</v>
      </c>
      <c r="O54" s="7">
        <f t="shared" si="2"/>
        <v>-4.0214477211796246E-2</v>
      </c>
    </row>
    <row r="55" spans="1:15" x14ac:dyDescent="0.45">
      <c r="A55" s="1" t="s">
        <v>199</v>
      </c>
      <c r="B55" s="5">
        <v>26.791998863220215</v>
      </c>
      <c r="C55" s="5">
        <v>8.789625883102417</v>
      </c>
      <c r="D55" s="5">
        <v>17.998333930969238</v>
      </c>
      <c r="G55">
        <v>5128</v>
      </c>
      <c r="H55">
        <v>1153</v>
      </c>
      <c r="I55">
        <v>3101</v>
      </c>
      <c r="J55" s="7">
        <f t="shared" si="0"/>
        <v>0.77515600624024961</v>
      </c>
      <c r="K55" s="7">
        <f t="shared" si="1"/>
        <v>0.39528081123244929</v>
      </c>
      <c r="L55">
        <v>3016</v>
      </c>
      <c r="M55">
        <v>3485</v>
      </c>
      <c r="N55" s="7">
        <f t="shared" si="3"/>
        <v>0.41185647425897037</v>
      </c>
      <c r="O55" s="7">
        <f t="shared" si="2"/>
        <v>0.3203978159126365</v>
      </c>
    </row>
    <row r="56" spans="1:15" x14ac:dyDescent="0.45">
      <c r="A56" s="1" t="s">
        <v>198</v>
      </c>
      <c r="B56" s="5">
        <v>27.491873979568481</v>
      </c>
      <c r="C56" s="5">
        <v>14.489181041717529</v>
      </c>
      <c r="D56" s="5">
        <v>14.656982898712158</v>
      </c>
      <c r="G56">
        <v>4034</v>
      </c>
      <c r="H56">
        <v>2149</v>
      </c>
      <c r="I56">
        <v>2308</v>
      </c>
      <c r="J56" s="7">
        <f t="shared" si="0"/>
        <v>0.4672781358453148</v>
      </c>
      <c r="K56" s="7">
        <f t="shared" si="1"/>
        <v>0.42786316311353495</v>
      </c>
      <c r="L56">
        <v>4758</v>
      </c>
      <c r="M56">
        <v>5940</v>
      </c>
      <c r="N56" s="7">
        <f t="shared" si="3"/>
        <v>-0.17947446703024295</v>
      </c>
      <c r="O56" s="7">
        <f t="shared" si="2"/>
        <v>-0.47248388696083293</v>
      </c>
    </row>
    <row r="57" spans="1:15" x14ac:dyDescent="0.45">
      <c r="A57" s="1" t="s">
        <v>81</v>
      </c>
      <c r="B57" s="5">
        <v>27.543037176132202</v>
      </c>
      <c r="C57" s="5">
        <v>34.356925964355469</v>
      </c>
      <c r="D57" s="5">
        <v>47.006960153579712</v>
      </c>
      <c r="G57">
        <v>4740</v>
      </c>
      <c r="H57">
        <v>5470</v>
      </c>
      <c r="I57">
        <v>7875</v>
      </c>
      <c r="J57" s="7">
        <f t="shared" si="0"/>
        <v>-0.15400843881856541</v>
      </c>
      <c r="K57" s="7">
        <f t="shared" si="1"/>
        <v>-0.66139240506329111</v>
      </c>
      <c r="L57">
        <v>5269</v>
      </c>
      <c r="M57">
        <v>4600</v>
      </c>
      <c r="N57" s="7">
        <f t="shared" si="3"/>
        <v>-0.11160337552742616</v>
      </c>
      <c r="O57" s="7">
        <f t="shared" si="2"/>
        <v>2.9535864978902954E-2</v>
      </c>
    </row>
    <row r="58" spans="1:15" x14ac:dyDescent="0.45">
      <c r="A58" s="1" t="s">
        <v>279</v>
      </c>
      <c r="B58" s="5">
        <v>27.814985036849976</v>
      </c>
      <c r="C58" s="5">
        <v>23.985761165618896</v>
      </c>
      <c r="D58" s="5">
        <v>12.619472026824951</v>
      </c>
      <c r="G58">
        <v>3807</v>
      </c>
      <c r="H58">
        <v>3200</v>
      </c>
      <c r="I58">
        <v>1805</v>
      </c>
      <c r="J58" s="7">
        <f t="shared" si="0"/>
        <v>0.15944313107433675</v>
      </c>
      <c r="K58" s="7">
        <f t="shared" si="1"/>
        <v>0.52587339112161802</v>
      </c>
      <c r="L58">
        <v>2048</v>
      </c>
      <c r="M58">
        <v>2631</v>
      </c>
      <c r="N58" s="7">
        <f t="shared" si="3"/>
        <v>0.46204360388757554</v>
      </c>
      <c r="O58" s="7">
        <f t="shared" si="2"/>
        <v>0.30890464933018125</v>
      </c>
    </row>
    <row r="59" spans="1:15" x14ac:dyDescent="0.45">
      <c r="A59" s="1" t="s">
        <v>304</v>
      </c>
      <c r="B59" s="5">
        <v>27.8664870262146</v>
      </c>
      <c r="C59" s="5">
        <v>32.606716156005859</v>
      </c>
      <c r="D59" s="5">
        <v>37.506493091583252</v>
      </c>
      <c r="G59">
        <v>9611</v>
      </c>
      <c r="H59">
        <v>9103</v>
      </c>
      <c r="I59">
        <v>9398</v>
      </c>
      <c r="J59" s="7">
        <f t="shared" si="0"/>
        <v>5.2856102382686503E-2</v>
      </c>
      <c r="K59" s="7">
        <f t="shared" si="1"/>
        <v>2.2162105920299657E-2</v>
      </c>
      <c r="L59">
        <v>8038</v>
      </c>
      <c r="M59">
        <v>7891</v>
      </c>
      <c r="N59" s="7">
        <f t="shared" si="3"/>
        <v>0.1636666319841848</v>
      </c>
      <c r="O59" s="7">
        <f t="shared" si="2"/>
        <v>0.1789616064925606</v>
      </c>
    </row>
    <row r="60" spans="1:15" x14ac:dyDescent="0.45">
      <c r="A60" s="1" t="s">
        <v>255</v>
      </c>
      <c r="B60" s="5">
        <v>31.754511117935181</v>
      </c>
      <c r="C60" s="5">
        <v>24.265021085739136</v>
      </c>
      <c r="D60" s="5">
        <v>24.334803104400635</v>
      </c>
      <c r="G60">
        <v>9682</v>
      </c>
      <c r="H60">
        <v>7542</v>
      </c>
      <c r="I60">
        <v>7861</v>
      </c>
      <c r="J60" s="7">
        <f t="shared" si="0"/>
        <v>0.22102871307581079</v>
      </c>
      <c r="K60" s="7">
        <f t="shared" si="1"/>
        <v>0.18808097500516421</v>
      </c>
      <c r="L60">
        <v>6941</v>
      </c>
      <c r="M60">
        <v>6533</v>
      </c>
      <c r="N60" s="7">
        <f t="shared" si="3"/>
        <v>0.28310266473869033</v>
      </c>
      <c r="O60" s="7">
        <f t="shared" si="2"/>
        <v>0.32524271844660196</v>
      </c>
    </row>
    <row r="61" spans="1:15" x14ac:dyDescent="0.45">
      <c r="A61" s="1" t="s">
        <v>246</v>
      </c>
      <c r="B61" s="5">
        <v>36.293833017349243</v>
      </c>
      <c r="C61" s="5">
        <v>37.116581916809082</v>
      </c>
      <c r="D61" s="5">
        <v>36.078285932540894</v>
      </c>
      <c r="G61">
        <v>5132</v>
      </c>
      <c r="H61">
        <v>5132</v>
      </c>
      <c r="I61">
        <v>5132</v>
      </c>
      <c r="J61" s="7">
        <f t="shared" si="0"/>
        <v>0</v>
      </c>
      <c r="K61" s="7">
        <f t="shared" si="1"/>
        <v>0</v>
      </c>
      <c r="L61">
        <v>4319</v>
      </c>
      <c r="M61">
        <v>5336</v>
      </c>
      <c r="N61" s="7">
        <f t="shared" si="3"/>
        <v>0.15841777084957132</v>
      </c>
      <c r="O61" s="7">
        <f t="shared" si="2"/>
        <v>-3.9750584567420109E-2</v>
      </c>
    </row>
    <row r="62" spans="1:15" x14ac:dyDescent="0.45">
      <c r="A62" s="1" t="s">
        <v>256</v>
      </c>
      <c r="B62" s="5">
        <v>36.727617025375366</v>
      </c>
      <c r="C62" s="5">
        <v>48.441052913665771</v>
      </c>
      <c r="D62" s="5">
        <v>31.252929925918579</v>
      </c>
      <c r="G62">
        <v>13004</v>
      </c>
      <c r="H62">
        <v>16804</v>
      </c>
      <c r="I62">
        <v>10910</v>
      </c>
      <c r="J62" s="7">
        <f t="shared" si="0"/>
        <v>-0.29221777914487851</v>
      </c>
      <c r="K62" s="7">
        <f t="shared" si="1"/>
        <v>0.16102737619194094</v>
      </c>
      <c r="L62">
        <v>13182</v>
      </c>
      <c r="M62">
        <v>12460</v>
      </c>
      <c r="N62" s="7">
        <f t="shared" si="3"/>
        <v>-1.3688095970470625E-2</v>
      </c>
      <c r="O62" s="7">
        <f t="shared" si="2"/>
        <v>4.183328206705629E-2</v>
      </c>
    </row>
    <row r="63" spans="1:15" x14ac:dyDescent="0.45">
      <c r="A63" s="1" t="s">
        <v>97</v>
      </c>
      <c r="B63" s="5">
        <v>37.486289024353027</v>
      </c>
      <c r="C63" s="5">
        <v>600.00279688835144</v>
      </c>
      <c r="D63" s="5">
        <v>600.4169340133667</v>
      </c>
      <c r="G63">
        <v>7039</v>
      </c>
      <c r="H63">
        <v>110201</v>
      </c>
      <c r="I63">
        <v>113062</v>
      </c>
      <c r="J63" s="7">
        <f t="shared" si="0"/>
        <v>-14.655774968035232</v>
      </c>
      <c r="K63" s="7">
        <f t="shared" si="1"/>
        <v>-15.062224747833499</v>
      </c>
      <c r="L63">
        <v>4464</v>
      </c>
      <c r="M63">
        <v>4464</v>
      </c>
      <c r="N63" s="7">
        <f t="shared" si="3"/>
        <v>0.36581900838187242</v>
      </c>
      <c r="O63" s="7">
        <f t="shared" si="2"/>
        <v>0.36581900838187242</v>
      </c>
    </row>
    <row r="64" spans="1:15" x14ac:dyDescent="0.45">
      <c r="A64" s="1" t="s">
        <v>280</v>
      </c>
      <c r="B64" s="5">
        <v>37.918842077255249</v>
      </c>
      <c r="C64" s="5">
        <v>26.147140026092529</v>
      </c>
      <c r="D64" s="5">
        <v>49.22993803024292</v>
      </c>
      <c r="G64">
        <v>13203</v>
      </c>
      <c r="H64">
        <v>8900</v>
      </c>
      <c r="I64">
        <v>16598</v>
      </c>
      <c r="J64" s="7">
        <f t="shared" si="0"/>
        <v>0.32591077785351813</v>
      </c>
      <c r="K64" s="7">
        <f t="shared" si="1"/>
        <v>-0.25713852912216922</v>
      </c>
      <c r="L64">
        <v>15165</v>
      </c>
      <c r="M64">
        <v>14746</v>
      </c>
      <c r="N64" s="7">
        <f t="shared" si="3"/>
        <v>-0.14860259032038173</v>
      </c>
      <c r="O64" s="7">
        <f t="shared" si="2"/>
        <v>-0.11686737862606983</v>
      </c>
    </row>
    <row r="65" spans="1:15" x14ac:dyDescent="0.45">
      <c r="A65" s="1" t="s">
        <v>314</v>
      </c>
      <c r="B65" s="5">
        <v>38.226590156555176</v>
      </c>
      <c r="C65" s="5">
        <v>147.54955196380615</v>
      </c>
      <c r="D65" s="5">
        <v>104.48076319694519</v>
      </c>
      <c r="G65">
        <v>5551</v>
      </c>
      <c r="H65">
        <v>19975</v>
      </c>
      <c r="I65">
        <v>14095</v>
      </c>
      <c r="J65" s="7">
        <f t="shared" si="0"/>
        <v>-2.5984507295982704</v>
      </c>
      <c r="K65" s="7">
        <f t="shared" si="1"/>
        <v>-1.5391821293460637</v>
      </c>
      <c r="L65">
        <v>18315</v>
      </c>
      <c r="M65">
        <v>18885</v>
      </c>
      <c r="N65" s="7">
        <f t="shared" si="3"/>
        <v>-2.2994055125202668</v>
      </c>
      <c r="O65" s="7">
        <f t="shared" si="2"/>
        <v>-2.4020897135651236</v>
      </c>
    </row>
    <row r="66" spans="1:15" x14ac:dyDescent="0.45">
      <c r="A66" s="1" t="s">
        <v>125</v>
      </c>
      <c r="B66" s="5">
        <v>39.796469926834106</v>
      </c>
      <c r="C66" s="5">
        <v>58.350028038024902</v>
      </c>
      <c r="D66" s="5">
        <v>62.033120155334473</v>
      </c>
      <c r="G66">
        <v>6179</v>
      </c>
      <c r="H66">
        <v>9080</v>
      </c>
      <c r="I66">
        <v>9318</v>
      </c>
      <c r="J66" s="7">
        <f t="shared" si="0"/>
        <v>-0.46949344554134975</v>
      </c>
      <c r="K66" s="7">
        <f t="shared" si="1"/>
        <v>-0.50801100501699303</v>
      </c>
      <c r="L66">
        <v>5339</v>
      </c>
      <c r="M66">
        <v>4994</v>
      </c>
      <c r="N66" s="7">
        <f t="shared" si="3"/>
        <v>0.13594432756109404</v>
      </c>
      <c r="O66" s="7">
        <f t="shared" si="2"/>
        <v>0.19177860495225765</v>
      </c>
    </row>
    <row r="67" spans="1:15" x14ac:dyDescent="0.45">
      <c r="A67" s="1" t="s">
        <v>227</v>
      </c>
      <c r="B67" s="5">
        <v>40.848654985427856</v>
      </c>
      <c r="C67" s="5">
        <v>42.048250913619995</v>
      </c>
      <c r="D67" s="5">
        <v>41.181218862533569</v>
      </c>
      <c r="G67">
        <v>5949</v>
      </c>
      <c r="H67">
        <v>5949</v>
      </c>
      <c r="I67">
        <v>5949</v>
      </c>
      <c r="J67" s="7">
        <f t="shared" ref="J67:J129" si="4">IF(H67="","",($G67-H67)/$G67)</f>
        <v>0</v>
      </c>
      <c r="K67" s="7">
        <f t="shared" ref="K67:K129" si="5">IF(I67="","",($G67-I67)/$G67)</f>
        <v>0</v>
      </c>
      <c r="L67">
        <v>5337</v>
      </c>
      <c r="M67">
        <v>10204</v>
      </c>
      <c r="N67" s="7">
        <f t="shared" ref="N67:N129" si="6">IF(L67="","",($G67-L67)/$G67)</f>
        <v>0.10287443267776097</v>
      </c>
      <c r="O67" s="7">
        <f t="shared" ref="O67:O129" si="7">IF(M67="","",($G67-M67)/$G67)</f>
        <v>-0.7152462598756093</v>
      </c>
    </row>
    <row r="68" spans="1:15" x14ac:dyDescent="0.45">
      <c r="A68" s="1" t="s">
        <v>358</v>
      </c>
      <c r="B68" s="5">
        <v>41.436996936798096</v>
      </c>
      <c r="C68" s="5">
        <v>30.506999969482422</v>
      </c>
      <c r="D68" s="5">
        <v>28.639315843582153</v>
      </c>
      <c r="G68">
        <v>14070</v>
      </c>
      <c r="H68">
        <v>9758</v>
      </c>
      <c r="I68">
        <v>9374</v>
      </c>
      <c r="J68" s="7">
        <f t="shared" si="4"/>
        <v>0.30646766169154227</v>
      </c>
      <c r="K68" s="7">
        <f t="shared" si="5"/>
        <v>0.33375977256574274</v>
      </c>
      <c r="L68">
        <v>9529</v>
      </c>
      <c r="M68">
        <v>13309</v>
      </c>
      <c r="N68" s="7">
        <f t="shared" si="6"/>
        <v>0.32274342572850034</v>
      </c>
      <c r="O68" s="7">
        <f t="shared" si="7"/>
        <v>5.4086709310589905E-2</v>
      </c>
    </row>
    <row r="69" spans="1:15" x14ac:dyDescent="0.45">
      <c r="A69" s="1" t="s">
        <v>138</v>
      </c>
      <c r="B69" s="5">
        <v>42.319550037384033</v>
      </c>
      <c r="C69" s="5">
        <v>37.520916223526001</v>
      </c>
      <c r="D69" s="5">
        <v>133.32745122909546</v>
      </c>
      <c r="G69">
        <v>7619</v>
      </c>
      <c r="H69">
        <v>6441</v>
      </c>
      <c r="I69">
        <v>24187</v>
      </c>
      <c r="J69" s="7">
        <f t="shared" si="4"/>
        <v>0.15461346633416459</v>
      </c>
      <c r="K69" s="7">
        <f t="shared" si="5"/>
        <v>-2.1745635910224439</v>
      </c>
      <c r="L69">
        <v>8456</v>
      </c>
      <c r="M69">
        <v>15980</v>
      </c>
      <c r="N69" s="7">
        <f t="shared" si="6"/>
        <v>-0.10985693660585379</v>
      </c>
      <c r="O69" s="7">
        <f t="shared" si="7"/>
        <v>-1.0973881086756792</v>
      </c>
    </row>
    <row r="70" spans="1:15" x14ac:dyDescent="0.45">
      <c r="A70" s="1" t="s">
        <v>100</v>
      </c>
      <c r="B70" s="5">
        <v>43.320418119430542</v>
      </c>
      <c r="C70" s="5">
        <v>18.603318214416504</v>
      </c>
      <c r="D70" s="5">
        <v>25.509680032730103</v>
      </c>
      <c r="G70">
        <v>6222</v>
      </c>
      <c r="H70">
        <v>2249</v>
      </c>
      <c r="I70">
        <v>2872</v>
      </c>
      <c r="J70" s="7">
        <f t="shared" si="4"/>
        <v>0.63854066216650596</v>
      </c>
      <c r="K70" s="7">
        <f t="shared" si="5"/>
        <v>0.53841208614593383</v>
      </c>
      <c r="L70">
        <v>3961</v>
      </c>
      <c r="M70">
        <v>3907</v>
      </c>
      <c r="N70" s="7">
        <f t="shared" si="6"/>
        <v>0.36338797814207652</v>
      </c>
      <c r="O70" s="7">
        <f t="shared" si="7"/>
        <v>0.37206685953069751</v>
      </c>
    </row>
    <row r="71" spans="1:15" x14ac:dyDescent="0.45">
      <c r="A71" s="1" t="s">
        <v>357</v>
      </c>
      <c r="B71" s="5">
        <v>43.759760856628418</v>
      </c>
      <c r="C71" s="5">
        <v>54.337419033050537</v>
      </c>
      <c r="D71" s="5">
        <v>83.855855941772461</v>
      </c>
      <c r="G71">
        <v>8845</v>
      </c>
      <c r="H71">
        <v>10553</v>
      </c>
      <c r="I71">
        <v>11923</v>
      </c>
      <c r="J71" s="7">
        <f t="shared" si="4"/>
        <v>-0.19310344827586207</v>
      </c>
      <c r="K71" s="7">
        <f t="shared" si="5"/>
        <v>-0.34799321650650084</v>
      </c>
      <c r="L71">
        <v>11088</v>
      </c>
      <c r="M71">
        <v>12181</v>
      </c>
      <c r="N71" s="7">
        <f t="shared" si="6"/>
        <v>-0.25358959864330127</v>
      </c>
      <c r="O71" s="7">
        <f t="shared" si="7"/>
        <v>-0.37716223855285474</v>
      </c>
    </row>
    <row r="72" spans="1:15" x14ac:dyDescent="0.45">
      <c r="A72" s="1" t="s">
        <v>108</v>
      </c>
      <c r="B72" s="5">
        <v>44.935367107391357</v>
      </c>
      <c r="C72" s="5">
        <v>39.817168951034546</v>
      </c>
      <c r="D72" s="5">
        <v>47.697690010070801</v>
      </c>
      <c r="G72">
        <v>6569</v>
      </c>
      <c r="H72">
        <v>5572</v>
      </c>
      <c r="I72">
        <v>6508</v>
      </c>
      <c r="J72" s="7">
        <f t="shared" si="4"/>
        <v>0.15177348150403411</v>
      </c>
      <c r="K72" s="7">
        <f t="shared" si="5"/>
        <v>9.2860404932257577E-3</v>
      </c>
      <c r="L72">
        <v>5962</v>
      </c>
      <c r="M72">
        <v>6189</v>
      </c>
      <c r="N72" s="7">
        <f t="shared" si="6"/>
        <v>9.2403714416197297E-2</v>
      </c>
      <c r="O72" s="7">
        <f t="shared" si="7"/>
        <v>5.7847465367635867E-2</v>
      </c>
    </row>
    <row r="73" spans="1:15" x14ac:dyDescent="0.45">
      <c r="A73" s="1" t="s">
        <v>67</v>
      </c>
      <c r="B73" s="5">
        <v>48.664314985275269</v>
      </c>
      <c r="C73" s="5">
        <v>39.689172029495239</v>
      </c>
      <c r="D73" s="5">
        <v>44.435354948043823</v>
      </c>
      <c r="G73">
        <v>9582</v>
      </c>
      <c r="H73">
        <v>8939</v>
      </c>
      <c r="I73">
        <v>8193</v>
      </c>
      <c r="J73" s="7">
        <f t="shared" si="4"/>
        <v>6.7104988520141934E-2</v>
      </c>
      <c r="K73" s="7">
        <f t="shared" si="5"/>
        <v>0.14495929868503443</v>
      </c>
      <c r="L73">
        <v>9120</v>
      </c>
      <c r="M73">
        <v>8378</v>
      </c>
      <c r="N73" s="7">
        <f t="shared" si="6"/>
        <v>4.8215403882279274E-2</v>
      </c>
      <c r="O73" s="7">
        <f t="shared" si="7"/>
        <v>0.12565226466290963</v>
      </c>
    </row>
    <row r="74" spans="1:15" x14ac:dyDescent="0.45">
      <c r="A74" s="1" t="s">
        <v>289</v>
      </c>
      <c r="B74" s="5">
        <v>49.236809968948364</v>
      </c>
      <c r="C74" s="5">
        <v>44.826038837432861</v>
      </c>
      <c r="D74" s="5">
        <v>33.490422010421753</v>
      </c>
      <c r="G74">
        <v>6861</v>
      </c>
      <c r="H74">
        <v>5810</v>
      </c>
      <c r="I74">
        <v>4228</v>
      </c>
      <c r="J74" s="7">
        <f t="shared" si="4"/>
        <v>0.15318466695816937</v>
      </c>
      <c r="K74" s="7">
        <f t="shared" si="5"/>
        <v>0.38376329981052326</v>
      </c>
      <c r="L74">
        <v>5596</v>
      </c>
      <c r="M74">
        <v>5586</v>
      </c>
      <c r="N74" s="7">
        <f t="shared" si="6"/>
        <v>0.18437545547296313</v>
      </c>
      <c r="O74" s="7">
        <f t="shared" si="7"/>
        <v>0.18583296895496285</v>
      </c>
    </row>
    <row r="75" spans="1:15" x14ac:dyDescent="0.45">
      <c r="A75" s="1" t="s">
        <v>332</v>
      </c>
      <c r="B75" s="5">
        <v>51.070115804672241</v>
      </c>
      <c r="C75" s="5">
        <v>46.342580080032349</v>
      </c>
      <c r="D75" s="5">
        <v>24.754714012145996</v>
      </c>
      <c r="G75">
        <v>7233</v>
      </c>
      <c r="H75">
        <v>6417</v>
      </c>
      <c r="I75">
        <v>3521</v>
      </c>
      <c r="J75" s="7">
        <f t="shared" si="4"/>
        <v>0.11281625881377022</v>
      </c>
      <c r="K75" s="7">
        <f t="shared" si="5"/>
        <v>0.5132033734273469</v>
      </c>
      <c r="L75">
        <v>7329</v>
      </c>
      <c r="M75">
        <v>8513</v>
      </c>
      <c r="N75" s="7">
        <f t="shared" si="6"/>
        <v>-1.3272501036914143E-2</v>
      </c>
      <c r="O75" s="7">
        <f t="shared" si="7"/>
        <v>-0.17696668049218858</v>
      </c>
    </row>
    <row r="76" spans="1:15" x14ac:dyDescent="0.45">
      <c r="A76" s="1" t="s">
        <v>372</v>
      </c>
      <c r="B76" s="5">
        <v>52.172922849655151</v>
      </c>
      <c r="C76" s="5">
        <v>79.148194074630737</v>
      </c>
      <c r="D76" s="5">
        <v>80.134788036346436</v>
      </c>
      <c r="G76">
        <v>8973</v>
      </c>
      <c r="H76">
        <v>13056</v>
      </c>
      <c r="I76">
        <v>11941</v>
      </c>
      <c r="J76" s="7">
        <f t="shared" si="4"/>
        <v>-0.45503176195252426</v>
      </c>
      <c r="K76" s="7">
        <f t="shared" si="5"/>
        <v>-0.3307700880419035</v>
      </c>
      <c r="L76">
        <v>3589</v>
      </c>
      <c r="M76">
        <v>4535</v>
      </c>
      <c r="N76" s="7">
        <f t="shared" si="6"/>
        <v>0.60002228908949073</v>
      </c>
      <c r="O76" s="7">
        <f t="shared" si="7"/>
        <v>0.49459489579850663</v>
      </c>
    </row>
    <row r="77" spans="1:15" x14ac:dyDescent="0.45">
      <c r="A77" s="1" t="s">
        <v>46</v>
      </c>
      <c r="B77" s="5">
        <v>52.766669988632202</v>
      </c>
      <c r="C77" s="5">
        <v>55.441838979721069</v>
      </c>
      <c r="D77" s="5">
        <v>53.921482086181641</v>
      </c>
      <c r="G77">
        <v>8014</v>
      </c>
      <c r="H77">
        <v>8038</v>
      </c>
      <c r="I77">
        <v>8033</v>
      </c>
      <c r="J77" s="7">
        <f t="shared" si="4"/>
        <v>-2.9947591714499623E-3</v>
      </c>
      <c r="K77" s="7">
        <f t="shared" si="5"/>
        <v>-2.3708510107312204E-3</v>
      </c>
      <c r="L77">
        <v>8849</v>
      </c>
      <c r="M77">
        <v>7730</v>
      </c>
      <c r="N77" s="7">
        <f t="shared" si="6"/>
        <v>-0.10419266284002995</v>
      </c>
      <c r="O77" s="7">
        <f t="shared" si="7"/>
        <v>3.543798352882456E-2</v>
      </c>
    </row>
    <row r="78" spans="1:15" x14ac:dyDescent="0.45">
      <c r="A78" s="1" t="s">
        <v>113</v>
      </c>
      <c r="B78" s="5">
        <v>55.121700048446655</v>
      </c>
      <c r="C78" s="5">
        <v>87.48143196105957</v>
      </c>
      <c r="D78" s="5">
        <v>41.989362955093384</v>
      </c>
      <c r="G78">
        <v>7746</v>
      </c>
      <c r="H78">
        <v>11712</v>
      </c>
      <c r="I78">
        <v>4998</v>
      </c>
      <c r="J78" s="7">
        <f t="shared" si="4"/>
        <v>-0.512006196746708</v>
      </c>
      <c r="K78" s="7">
        <f t="shared" si="5"/>
        <v>0.35476374903175834</v>
      </c>
      <c r="L78">
        <v>9328</v>
      </c>
      <c r="M78">
        <v>14356</v>
      </c>
      <c r="N78" s="7">
        <f t="shared" si="6"/>
        <v>-0.20423444358378517</v>
      </c>
      <c r="O78" s="7">
        <f t="shared" si="7"/>
        <v>-0.85334366124451333</v>
      </c>
    </row>
    <row r="79" spans="1:15" x14ac:dyDescent="0.45">
      <c r="A79" s="1" t="s">
        <v>220</v>
      </c>
      <c r="B79" s="5">
        <v>55.882821083068848</v>
      </c>
      <c r="C79" s="5">
        <v>55.885733842849731</v>
      </c>
      <c r="D79" s="5">
        <v>54.063320159912109</v>
      </c>
      <c r="G79">
        <v>9114</v>
      </c>
      <c r="H79">
        <v>9114</v>
      </c>
      <c r="I79">
        <v>9114</v>
      </c>
      <c r="J79" s="7">
        <f t="shared" si="4"/>
        <v>0</v>
      </c>
      <c r="K79" s="7">
        <f t="shared" si="5"/>
        <v>0</v>
      </c>
      <c r="L79">
        <v>4005</v>
      </c>
      <c r="M79">
        <v>6145</v>
      </c>
      <c r="N79" s="7">
        <f t="shared" si="6"/>
        <v>0.56056616194865039</v>
      </c>
      <c r="O79" s="7">
        <f t="shared" si="7"/>
        <v>0.32576256308975204</v>
      </c>
    </row>
    <row r="80" spans="1:15" x14ac:dyDescent="0.45">
      <c r="A80" s="1" t="s">
        <v>346</v>
      </c>
      <c r="B80" s="5">
        <v>56.200402975082397</v>
      </c>
      <c r="C80" s="5">
        <v>102.89832592010498</v>
      </c>
      <c r="D80" s="5">
        <v>55.069924116134644</v>
      </c>
      <c r="G80">
        <v>8085</v>
      </c>
      <c r="H80">
        <v>13960</v>
      </c>
      <c r="I80">
        <v>7490</v>
      </c>
      <c r="J80" s="7">
        <f t="shared" si="4"/>
        <v>-0.72665429808286952</v>
      </c>
      <c r="K80" s="7">
        <f t="shared" si="5"/>
        <v>7.3593073593073599E-2</v>
      </c>
      <c r="L80">
        <v>10572</v>
      </c>
      <c r="M80">
        <v>10494</v>
      </c>
      <c r="N80" s="7">
        <f t="shared" si="6"/>
        <v>-0.30760667903525046</v>
      </c>
      <c r="O80" s="7">
        <f t="shared" si="7"/>
        <v>-0.29795918367346941</v>
      </c>
    </row>
    <row r="81" spans="1:15" x14ac:dyDescent="0.45">
      <c r="A81" s="1" t="s">
        <v>117</v>
      </c>
      <c r="B81" s="5">
        <v>58.777665138244629</v>
      </c>
      <c r="C81" s="5">
        <v>37.686223983764648</v>
      </c>
      <c r="D81" s="5">
        <v>55.420631170272827</v>
      </c>
      <c r="G81">
        <v>9253</v>
      </c>
      <c r="H81">
        <v>902</v>
      </c>
      <c r="I81">
        <v>7236</v>
      </c>
      <c r="J81" s="7">
        <f t="shared" si="4"/>
        <v>0.90251810223711226</v>
      </c>
      <c r="K81" s="7">
        <f t="shared" si="5"/>
        <v>0.21798335674916244</v>
      </c>
      <c r="L81">
        <v>2410</v>
      </c>
      <c r="M81">
        <v>7903</v>
      </c>
      <c r="N81" s="7">
        <f t="shared" si="6"/>
        <v>0.73954393169782773</v>
      </c>
      <c r="O81" s="7">
        <f t="shared" si="7"/>
        <v>0.14589862747217119</v>
      </c>
    </row>
    <row r="82" spans="1:15" x14ac:dyDescent="0.45">
      <c r="A82" s="1" t="s">
        <v>22</v>
      </c>
      <c r="B82" s="5">
        <v>58.848572015762329</v>
      </c>
      <c r="C82" s="5">
        <v>72.237806081771851</v>
      </c>
      <c r="D82" s="5">
        <v>59.343005180358887</v>
      </c>
      <c r="G82">
        <v>8402</v>
      </c>
      <c r="H82">
        <v>10017</v>
      </c>
      <c r="I82">
        <v>8330</v>
      </c>
      <c r="J82" s="7">
        <f t="shared" si="4"/>
        <v>-0.19221613901452037</v>
      </c>
      <c r="K82" s="7">
        <f t="shared" si="5"/>
        <v>8.5693882408950251E-3</v>
      </c>
      <c r="L82">
        <v>9669</v>
      </c>
      <c r="M82">
        <v>22286</v>
      </c>
      <c r="N82" s="7">
        <f t="shared" si="6"/>
        <v>-0.15079742918352773</v>
      </c>
      <c r="O82" s="7">
        <f t="shared" si="7"/>
        <v>-1.6524636991192574</v>
      </c>
    </row>
    <row r="83" spans="1:15" x14ac:dyDescent="0.45">
      <c r="A83" s="1" t="s">
        <v>378</v>
      </c>
      <c r="B83" s="5">
        <v>62.63916802406311</v>
      </c>
      <c r="C83" s="5">
        <v>85.997255086898804</v>
      </c>
      <c r="D83" s="5">
        <v>81.528445959091187</v>
      </c>
      <c r="G83">
        <v>11875</v>
      </c>
      <c r="H83">
        <v>15788</v>
      </c>
      <c r="I83">
        <v>12928</v>
      </c>
      <c r="J83" s="7">
        <f t="shared" si="4"/>
        <v>-0.32951578947368421</v>
      </c>
      <c r="K83" s="7">
        <f t="shared" si="5"/>
        <v>-8.8673684210526321E-2</v>
      </c>
      <c r="L83">
        <v>9866</v>
      </c>
      <c r="M83">
        <v>11137</v>
      </c>
      <c r="N83" s="7">
        <f t="shared" si="6"/>
        <v>0.16917894736842104</v>
      </c>
      <c r="O83" s="7">
        <f t="shared" si="7"/>
        <v>6.2147368421052632E-2</v>
      </c>
    </row>
    <row r="84" spans="1:15" x14ac:dyDescent="0.45">
      <c r="A84" s="1" t="s">
        <v>123</v>
      </c>
      <c r="B84" s="5">
        <v>63.538861989974976</v>
      </c>
      <c r="C84" s="5">
        <v>21.624540090560913</v>
      </c>
      <c r="D84" s="5">
        <v>37.725078105926514</v>
      </c>
      <c r="G84">
        <v>12062</v>
      </c>
      <c r="H84">
        <v>3132</v>
      </c>
      <c r="I84">
        <v>5721</v>
      </c>
      <c r="J84" s="7">
        <f t="shared" si="4"/>
        <v>0.7403415685624275</v>
      </c>
      <c r="K84" s="7">
        <f t="shared" si="5"/>
        <v>0.52570054717293979</v>
      </c>
      <c r="L84">
        <v>8329</v>
      </c>
      <c r="M84">
        <v>3288</v>
      </c>
      <c r="N84" s="7">
        <f t="shared" si="6"/>
        <v>0.30948433095672362</v>
      </c>
      <c r="O84" s="7">
        <f t="shared" si="7"/>
        <v>0.72740838998507706</v>
      </c>
    </row>
    <row r="85" spans="1:15" x14ac:dyDescent="0.45">
      <c r="A85" s="1" t="s">
        <v>49</v>
      </c>
      <c r="B85" s="5">
        <v>64.150496959686279</v>
      </c>
      <c r="C85" s="5">
        <v>76.651834011077881</v>
      </c>
      <c r="D85" s="5">
        <v>70.983753204345703</v>
      </c>
      <c r="G85">
        <v>23838</v>
      </c>
      <c r="H85">
        <v>22179</v>
      </c>
      <c r="I85">
        <v>22579</v>
      </c>
      <c r="J85" s="7">
        <f t="shared" si="4"/>
        <v>6.9594764661464886E-2</v>
      </c>
      <c r="K85" s="7">
        <f t="shared" si="5"/>
        <v>5.2814833459182815E-2</v>
      </c>
      <c r="L85">
        <v>23773</v>
      </c>
      <c r="M85">
        <v>21562</v>
      </c>
      <c r="N85" s="7">
        <f t="shared" si="6"/>
        <v>2.7267388203708366E-3</v>
      </c>
      <c r="O85" s="7">
        <f t="shared" si="7"/>
        <v>9.5477808540984976E-2</v>
      </c>
    </row>
    <row r="86" spans="1:15" x14ac:dyDescent="0.45">
      <c r="A86" s="1" t="s">
        <v>202</v>
      </c>
      <c r="B86" s="5">
        <v>67.004534006118774</v>
      </c>
      <c r="C86" s="5">
        <v>51.478736877441406</v>
      </c>
      <c r="D86" s="5">
        <v>67.735843181610107</v>
      </c>
      <c r="G86">
        <v>22697</v>
      </c>
      <c r="H86">
        <v>15632</v>
      </c>
      <c r="I86">
        <v>19607</v>
      </c>
      <c r="J86" s="7">
        <f t="shared" si="4"/>
        <v>0.31127461779089749</v>
      </c>
      <c r="K86" s="7">
        <f t="shared" si="5"/>
        <v>0.13614134026523328</v>
      </c>
      <c r="L86">
        <v>22322</v>
      </c>
      <c r="M86">
        <v>15980</v>
      </c>
      <c r="N86" s="7">
        <f t="shared" si="6"/>
        <v>1.6522007313741906E-2</v>
      </c>
      <c r="O86" s="7">
        <f t="shared" si="7"/>
        <v>0.29594219500374497</v>
      </c>
    </row>
    <row r="87" spans="1:15" x14ac:dyDescent="0.45">
      <c r="A87" s="1" t="s">
        <v>47</v>
      </c>
      <c r="B87" s="5">
        <v>71.915448904037476</v>
      </c>
      <c r="C87" s="5">
        <v>67.712217807769775</v>
      </c>
      <c r="D87" s="5">
        <v>81.795202970504761</v>
      </c>
      <c r="G87">
        <v>9860</v>
      </c>
      <c r="H87">
        <v>9441</v>
      </c>
      <c r="I87">
        <v>10978</v>
      </c>
      <c r="J87" s="7">
        <f t="shared" si="4"/>
        <v>4.2494929006085196E-2</v>
      </c>
      <c r="K87" s="7">
        <f t="shared" si="5"/>
        <v>-0.11338742393509128</v>
      </c>
      <c r="L87">
        <v>8581</v>
      </c>
      <c r="M87">
        <v>23221</v>
      </c>
      <c r="N87" s="7">
        <f t="shared" si="6"/>
        <v>0.12971602434077079</v>
      </c>
      <c r="O87" s="7">
        <f t="shared" si="7"/>
        <v>-1.3550709939148073</v>
      </c>
    </row>
    <row r="88" spans="1:15" x14ac:dyDescent="0.45">
      <c r="A88" s="1" t="s">
        <v>20</v>
      </c>
      <c r="B88" s="5">
        <v>73.838406085968018</v>
      </c>
      <c r="C88" s="5">
        <v>80.756874799728394</v>
      </c>
      <c r="D88" s="5">
        <v>65.65953803062439</v>
      </c>
      <c r="G88">
        <v>10779</v>
      </c>
      <c r="H88">
        <v>11150</v>
      </c>
      <c r="I88">
        <v>8718</v>
      </c>
      <c r="J88" s="7">
        <f t="shared" si="4"/>
        <v>-3.44187772520642E-2</v>
      </c>
      <c r="K88" s="7">
        <f t="shared" si="5"/>
        <v>0.19120512106874479</v>
      </c>
      <c r="L88">
        <v>7213</v>
      </c>
      <c r="M88">
        <v>31546</v>
      </c>
      <c r="N88" s="7">
        <f t="shared" si="6"/>
        <v>0.33082846275164673</v>
      </c>
      <c r="O88" s="7">
        <f t="shared" si="7"/>
        <v>-1.926616569255033</v>
      </c>
    </row>
    <row r="89" spans="1:15" x14ac:dyDescent="0.45">
      <c r="A89" s="1" t="s">
        <v>37</v>
      </c>
      <c r="B89" s="5">
        <v>77.690142869949341</v>
      </c>
      <c r="C89" s="5">
        <v>77.852674961090088</v>
      </c>
      <c r="D89" s="5">
        <v>85.861639976501465</v>
      </c>
      <c r="G89">
        <v>10924</v>
      </c>
      <c r="H89">
        <v>10693</v>
      </c>
      <c r="I89">
        <v>11721</v>
      </c>
      <c r="J89" s="7">
        <f t="shared" si="4"/>
        <v>2.1146100329549614E-2</v>
      </c>
      <c r="K89" s="7">
        <f t="shared" si="5"/>
        <v>-7.295862321493958E-2</v>
      </c>
      <c r="L89">
        <v>12450</v>
      </c>
      <c r="M89">
        <v>12491</v>
      </c>
      <c r="N89" s="7">
        <f t="shared" si="6"/>
        <v>-0.13969242035884291</v>
      </c>
      <c r="O89" s="7">
        <f t="shared" si="7"/>
        <v>-0.1434456243134383</v>
      </c>
    </row>
    <row r="90" spans="1:15" x14ac:dyDescent="0.45">
      <c r="A90" s="1" t="s">
        <v>248</v>
      </c>
      <c r="B90" s="5">
        <v>78.198858022689819</v>
      </c>
      <c r="C90" s="5">
        <v>59.545700073242188</v>
      </c>
      <c r="D90" s="5">
        <v>58.254963874816895</v>
      </c>
      <c r="G90">
        <v>13423</v>
      </c>
      <c r="H90">
        <v>9577</v>
      </c>
      <c r="I90">
        <v>9503</v>
      </c>
      <c r="J90" s="7">
        <f t="shared" si="4"/>
        <v>0.28652313193771883</v>
      </c>
      <c r="K90" s="7">
        <f t="shared" si="5"/>
        <v>0.29203605751322359</v>
      </c>
      <c r="L90">
        <v>12171</v>
      </c>
      <c r="M90">
        <v>10140</v>
      </c>
      <c r="N90" s="7">
        <f t="shared" si="6"/>
        <v>9.3272740817998953E-2</v>
      </c>
      <c r="O90" s="7">
        <f t="shared" si="7"/>
        <v>0.24458019816732474</v>
      </c>
    </row>
    <row r="91" spans="1:15" x14ac:dyDescent="0.45">
      <c r="A91" s="1" t="s">
        <v>288</v>
      </c>
      <c r="B91" s="5">
        <v>79.435075998306274</v>
      </c>
      <c r="C91" s="5">
        <v>44.132539987564087</v>
      </c>
      <c r="D91" s="5">
        <v>34.087258100509644</v>
      </c>
      <c r="G91">
        <v>11096</v>
      </c>
      <c r="H91">
        <v>5805</v>
      </c>
      <c r="I91">
        <v>4448</v>
      </c>
      <c r="J91" s="7">
        <f t="shared" si="4"/>
        <v>0.47683850036049025</v>
      </c>
      <c r="K91" s="7">
        <f t="shared" si="5"/>
        <v>0.59913482335976931</v>
      </c>
      <c r="L91">
        <v>4590</v>
      </c>
      <c r="M91">
        <v>5812</v>
      </c>
      <c r="N91" s="7">
        <f t="shared" si="6"/>
        <v>0.58633741888968993</v>
      </c>
      <c r="O91" s="7">
        <f t="shared" si="7"/>
        <v>0.47620764239365537</v>
      </c>
    </row>
    <row r="92" spans="1:15" x14ac:dyDescent="0.45">
      <c r="A92" s="1" t="s">
        <v>168</v>
      </c>
      <c r="B92" s="5">
        <v>81.485804796218872</v>
      </c>
      <c r="C92" s="5">
        <v>21.765190124511719</v>
      </c>
      <c r="D92" s="5">
        <v>39.419926166534424</v>
      </c>
      <c r="G92">
        <v>11456</v>
      </c>
      <c r="H92">
        <v>3144</v>
      </c>
      <c r="I92">
        <v>5452</v>
      </c>
      <c r="J92" s="7">
        <f t="shared" si="4"/>
        <v>0.7255586592178771</v>
      </c>
      <c r="K92" s="7">
        <f t="shared" si="5"/>
        <v>0.52409217877094971</v>
      </c>
      <c r="L92">
        <v>4710</v>
      </c>
      <c r="M92">
        <v>5730</v>
      </c>
      <c r="N92" s="7">
        <f t="shared" si="6"/>
        <v>0.58886173184357538</v>
      </c>
      <c r="O92" s="7">
        <f t="shared" si="7"/>
        <v>0.49982541899441341</v>
      </c>
    </row>
    <row r="93" spans="1:15" x14ac:dyDescent="0.45">
      <c r="A93" s="1" t="s">
        <v>307</v>
      </c>
      <c r="B93" s="5">
        <v>82.426683902740479</v>
      </c>
      <c r="C93" s="5">
        <v>82.563839912414551</v>
      </c>
      <c r="D93" s="5">
        <v>92.597035884857178</v>
      </c>
      <c r="G93">
        <v>18105</v>
      </c>
      <c r="H93">
        <v>17813</v>
      </c>
      <c r="I93">
        <v>18892</v>
      </c>
      <c r="J93" s="7">
        <f t="shared" si="4"/>
        <v>1.6128141397404032E-2</v>
      </c>
      <c r="K93" s="7">
        <f t="shared" si="5"/>
        <v>-4.3468655067660865E-2</v>
      </c>
      <c r="L93">
        <v>1024</v>
      </c>
      <c r="M93">
        <v>1024</v>
      </c>
      <c r="N93" s="7">
        <f t="shared" si="6"/>
        <v>0.94344103838718585</v>
      </c>
      <c r="O93" s="7">
        <f t="shared" si="7"/>
        <v>0.94344103838718585</v>
      </c>
    </row>
    <row r="94" spans="1:15" x14ac:dyDescent="0.45">
      <c r="A94" s="1" t="s">
        <v>369</v>
      </c>
      <c r="B94" s="5">
        <v>85.612778902053833</v>
      </c>
      <c r="C94" s="5">
        <v>71.655341863632202</v>
      </c>
      <c r="D94" s="5">
        <v>179.98159408569336</v>
      </c>
      <c r="G94">
        <v>25615</v>
      </c>
      <c r="H94">
        <v>21357</v>
      </c>
      <c r="I94">
        <v>44675</v>
      </c>
      <c r="J94" s="7">
        <f t="shared" si="4"/>
        <v>0.16623072418504783</v>
      </c>
      <c r="K94" s="7">
        <f t="shared" si="5"/>
        <v>-0.74409525668553578</v>
      </c>
      <c r="L94">
        <v>21351</v>
      </c>
      <c r="M94">
        <v>22260</v>
      </c>
      <c r="N94" s="7">
        <f t="shared" si="6"/>
        <v>0.16646496193636542</v>
      </c>
      <c r="O94" s="7">
        <f t="shared" si="7"/>
        <v>0.13097794261175091</v>
      </c>
    </row>
    <row r="95" spans="1:15" x14ac:dyDescent="0.45">
      <c r="A95" s="1" t="s">
        <v>21</v>
      </c>
      <c r="B95" s="5">
        <v>86.645426988601685</v>
      </c>
      <c r="C95" s="5">
        <v>48.732092142105103</v>
      </c>
      <c r="D95" s="5">
        <v>53.388897895812988</v>
      </c>
      <c r="G95">
        <v>12481</v>
      </c>
      <c r="H95">
        <v>6372</v>
      </c>
      <c r="I95">
        <v>7820</v>
      </c>
      <c r="J95" s="7">
        <f t="shared" si="4"/>
        <v>0.48946398525759155</v>
      </c>
      <c r="K95" s="7">
        <f t="shared" si="5"/>
        <v>0.37344764041342843</v>
      </c>
      <c r="L95">
        <v>7194</v>
      </c>
      <c r="M95">
        <v>20129</v>
      </c>
      <c r="N95" s="7">
        <f t="shared" si="6"/>
        <v>0.42360387789439946</v>
      </c>
      <c r="O95" s="7">
        <f t="shared" si="7"/>
        <v>-0.61277141254707157</v>
      </c>
    </row>
    <row r="96" spans="1:15" x14ac:dyDescent="0.45">
      <c r="A96" s="1" t="s">
        <v>17</v>
      </c>
      <c r="B96" s="5">
        <v>89.102338075637817</v>
      </c>
      <c r="C96" s="5">
        <v>79.921985864639282</v>
      </c>
      <c r="D96" s="5">
        <v>95.073661804199219</v>
      </c>
      <c r="G96">
        <v>25452</v>
      </c>
      <c r="H96">
        <v>22901</v>
      </c>
      <c r="I96">
        <v>26121</v>
      </c>
      <c r="J96" s="7">
        <f t="shared" si="4"/>
        <v>0.10022787993085022</v>
      </c>
      <c r="K96" s="7">
        <f t="shared" si="5"/>
        <v>-2.6284771334276286E-2</v>
      </c>
      <c r="L96">
        <v>31770</v>
      </c>
      <c r="M96">
        <v>42766</v>
      </c>
      <c r="N96" s="7">
        <f t="shared" si="6"/>
        <v>-0.24823196605374823</v>
      </c>
      <c r="O96" s="7">
        <f t="shared" si="7"/>
        <v>-0.68026088323118028</v>
      </c>
    </row>
    <row r="97" spans="1:15" x14ac:dyDescent="0.45">
      <c r="A97" s="1" t="s">
        <v>306</v>
      </c>
      <c r="B97" s="5">
        <v>89.212729930877686</v>
      </c>
      <c r="C97" s="5">
        <v>107.02815389633179</v>
      </c>
      <c r="D97" s="5">
        <v>96.704029083251953</v>
      </c>
      <c r="G97">
        <v>16673</v>
      </c>
      <c r="H97">
        <v>19598</v>
      </c>
      <c r="I97">
        <v>16981</v>
      </c>
      <c r="J97" s="7">
        <f t="shared" si="4"/>
        <v>-0.17543333533257363</v>
      </c>
      <c r="K97" s="7">
        <f t="shared" si="5"/>
        <v>-1.847298026749835E-2</v>
      </c>
      <c r="L97">
        <v>15773</v>
      </c>
      <c r="M97">
        <v>14588</v>
      </c>
      <c r="N97" s="7">
        <f t="shared" si="6"/>
        <v>5.3979487794638036E-2</v>
      </c>
      <c r="O97" s="7">
        <f t="shared" si="7"/>
        <v>0.12505248005757813</v>
      </c>
    </row>
    <row r="98" spans="1:15" x14ac:dyDescent="0.45">
      <c r="A98" s="1" t="s">
        <v>19</v>
      </c>
      <c r="B98" s="5">
        <v>90.810755014419556</v>
      </c>
      <c r="C98" s="5">
        <v>147.68043398857117</v>
      </c>
      <c r="D98" s="5">
        <v>118.1336989402771</v>
      </c>
      <c r="G98">
        <v>13120</v>
      </c>
      <c r="H98">
        <v>20950</v>
      </c>
      <c r="I98">
        <v>16408</v>
      </c>
      <c r="J98" s="7">
        <f t="shared" si="4"/>
        <v>-0.59679878048780488</v>
      </c>
      <c r="K98" s="7">
        <f t="shared" si="5"/>
        <v>-0.25060975609756098</v>
      </c>
      <c r="L98">
        <v>12443</v>
      </c>
      <c r="M98">
        <v>18805</v>
      </c>
      <c r="N98" s="7">
        <f t="shared" si="6"/>
        <v>5.1600609756097558E-2</v>
      </c>
      <c r="O98" s="7">
        <f t="shared" si="7"/>
        <v>-0.43330792682926828</v>
      </c>
    </row>
    <row r="99" spans="1:15" x14ac:dyDescent="0.45">
      <c r="A99" s="1" t="s">
        <v>31</v>
      </c>
      <c r="B99" s="5">
        <v>99.790318965911865</v>
      </c>
      <c r="C99" s="5">
        <v>139.98949289321899</v>
      </c>
      <c r="D99" s="5">
        <v>99.768939971923828</v>
      </c>
      <c r="G99">
        <v>13702</v>
      </c>
      <c r="H99">
        <v>18926</v>
      </c>
      <c r="I99">
        <v>13460</v>
      </c>
      <c r="J99" s="7">
        <f t="shared" si="4"/>
        <v>-0.38125821048022185</v>
      </c>
      <c r="K99" s="7">
        <f t="shared" si="5"/>
        <v>1.7661655232812729E-2</v>
      </c>
      <c r="L99">
        <v>13072</v>
      </c>
      <c r="M99">
        <v>13129</v>
      </c>
      <c r="N99" s="7">
        <f t="shared" si="6"/>
        <v>4.5978689242446358E-2</v>
      </c>
      <c r="O99" s="7">
        <f t="shared" si="7"/>
        <v>4.181871259670121E-2</v>
      </c>
    </row>
    <row r="100" spans="1:15" x14ac:dyDescent="0.45">
      <c r="A100" s="1" t="s">
        <v>8</v>
      </c>
      <c r="B100" s="5">
        <v>105.08645606040955</v>
      </c>
      <c r="C100" s="5">
        <v>46.270771980285645</v>
      </c>
      <c r="D100" s="5">
        <v>34.983599185943604</v>
      </c>
      <c r="G100">
        <v>14314</v>
      </c>
      <c r="H100">
        <v>5983</v>
      </c>
      <c r="I100">
        <v>4894</v>
      </c>
      <c r="J100" s="7">
        <f t="shared" si="4"/>
        <v>0.58201760514181922</v>
      </c>
      <c r="K100" s="7">
        <f t="shared" si="5"/>
        <v>0.65809696800335338</v>
      </c>
      <c r="L100">
        <v>6366</v>
      </c>
      <c r="M100">
        <v>3229</v>
      </c>
      <c r="N100" s="7">
        <f t="shared" si="6"/>
        <v>0.55526058404359369</v>
      </c>
      <c r="O100" s="7">
        <f t="shared" si="7"/>
        <v>0.77441665502305435</v>
      </c>
    </row>
    <row r="101" spans="1:15" x14ac:dyDescent="0.45">
      <c r="A101" s="1" t="s">
        <v>106</v>
      </c>
      <c r="B101" s="5">
        <v>105.97600603103638</v>
      </c>
      <c r="C101" s="5">
        <v>12.919261932373047</v>
      </c>
      <c r="D101" s="5">
        <v>16.465042114257813</v>
      </c>
      <c r="G101">
        <v>14589</v>
      </c>
      <c r="H101">
        <v>861</v>
      </c>
      <c r="I101">
        <v>902</v>
      </c>
      <c r="J101" s="7">
        <f t="shared" si="4"/>
        <v>0.94098293234628827</v>
      </c>
      <c r="K101" s="7">
        <f t="shared" si="5"/>
        <v>0.9381725957913496</v>
      </c>
      <c r="L101">
        <v>12347</v>
      </c>
      <c r="M101">
        <v>3671</v>
      </c>
      <c r="N101" s="7">
        <f t="shared" si="6"/>
        <v>0.15367742819932825</v>
      </c>
      <c r="O101" s="7">
        <f t="shared" si="7"/>
        <v>0.74837206114195631</v>
      </c>
    </row>
    <row r="102" spans="1:15" x14ac:dyDescent="0.45">
      <c r="A102" s="1" t="s">
        <v>230</v>
      </c>
      <c r="B102" s="5">
        <v>107.08373808860779</v>
      </c>
      <c r="C102" s="5">
        <v>123.86155605316162</v>
      </c>
      <c r="D102" s="5">
        <v>81.545387983322144</v>
      </c>
      <c r="G102">
        <v>14808</v>
      </c>
      <c r="H102">
        <v>16331</v>
      </c>
      <c r="I102">
        <v>11323</v>
      </c>
      <c r="J102" s="7">
        <f t="shared" si="4"/>
        <v>-0.10284981091301999</v>
      </c>
      <c r="K102" s="7">
        <f t="shared" si="5"/>
        <v>0.23534575904916261</v>
      </c>
      <c r="L102">
        <v>13363</v>
      </c>
      <c r="M102">
        <v>11013</v>
      </c>
      <c r="N102" s="7">
        <f t="shared" si="6"/>
        <v>9.7582387898433279E-2</v>
      </c>
      <c r="O102" s="7">
        <f t="shared" si="7"/>
        <v>0.2562803889789303</v>
      </c>
    </row>
    <row r="103" spans="1:15" x14ac:dyDescent="0.45">
      <c r="A103" s="1" t="s">
        <v>341</v>
      </c>
      <c r="B103" s="5">
        <v>108.315269947052</v>
      </c>
      <c r="C103" s="5">
        <v>75.214217901229858</v>
      </c>
      <c r="D103" s="5">
        <v>136.87058305740356</v>
      </c>
      <c r="G103">
        <v>20721</v>
      </c>
      <c r="H103">
        <v>13099</v>
      </c>
      <c r="I103">
        <v>26349</v>
      </c>
      <c r="J103" s="7">
        <f t="shared" si="4"/>
        <v>0.36783938999083055</v>
      </c>
      <c r="K103" s="7">
        <f t="shared" si="5"/>
        <v>-0.2716085131026495</v>
      </c>
      <c r="L103">
        <v>18993</v>
      </c>
      <c r="M103">
        <v>18782</v>
      </c>
      <c r="N103" s="7">
        <f t="shared" si="6"/>
        <v>8.3393658607210083E-2</v>
      </c>
      <c r="O103" s="7">
        <f t="shared" si="7"/>
        <v>9.3576564837604362E-2</v>
      </c>
    </row>
    <row r="104" spans="1:15" x14ac:dyDescent="0.45">
      <c r="A104" s="1" t="s">
        <v>163</v>
      </c>
      <c r="B104" s="5">
        <v>114.70562195777893</v>
      </c>
      <c r="C104" s="5">
        <v>74.356513977050781</v>
      </c>
      <c r="D104" s="5">
        <v>80.793416976928711</v>
      </c>
      <c r="G104">
        <v>15430</v>
      </c>
      <c r="H104">
        <v>9916</v>
      </c>
      <c r="I104">
        <v>11014</v>
      </c>
      <c r="J104" s="7">
        <f t="shared" si="4"/>
        <v>0.3573558003888529</v>
      </c>
      <c r="K104" s="7">
        <f t="shared" si="5"/>
        <v>0.28619572261827608</v>
      </c>
      <c r="L104">
        <v>14491</v>
      </c>
      <c r="M104">
        <v>13204</v>
      </c>
      <c r="N104" s="7">
        <f t="shared" si="6"/>
        <v>6.0855476344782888E-2</v>
      </c>
      <c r="O104" s="7">
        <f t="shared" si="7"/>
        <v>0.14426441996111472</v>
      </c>
    </row>
    <row r="105" spans="1:15" x14ac:dyDescent="0.45">
      <c r="A105" s="1" t="s">
        <v>165</v>
      </c>
      <c r="B105" s="5">
        <v>114.86144089698792</v>
      </c>
      <c r="C105" s="5">
        <v>117.82093501091003</v>
      </c>
      <c r="D105" s="5">
        <v>143.38573908805847</v>
      </c>
      <c r="G105">
        <v>21881</v>
      </c>
      <c r="H105">
        <v>21812</v>
      </c>
      <c r="I105">
        <v>26226</v>
      </c>
      <c r="J105" s="7">
        <f t="shared" si="4"/>
        <v>3.1534207760157214E-3</v>
      </c>
      <c r="K105" s="7">
        <f t="shared" si="5"/>
        <v>-0.19857410538823636</v>
      </c>
      <c r="L105">
        <v>27359</v>
      </c>
      <c r="M105">
        <v>13830</v>
      </c>
      <c r="N105" s="7">
        <f t="shared" si="6"/>
        <v>-0.25035418856542208</v>
      </c>
      <c r="O105" s="7">
        <f t="shared" si="7"/>
        <v>0.36794479228554455</v>
      </c>
    </row>
    <row r="106" spans="1:15" x14ac:dyDescent="0.45">
      <c r="A106" s="1" t="s">
        <v>281</v>
      </c>
      <c r="B106" s="5">
        <v>115.37392807006836</v>
      </c>
      <c r="C106" s="5">
        <v>123.76896405220032</v>
      </c>
      <c r="D106" s="5">
        <v>60.743611812591553</v>
      </c>
      <c r="G106">
        <v>16028</v>
      </c>
      <c r="H106">
        <v>16663</v>
      </c>
      <c r="I106">
        <v>8433</v>
      </c>
      <c r="J106" s="7">
        <f t="shared" si="4"/>
        <v>-3.9618168205640132E-2</v>
      </c>
      <c r="K106" s="7">
        <f t="shared" si="5"/>
        <v>0.47385824806588472</v>
      </c>
      <c r="L106">
        <v>4304</v>
      </c>
      <c r="M106">
        <v>6611</v>
      </c>
      <c r="N106" s="7">
        <f t="shared" si="6"/>
        <v>0.7314699276266533</v>
      </c>
      <c r="O106" s="7">
        <f t="shared" si="7"/>
        <v>0.58753431494883956</v>
      </c>
    </row>
    <row r="107" spans="1:15" x14ac:dyDescent="0.45">
      <c r="A107" s="1" t="s">
        <v>134</v>
      </c>
      <c r="B107" s="5">
        <v>119.55609393119812</v>
      </c>
      <c r="C107" s="5">
        <v>81.303148984909058</v>
      </c>
      <c r="D107" s="5">
        <v>382.86169910430908</v>
      </c>
      <c r="G107">
        <v>16577</v>
      </c>
      <c r="H107">
        <v>11561</v>
      </c>
      <c r="I107">
        <v>53075</v>
      </c>
      <c r="J107" s="7">
        <f t="shared" si="4"/>
        <v>0.30258792302587922</v>
      </c>
      <c r="K107" s="7">
        <f t="shared" si="5"/>
        <v>-2.2017252820172528</v>
      </c>
      <c r="L107">
        <v>4845</v>
      </c>
      <c r="M107">
        <v>82436</v>
      </c>
      <c r="N107" s="7">
        <f t="shared" si="6"/>
        <v>0.707727574350003</v>
      </c>
      <c r="O107" s="7">
        <f t="shared" si="7"/>
        <v>-3.9729142788200518</v>
      </c>
    </row>
    <row r="108" spans="1:15" x14ac:dyDescent="0.45">
      <c r="A108" s="1" t="s">
        <v>313</v>
      </c>
      <c r="B108" s="5">
        <v>121.99550890922546</v>
      </c>
      <c r="C108" s="5">
        <v>222.54629492759705</v>
      </c>
      <c r="D108" s="5">
        <v>105.25040698051453</v>
      </c>
      <c r="G108">
        <v>29504</v>
      </c>
      <c r="H108">
        <v>52572</v>
      </c>
      <c r="I108">
        <v>24143</v>
      </c>
      <c r="J108" s="7">
        <f t="shared" si="4"/>
        <v>-0.78186008676789587</v>
      </c>
      <c r="K108" s="7">
        <f t="shared" si="5"/>
        <v>0.18170417570498915</v>
      </c>
      <c r="L108">
        <v>16514</v>
      </c>
      <c r="M108">
        <v>64957</v>
      </c>
      <c r="N108" s="7">
        <f t="shared" si="6"/>
        <v>0.44027928416485901</v>
      </c>
      <c r="O108" s="7">
        <f t="shared" si="7"/>
        <v>-1.2016336767895879</v>
      </c>
    </row>
    <row r="109" spans="1:15" x14ac:dyDescent="0.45">
      <c r="A109" s="1" t="s">
        <v>18</v>
      </c>
      <c r="B109" s="5">
        <v>123.97960686683655</v>
      </c>
      <c r="C109" s="5">
        <v>132.13212203979492</v>
      </c>
      <c r="D109" s="5">
        <v>186.18300604820251</v>
      </c>
      <c r="G109">
        <v>17633</v>
      </c>
      <c r="H109">
        <v>18211</v>
      </c>
      <c r="I109">
        <v>22894</v>
      </c>
      <c r="J109" s="7">
        <f t="shared" si="4"/>
        <v>-3.2779447626609198E-2</v>
      </c>
      <c r="K109" s="7">
        <f t="shared" si="5"/>
        <v>-0.29836102761866956</v>
      </c>
      <c r="L109">
        <v>34007</v>
      </c>
      <c r="M109">
        <v>20365</v>
      </c>
      <c r="N109" s="7">
        <f t="shared" si="6"/>
        <v>-0.92859978449498104</v>
      </c>
      <c r="O109" s="7">
        <f t="shared" si="7"/>
        <v>-0.15493676629047809</v>
      </c>
    </row>
    <row r="110" spans="1:15" x14ac:dyDescent="0.45">
      <c r="A110" s="1" t="s">
        <v>355</v>
      </c>
      <c r="B110" s="5">
        <v>125.43103504180908</v>
      </c>
      <c r="C110" s="5">
        <v>135.64176297187805</v>
      </c>
      <c r="D110" s="5">
        <v>105.26283979415894</v>
      </c>
      <c r="G110">
        <v>18156</v>
      </c>
      <c r="H110">
        <v>20036</v>
      </c>
      <c r="I110">
        <v>15439</v>
      </c>
      <c r="J110" s="7">
        <f t="shared" si="4"/>
        <v>-0.10354703679224499</v>
      </c>
      <c r="K110" s="7">
        <f t="shared" si="5"/>
        <v>0.1496474994492179</v>
      </c>
      <c r="L110">
        <v>17228</v>
      </c>
      <c r="M110">
        <v>19133</v>
      </c>
      <c r="N110" s="7">
        <f t="shared" si="6"/>
        <v>5.1112579863406039E-2</v>
      </c>
      <c r="O110" s="7">
        <f t="shared" si="7"/>
        <v>-5.3811412205331574E-2</v>
      </c>
    </row>
    <row r="111" spans="1:15" x14ac:dyDescent="0.45">
      <c r="A111" s="1" t="s">
        <v>298</v>
      </c>
      <c r="B111" s="5">
        <v>130.69572997093201</v>
      </c>
      <c r="C111" s="5">
        <v>225.08423018455505</v>
      </c>
      <c r="D111" s="5">
        <v>140.93702793121338</v>
      </c>
      <c r="G111">
        <v>17693</v>
      </c>
      <c r="H111">
        <v>29888</v>
      </c>
      <c r="I111">
        <v>18694</v>
      </c>
      <c r="J111" s="7">
        <f t="shared" si="4"/>
        <v>-0.68925563782286781</v>
      </c>
      <c r="K111" s="7">
        <f t="shared" si="5"/>
        <v>-5.657604702424688E-2</v>
      </c>
      <c r="L111">
        <v>15022</v>
      </c>
      <c r="M111">
        <v>12284</v>
      </c>
      <c r="N111" s="7">
        <f t="shared" si="6"/>
        <v>0.15096365794381958</v>
      </c>
      <c r="O111" s="7">
        <f t="shared" si="7"/>
        <v>0.30571412422992145</v>
      </c>
    </row>
    <row r="112" spans="1:15" x14ac:dyDescent="0.45">
      <c r="A112" s="1" t="s">
        <v>236</v>
      </c>
      <c r="B112" s="5">
        <v>133.8153829574585</v>
      </c>
      <c r="C112" s="5">
        <v>53.552325963973999</v>
      </c>
      <c r="D112" s="5">
        <v>63.488273859024048</v>
      </c>
      <c r="G112">
        <v>18497</v>
      </c>
      <c r="H112">
        <v>6798</v>
      </c>
      <c r="I112">
        <v>7751</v>
      </c>
      <c r="J112" s="7">
        <f t="shared" si="4"/>
        <v>0.63248094285559819</v>
      </c>
      <c r="K112" s="7">
        <f t="shared" si="5"/>
        <v>0.58095907444450456</v>
      </c>
      <c r="L112">
        <v>56430</v>
      </c>
      <c r="M112">
        <v>53824</v>
      </c>
      <c r="N112" s="7">
        <f t="shared" si="6"/>
        <v>-2.0507649889171216</v>
      </c>
      <c r="O112" s="7">
        <f t="shared" si="7"/>
        <v>-1.9098772773963346</v>
      </c>
    </row>
    <row r="113" spans="1:15" x14ac:dyDescent="0.45">
      <c r="A113" s="1" t="s">
        <v>155</v>
      </c>
      <c r="B113" s="5">
        <v>135.56674194335938</v>
      </c>
      <c r="C113" s="5">
        <v>70.914451837539673</v>
      </c>
      <c r="D113" s="5">
        <v>141.61315894126892</v>
      </c>
      <c r="G113">
        <v>18339</v>
      </c>
      <c r="H113">
        <v>8732</v>
      </c>
      <c r="I113">
        <v>18217</v>
      </c>
      <c r="J113" s="7">
        <f t="shared" si="4"/>
        <v>0.52385626260973883</v>
      </c>
      <c r="K113" s="7">
        <f t="shared" si="5"/>
        <v>6.6524892306014504E-3</v>
      </c>
      <c r="L113">
        <v>11945</v>
      </c>
      <c r="M113">
        <v>13088</v>
      </c>
      <c r="N113" s="7">
        <f t="shared" si="6"/>
        <v>0.34865587000381698</v>
      </c>
      <c r="O113" s="7">
        <f t="shared" si="7"/>
        <v>0.28632967991711655</v>
      </c>
    </row>
    <row r="114" spans="1:15" x14ac:dyDescent="0.45">
      <c r="A114" s="1" t="s">
        <v>207</v>
      </c>
      <c r="B114" s="5">
        <v>144.39668083190918</v>
      </c>
      <c r="C114" s="5">
        <v>600.0005578994751</v>
      </c>
      <c r="D114" s="5">
        <v>600.00041007995605</v>
      </c>
      <c r="G114">
        <v>19662</v>
      </c>
      <c r="H114">
        <v>80858</v>
      </c>
      <c r="I114">
        <v>80485</v>
      </c>
      <c r="J114" s="7">
        <f t="shared" si="4"/>
        <v>-3.1123995524361714</v>
      </c>
      <c r="K114" s="7">
        <f t="shared" si="5"/>
        <v>-3.0934289492421931</v>
      </c>
      <c r="L114">
        <v>78118</v>
      </c>
      <c r="M114">
        <v>79749</v>
      </c>
      <c r="N114" s="7">
        <f t="shared" si="6"/>
        <v>-2.9730444512257144</v>
      </c>
      <c r="O114" s="7">
        <f t="shared" si="7"/>
        <v>-3.0559963381141286</v>
      </c>
    </row>
    <row r="115" spans="1:15" x14ac:dyDescent="0.45">
      <c r="A115" s="1" t="s">
        <v>238</v>
      </c>
      <c r="B115" s="5">
        <v>152.02278614044189</v>
      </c>
      <c r="C115" s="5">
        <v>321.95395708084106</v>
      </c>
      <c r="D115" s="5">
        <v>337.51854681968689</v>
      </c>
      <c r="G115">
        <v>20507</v>
      </c>
      <c r="H115">
        <v>43148</v>
      </c>
      <c r="I115">
        <v>43868</v>
      </c>
      <c r="J115" s="7">
        <f t="shared" si="4"/>
        <v>-1.1040620276003317</v>
      </c>
      <c r="K115" s="7">
        <f t="shared" si="5"/>
        <v>-1.1391719900521773</v>
      </c>
      <c r="L115">
        <v>16226</v>
      </c>
      <c r="M115">
        <v>16114</v>
      </c>
      <c r="N115" s="7">
        <f t="shared" si="6"/>
        <v>0.20875798507826596</v>
      </c>
      <c r="O115" s="7">
        <f t="shared" si="7"/>
        <v>0.21421953479299752</v>
      </c>
    </row>
    <row r="116" spans="1:15" x14ac:dyDescent="0.45">
      <c r="A116" s="1" t="s">
        <v>210</v>
      </c>
      <c r="B116" s="5">
        <v>153.36179399490356</v>
      </c>
      <c r="C116" s="5">
        <v>158.83134794235229</v>
      </c>
      <c r="D116" s="5">
        <v>221.89239597320557</v>
      </c>
      <c r="G116">
        <v>20987</v>
      </c>
      <c r="H116">
        <v>20274</v>
      </c>
      <c r="I116">
        <v>30125</v>
      </c>
      <c r="J116" s="7">
        <f t="shared" si="4"/>
        <v>3.3973412112259974E-2</v>
      </c>
      <c r="K116" s="7">
        <f t="shared" si="5"/>
        <v>-0.4354123981512365</v>
      </c>
      <c r="L116">
        <v>18978</v>
      </c>
      <c r="M116">
        <v>17252</v>
      </c>
      <c r="N116" s="7">
        <f t="shared" si="6"/>
        <v>9.5725925572973741E-2</v>
      </c>
      <c r="O116" s="7">
        <f t="shared" si="7"/>
        <v>0.17796731309858485</v>
      </c>
    </row>
    <row r="117" spans="1:15" x14ac:dyDescent="0.45">
      <c r="A117" s="1" t="s">
        <v>80</v>
      </c>
      <c r="B117" s="5">
        <v>158.78544807434082</v>
      </c>
      <c r="C117" s="5">
        <v>238.84223890304565</v>
      </c>
      <c r="D117" s="5">
        <v>237.50341510772705</v>
      </c>
      <c r="G117">
        <v>21625</v>
      </c>
      <c r="H117">
        <v>31877</v>
      </c>
      <c r="I117">
        <v>32573</v>
      </c>
      <c r="J117" s="7">
        <f t="shared" si="4"/>
        <v>-0.4740809248554913</v>
      </c>
      <c r="K117" s="7">
        <f t="shared" si="5"/>
        <v>-0.50626589595375726</v>
      </c>
      <c r="L117">
        <v>9085</v>
      </c>
      <c r="M117">
        <v>14425</v>
      </c>
      <c r="N117" s="7">
        <f t="shared" si="6"/>
        <v>0.57988439306358386</v>
      </c>
      <c r="O117" s="7">
        <f t="shared" si="7"/>
        <v>0.33294797687861272</v>
      </c>
    </row>
    <row r="118" spans="1:15" x14ac:dyDescent="0.45">
      <c r="A118" s="1" t="s">
        <v>166</v>
      </c>
      <c r="B118" s="5">
        <v>159.2557110786438</v>
      </c>
      <c r="C118" s="5">
        <v>162.84338402748108</v>
      </c>
      <c r="D118" s="5">
        <v>270.40295219421387</v>
      </c>
      <c r="G118">
        <v>31507</v>
      </c>
      <c r="H118">
        <v>31330</v>
      </c>
      <c r="I118">
        <v>51206</v>
      </c>
      <c r="J118" s="7">
        <f t="shared" si="4"/>
        <v>5.6177992192211253E-3</v>
      </c>
      <c r="K118" s="7">
        <f t="shared" si="5"/>
        <v>-0.62522614022280765</v>
      </c>
      <c r="L118">
        <v>93453</v>
      </c>
      <c r="M118">
        <v>110601</v>
      </c>
      <c r="N118" s="7">
        <f t="shared" si="6"/>
        <v>-1.9661027708128351</v>
      </c>
      <c r="O118" s="7">
        <f t="shared" si="7"/>
        <v>-2.5103627765258514</v>
      </c>
    </row>
    <row r="119" spans="1:15" x14ac:dyDescent="0.45">
      <c r="A119" s="1" t="s">
        <v>368</v>
      </c>
      <c r="B119" s="5">
        <v>169.02877187728882</v>
      </c>
      <c r="C119" s="5">
        <v>189.06957101821899</v>
      </c>
      <c r="D119" s="5">
        <v>141.82401394844055</v>
      </c>
      <c r="G119">
        <v>22930</v>
      </c>
      <c r="H119">
        <v>24987</v>
      </c>
      <c r="I119">
        <v>19350</v>
      </c>
      <c r="J119" s="7">
        <f t="shared" si="4"/>
        <v>-8.9707806367204532E-2</v>
      </c>
      <c r="K119" s="7">
        <f t="shared" si="5"/>
        <v>0.15612734409071086</v>
      </c>
      <c r="L119">
        <v>34769</v>
      </c>
      <c r="M119">
        <v>33332</v>
      </c>
      <c r="N119" s="7">
        <f t="shared" si="6"/>
        <v>-0.51631051024858265</v>
      </c>
      <c r="O119" s="7">
        <f t="shared" si="7"/>
        <v>-0.45364151766245092</v>
      </c>
    </row>
    <row r="120" spans="1:15" x14ac:dyDescent="0.45">
      <c r="A120" s="1" t="s">
        <v>297</v>
      </c>
      <c r="B120" s="5">
        <v>169.62386202812195</v>
      </c>
      <c r="C120" s="5">
        <v>181.34421014785767</v>
      </c>
      <c r="D120" s="5">
        <v>335.67076587677002</v>
      </c>
      <c r="G120">
        <v>23038</v>
      </c>
      <c r="H120">
        <v>23998</v>
      </c>
      <c r="I120">
        <v>45617</v>
      </c>
      <c r="J120" s="7">
        <f t="shared" si="4"/>
        <v>-4.1670283878808924E-2</v>
      </c>
      <c r="K120" s="7">
        <f t="shared" si="5"/>
        <v>-0.98007639552044445</v>
      </c>
      <c r="L120">
        <v>18785</v>
      </c>
      <c r="M120">
        <v>12577</v>
      </c>
      <c r="N120" s="7">
        <f t="shared" si="6"/>
        <v>0.18460803889226496</v>
      </c>
      <c r="O120" s="7">
        <f t="shared" si="7"/>
        <v>0.45407587464189597</v>
      </c>
    </row>
    <row r="121" spans="1:15" x14ac:dyDescent="0.45">
      <c r="A121" s="1" t="s">
        <v>305</v>
      </c>
      <c r="B121" s="5">
        <v>169.79795098304749</v>
      </c>
      <c r="C121" s="5">
        <v>110.83280205726624</v>
      </c>
      <c r="D121" s="5">
        <v>103.74499797821045</v>
      </c>
      <c r="G121">
        <v>29255</v>
      </c>
      <c r="H121">
        <v>18382</v>
      </c>
      <c r="I121">
        <v>16638</v>
      </c>
      <c r="J121" s="7">
        <f t="shared" si="4"/>
        <v>0.37166296359596651</v>
      </c>
      <c r="K121" s="7">
        <f t="shared" si="5"/>
        <v>0.43127670483678004</v>
      </c>
      <c r="L121">
        <v>22629</v>
      </c>
      <c r="M121">
        <v>17384</v>
      </c>
      <c r="N121" s="7">
        <f t="shared" si="6"/>
        <v>0.22649119808579729</v>
      </c>
      <c r="O121" s="7">
        <f t="shared" si="7"/>
        <v>0.40577679029225772</v>
      </c>
    </row>
    <row r="122" spans="1:15" x14ac:dyDescent="0.45">
      <c r="A122" s="1" t="s">
        <v>146</v>
      </c>
      <c r="B122" s="5">
        <v>174.35764193534851</v>
      </c>
      <c r="C122" s="5">
        <v>284.13460993766785</v>
      </c>
      <c r="D122" s="5">
        <v>258.48152303695679</v>
      </c>
      <c r="G122">
        <v>25803</v>
      </c>
      <c r="H122">
        <v>41258</v>
      </c>
      <c r="I122">
        <v>36865</v>
      </c>
      <c r="J122" s="7">
        <f t="shared" si="4"/>
        <v>-0.59896136108204467</v>
      </c>
      <c r="K122" s="7">
        <f t="shared" si="5"/>
        <v>-0.42870983994109213</v>
      </c>
      <c r="L122">
        <v>29846</v>
      </c>
      <c r="M122">
        <v>24194</v>
      </c>
      <c r="N122" s="7">
        <f t="shared" si="6"/>
        <v>-0.15668720691392474</v>
      </c>
      <c r="O122" s="7">
        <f t="shared" si="7"/>
        <v>6.2357090260822388E-2</v>
      </c>
    </row>
    <row r="123" spans="1:15" x14ac:dyDescent="0.45">
      <c r="A123" s="1" t="s">
        <v>277</v>
      </c>
      <c r="B123" s="5">
        <v>178.83507990837097</v>
      </c>
      <c r="C123" s="5">
        <v>126.51278400421143</v>
      </c>
      <c r="D123" s="5">
        <v>136.22784399986267</v>
      </c>
      <c r="G123">
        <v>25594</v>
      </c>
      <c r="H123">
        <v>17958</v>
      </c>
      <c r="I123">
        <v>19908</v>
      </c>
      <c r="J123" s="7">
        <f t="shared" si="4"/>
        <v>0.29835117605688832</v>
      </c>
      <c r="K123" s="7">
        <f t="shared" si="5"/>
        <v>0.22216144408845823</v>
      </c>
      <c r="L123">
        <v>27333</v>
      </c>
      <c r="M123">
        <v>26612</v>
      </c>
      <c r="N123" s="7">
        <f t="shared" si="6"/>
        <v>-6.7945612252871768E-2</v>
      </c>
      <c r="O123" s="7">
        <f t="shared" si="7"/>
        <v>-3.9774947253262485E-2</v>
      </c>
    </row>
    <row r="124" spans="1:15" x14ac:dyDescent="0.45">
      <c r="A124" s="1" t="s">
        <v>156</v>
      </c>
      <c r="B124" s="5">
        <v>179.40538096427917</v>
      </c>
      <c r="C124" s="5">
        <v>196.6052188873291</v>
      </c>
      <c r="D124" s="5">
        <v>208.60439300537109</v>
      </c>
      <c r="G124">
        <v>24308</v>
      </c>
      <c r="H124">
        <v>25704</v>
      </c>
      <c r="I124">
        <v>26846</v>
      </c>
      <c r="J124" s="7">
        <f t="shared" si="4"/>
        <v>-5.7429652789205199E-2</v>
      </c>
      <c r="K124" s="7">
        <f t="shared" si="5"/>
        <v>-0.104410070758598</v>
      </c>
      <c r="L124">
        <v>11087</v>
      </c>
      <c r="M124">
        <v>5279</v>
      </c>
      <c r="N124" s="7">
        <f t="shared" si="6"/>
        <v>0.54389501398716467</v>
      </c>
      <c r="O124" s="7">
        <f t="shared" si="7"/>
        <v>0.78282869837090674</v>
      </c>
    </row>
    <row r="125" spans="1:15" x14ac:dyDescent="0.45">
      <c r="A125" s="1" t="s">
        <v>187</v>
      </c>
      <c r="B125" s="5">
        <v>180.33240795135498</v>
      </c>
      <c r="C125" s="5">
        <v>141.12525606155396</v>
      </c>
      <c r="D125" s="5">
        <v>115.06152105331421</v>
      </c>
      <c r="G125">
        <v>34614</v>
      </c>
      <c r="H125">
        <v>25883</v>
      </c>
      <c r="I125">
        <v>20712</v>
      </c>
      <c r="J125" s="7">
        <f t="shared" si="4"/>
        <v>0.25223897844802678</v>
      </c>
      <c r="K125" s="7">
        <f t="shared" si="5"/>
        <v>0.40162939850927371</v>
      </c>
      <c r="L125">
        <v>31521</v>
      </c>
      <c r="M125">
        <v>26933</v>
      </c>
      <c r="N125" s="7">
        <f t="shared" si="6"/>
        <v>8.9356907609637715E-2</v>
      </c>
      <c r="O125" s="7">
        <f t="shared" si="7"/>
        <v>0.22190443173282487</v>
      </c>
    </row>
    <row r="126" spans="1:15" x14ac:dyDescent="0.45">
      <c r="A126" s="1" t="s">
        <v>310</v>
      </c>
      <c r="B126" s="5">
        <v>197.95633697509766</v>
      </c>
      <c r="C126" s="5">
        <v>131.40772294998169</v>
      </c>
      <c r="D126" s="5">
        <v>171.37368583679199</v>
      </c>
      <c r="G126">
        <v>27076</v>
      </c>
      <c r="H126">
        <v>17382</v>
      </c>
      <c r="I126">
        <v>23360</v>
      </c>
      <c r="J126" s="7">
        <f t="shared" si="4"/>
        <v>0.35802925099719307</v>
      </c>
      <c r="K126" s="7">
        <f t="shared" si="5"/>
        <v>0.13724331511301521</v>
      </c>
      <c r="L126">
        <v>16761</v>
      </c>
      <c r="M126">
        <v>17454</v>
      </c>
      <c r="N126" s="7">
        <f t="shared" si="6"/>
        <v>0.38096469197813559</v>
      </c>
      <c r="O126" s="7">
        <f t="shared" si="7"/>
        <v>0.35537006943418525</v>
      </c>
    </row>
    <row r="127" spans="1:15" x14ac:dyDescent="0.45">
      <c r="A127" s="1" t="s">
        <v>154</v>
      </c>
      <c r="B127" s="5">
        <v>202.20479488372803</v>
      </c>
      <c r="C127" s="5">
        <v>142.03093409538269</v>
      </c>
      <c r="D127" s="5">
        <v>113.25595188140869</v>
      </c>
      <c r="G127">
        <v>27064</v>
      </c>
      <c r="H127">
        <v>18634</v>
      </c>
      <c r="I127">
        <v>14124</v>
      </c>
      <c r="J127" s="7">
        <f t="shared" si="4"/>
        <v>0.31148389003842741</v>
      </c>
      <c r="K127" s="7">
        <f t="shared" si="5"/>
        <v>0.47812592373632873</v>
      </c>
      <c r="L127">
        <v>6245</v>
      </c>
      <c r="M127">
        <v>6907</v>
      </c>
      <c r="N127" s="7">
        <f t="shared" si="6"/>
        <v>0.76925066509015672</v>
      </c>
      <c r="O127" s="7">
        <f t="shared" si="7"/>
        <v>0.7447901271061188</v>
      </c>
    </row>
    <row r="128" spans="1:15" x14ac:dyDescent="0.45">
      <c r="A128" s="1" t="s">
        <v>340</v>
      </c>
      <c r="B128" s="5">
        <v>207.08564901351929</v>
      </c>
      <c r="C128" s="5">
        <v>229.12447595596313</v>
      </c>
      <c r="D128" s="5">
        <v>373.62572288513184</v>
      </c>
      <c r="G128">
        <v>32037</v>
      </c>
      <c r="H128">
        <v>34052</v>
      </c>
      <c r="I128">
        <v>58015</v>
      </c>
      <c r="J128" s="7">
        <f t="shared" si="4"/>
        <v>-6.2896026469394767E-2</v>
      </c>
      <c r="K128" s="7">
        <f t="shared" si="5"/>
        <v>-0.8108749258669663</v>
      </c>
      <c r="L128">
        <v>35097</v>
      </c>
      <c r="M128">
        <v>36199</v>
      </c>
      <c r="N128" s="7">
        <f t="shared" si="6"/>
        <v>-9.5514561288510158E-2</v>
      </c>
      <c r="O128" s="7">
        <f t="shared" si="7"/>
        <v>-0.12991228891594095</v>
      </c>
    </row>
    <row r="129" spans="1:15" x14ac:dyDescent="0.45">
      <c r="A129" s="1" t="s">
        <v>30</v>
      </c>
      <c r="B129" s="5">
        <v>210.62600517272949</v>
      </c>
      <c r="C129" s="5">
        <v>182.42398595809937</v>
      </c>
      <c r="D129" s="5">
        <v>538.74719500541687</v>
      </c>
      <c r="G129">
        <v>28585</v>
      </c>
      <c r="H129">
        <v>24216</v>
      </c>
      <c r="I129">
        <v>73585</v>
      </c>
      <c r="J129" s="7">
        <f t="shared" si="4"/>
        <v>0.15284239986006648</v>
      </c>
      <c r="K129" s="7">
        <f t="shared" si="5"/>
        <v>-1.5742522301906594</v>
      </c>
      <c r="L129">
        <v>68981</v>
      </c>
      <c r="M129">
        <v>19783</v>
      </c>
      <c r="N129" s="7">
        <f t="shared" si="6"/>
        <v>-1.4131887353507084</v>
      </c>
      <c r="O129" s="7">
        <f t="shared" si="7"/>
        <v>0.30792373622529301</v>
      </c>
    </row>
    <row r="130" spans="1:15" x14ac:dyDescent="0.45">
      <c r="A130" s="1" t="s">
        <v>212</v>
      </c>
      <c r="B130" s="5">
        <v>211.47857904434204</v>
      </c>
      <c r="C130" s="5">
        <v>107.85950708389282</v>
      </c>
      <c r="D130" s="5">
        <v>90.354081153869629</v>
      </c>
      <c r="G130">
        <v>37299</v>
      </c>
      <c r="H130">
        <v>18339</v>
      </c>
      <c r="I130">
        <v>15767</v>
      </c>
      <c r="J130" s="7">
        <f t="shared" ref="J130:J172" si="8">IF(H130="","",($G130-H130)/$G130)</f>
        <v>0.50832461996300171</v>
      </c>
      <c r="K130" s="7">
        <f t="shared" ref="K130:K172" si="9">IF(I130="","",($G130-I130)/$G130)</f>
        <v>0.57728089224912194</v>
      </c>
      <c r="L130">
        <v>14957</v>
      </c>
      <c r="M130">
        <v>18141</v>
      </c>
      <c r="N130" s="7">
        <f t="shared" ref="N130:N172" si="10">IF(L130="","",($G130-L130)/$G130)</f>
        <v>0.59899729215260467</v>
      </c>
      <c r="O130" s="7">
        <f t="shared" ref="O130:O172" si="11">IF(M130="","",($G130-M130)/$G130)</f>
        <v>0.51363307327274188</v>
      </c>
    </row>
    <row r="131" spans="1:15" x14ac:dyDescent="0.45">
      <c r="A131" s="1" t="s">
        <v>359</v>
      </c>
      <c r="B131" s="5">
        <v>218.42968606948853</v>
      </c>
      <c r="C131" s="5">
        <v>226.57564187049866</v>
      </c>
      <c r="D131" s="5">
        <v>336.41362500190735</v>
      </c>
      <c r="G131">
        <v>43008</v>
      </c>
      <c r="H131">
        <v>43156</v>
      </c>
      <c r="I131">
        <v>64252</v>
      </c>
      <c r="J131" s="7">
        <f t="shared" si="8"/>
        <v>-3.441220238095238E-3</v>
      </c>
      <c r="K131" s="7">
        <f t="shared" si="9"/>
        <v>-0.49395461309523808</v>
      </c>
      <c r="L131">
        <v>75355</v>
      </c>
      <c r="M131">
        <v>114116</v>
      </c>
      <c r="N131" s="7">
        <f t="shared" si="10"/>
        <v>-0.75211588541666663</v>
      </c>
      <c r="O131" s="7">
        <f t="shared" si="11"/>
        <v>-1.6533668154761905</v>
      </c>
    </row>
    <row r="132" spans="1:15" x14ac:dyDescent="0.45">
      <c r="A132" s="1" t="s">
        <v>370</v>
      </c>
      <c r="B132" s="5">
        <v>219.26387310028076</v>
      </c>
      <c r="C132" s="5">
        <v>133.26070594787598</v>
      </c>
      <c r="D132" s="5">
        <v>182.40632295608521</v>
      </c>
      <c r="G132">
        <v>29296</v>
      </c>
      <c r="H132">
        <v>17579</v>
      </c>
      <c r="I132">
        <v>24732</v>
      </c>
      <c r="J132" s="7">
        <f t="shared" si="8"/>
        <v>0.39995221190606228</v>
      </c>
      <c r="K132" s="7">
        <f t="shared" si="9"/>
        <v>0.15578918623702895</v>
      </c>
      <c r="L132">
        <v>13188</v>
      </c>
      <c r="M132">
        <v>20465</v>
      </c>
      <c r="N132" s="7">
        <f t="shared" si="10"/>
        <v>0.54983615510649919</v>
      </c>
      <c r="O132" s="7">
        <f t="shared" si="11"/>
        <v>0.3014404696886947</v>
      </c>
    </row>
    <row r="133" spans="1:15" x14ac:dyDescent="0.45">
      <c r="A133" s="1" t="s">
        <v>329</v>
      </c>
      <c r="B133" s="5">
        <v>237.73955011367798</v>
      </c>
      <c r="C133" s="5">
        <v>276.42589807510376</v>
      </c>
      <c r="D133" s="5">
        <v>600.0041332244873</v>
      </c>
      <c r="G133">
        <v>32214</v>
      </c>
      <c r="H133">
        <v>36276</v>
      </c>
      <c r="I133">
        <v>80483</v>
      </c>
      <c r="J133" s="7">
        <f t="shared" si="8"/>
        <v>-0.12609424473831254</v>
      </c>
      <c r="K133" s="7">
        <f t="shared" si="9"/>
        <v>-1.4983857949959645</v>
      </c>
      <c r="L133">
        <v>36336</v>
      </c>
      <c r="M133">
        <v>35487</v>
      </c>
      <c r="N133" s="7">
        <f t="shared" si="10"/>
        <v>-0.12795678897373813</v>
      </c>
      <c r="O133" s="7">
        <f t="shared" si="11"/>
        <v>-0.10160178804246602</v>
      </c>
    </row>
    <row r="134" spans="1:15" x14ac:dyDescent="0.45">
      <c r="A134" s="1" t="s">
        <v>211</v>
      </c>
      <c r="B134" s="5">
        <v>241.91369915008545</v>
      </c>
      <c r="C134" s="5">
        <v>89.820177793502808</v>
      </c>
      <c r="D134" s="5">
        <v>98.763772964477539</v>
      </c>
      <c r="G134">
        <v>42511</v>
      </c>
      <c r="H134">
        <v>14930</v>
      </c>
      <c r="I134">
        <v>17066</v>
      </c>
      <c r="J134" s="7">
        <f t="shared" si="8"/>
        <v>0.64879678200936231</v>
      </c>
      <c r="K134" s="7">
        <f t="shared" si="9"/>
        <v>0.59855096328009216</v>
      </c>
      <c r="L134">
        <v>13812</v>
      </c>
      <c r="M134">
        <v>13905</v>
      </c>
      <c r="N134" s="7">
        <f t="shared" si="10"/>
        <v>0.67509585754275359</v>
      </c>
      <c r="O134" s="7">
        <f t="shared" si="11"/>
        <v>0.67290818846886691</v>
      </c>
    </row>
    <row r="135" spans="1:15" x14ac:dyDescent="0.45">
      <c r="A135" s="1" t="s">
        <v>15</v>
      </c>
      <c r="B135" s="5">
        <v>243.78016400337219</v>
      </c>
      <c r="C135" s="5">
        <v>270.15408611297607</v>
      </c>
      <c r="D135" s="5">
        <v>249.90309119224548</v>
      </c>
      <c r="G135">
        <v>33518</v>
      </c>
      <c r="H135">
        <v>35917</v>
      </c>
      <c r="I135">
        <v>33870</v>
      </c>
      <c r="J135" s="7">
        <f t="shared" si="8"/>
        <v>-7.1573482904707914E-2</v>
      </c>
      <c r="K135" s="7">
        <f t="shared" si="9"/>
        <v>-1.0501819917656184E-2</v>
      </c>
      <c r="L135">
        <v>14364</v>
      </c>
      <c r="M135">
        <v>12244</v>
      </c>
      <c r="N135" s="7">
        <f t="shared" si="10"/>
        <v>0.57145414404200723</v>
      </c>
      <c r="O135" s="7">
        <f t="shared" si="11"/>
        <v>0.63470374127334561</v>
      </c>
    </row>
    <row r="136" spans="1:15" x14ac:dyDescent="0.45">
      <c r="A136" s="1" t="s">
        <v>86</v>
      </c>
      <c r="B136" s="5">
        <v>249.21730399131775</v>
      </c>
      <c r="C136" s="5">
        <v>287.92463684082031</v>
      </c>
      <c r="D136" s="5">
        <v>257.53096199035645</v>
      </c>
      <c r="G136">
        <v>40736</v>
      </c>
      <c r="H136">
        <v>47089</v>
      </c>
      <c r="I136">
        <v>40130</v>
      </c>
      <c r="J136" s="7">
        <f t="shared" si="8"/>
        <v>-0.15595542026708561</v>
      </c>
      <c r="K136" s="7">
        <f t="shared" si="9"/>
        <v>1.4876276512175962E-2</v>
      </c>
      <c r="L136">
        <v>18514</v>
      </c>
      <c r="M136">
        <v>21574</v>
      </c>
      <c r="N136" s="7">
        <f t="shared" si="10"/>
        <v>0.54551256873527099</v>
      </c>
      <c r="O136" s="7">
        <f t="shared" si="11"/>
        <v>0.47039473684210525</v>
      </c>
    </row>
    <row r="137" spans="1:15" x14ac:dyDescent="0.45">
      <c r="A137" s="1" t="s">
        <v>235</v>
      </c>
      <c r="B137" s="5">
        <v>253.63778185844421</v>
      </c>
      <c r="C137" s="5">
        <v>454.56538701057434</v>
      </c>
      <c r="D137" s="5">
        <v>505.81510996818542</v>
      </c>
      <c r="G137">
        <v>34487</v>
      </c>
      <c r="H137">
        <v>61620</v>
      </c>
      <c r="I137">
        <v>67846</v>
      </c>
      <c r="J137" s="7">
        <f t="shared" si="8"/>
        <v>-0.78676022849189553</v>
      </c>
      <c r="K137" s="7">
        <f t="shared" si="9"/>
        <v>-0.96729202308116102</v>
      </c>
      <c r="L137">
        <v>49562</v>
      </c>
      <c r="M137">
        <v>56393</v>
      </c>
      <c r="N137" s="7">
        <f t="shared" si="10"/>
        <v>-0.43712123408820713</v>
      </c>
      <c r="O137" s="7">
        <f t="shared" si="11"/>
        <v>-0.63519587090787832</v>
      </c>
    </row>
    <row r="138" spans="1:15" x14ac:dyDescent="0.45">
      <c r="A138" s="1" t="s">
        <v>374</v>
      </c>
      <c r="B138" s="5">
        <v>254.21056890487671</v>
      </c>
      <c r="C138" s="5">
        <v>390.27892303466797</v>
      </c>
      <c r="D138" s="5">
        <v>464.17401599884033</v>
      </c>
      <c r="G138">
        <v>34409</v>
      </c>
      <c r="H138">
        <v>51900</v>
      </c>
      <c r="I138">
        <v>63232</v>
      </c>
      <c r="J138" s="7">
        <f t="shared" si="8"/>
        <v>-0.50832630997704087</v>
      </c>
      <c r="K138" s="7">
        <f t="shared" si="9"/>
        <v>-0.83765875207067919</v>
      </c>
      <c r="L138">
        <v>44739</v>
      </c>
      <c r="M138">
        <v>81155</v>
      </c>
      <c r="N138" s="7">
        <f t="shared" si="10"/>
        <v>-0.30021215379697175</v>
      </c>
      <c r="O138" s="7">
        <f t="shared" si="11"/>
        <v>-1.358539916882211</v>
      </c>
    </row>
    <row r="139" spans="1:15" x14ac:dyDescent="0.45">
      <c r="A139" s="1" t="s">
        <v>299</v>
      </c>
      <c r="B139" s="5">
        <v>258.38125205039978</v>
      </c>
      <c r="C139" s="5">
        <v>182.5286819934845</v>
      </c>
      <c r="D139" s="5">
        <v>227.98987007141113</v>
      </c>
      <c r="G139">
        <v>34825</v>
      </c>
      <c r="H139">
        <v>25007</v>
      </c>
      <c r="I139">
        <v>31022</v>
      </c>
      <c r="J139" s="7">
        <f t="shared" si="8"/>
        <v>0.28192390524048816</v>
      </c>
      <c r="K139" s="7">
        <f t="shared" si="9"/>
        <v>0.10920315865039483</v>
      </c>
      <c r="L139">
        <v>20631</v>
      </c>
      <c r="M139">
        <v>39268</v>
      </c>
      <c r="N139" s="7">
        <f t="shared" si="10"/>
        <v>0.4075807609475951</v>
      </c>
      <c r="O139" s="7">
        <f t="shared" si="11"/>
        <v>-0.12758076094759513</v>
      </c>
    </row>
    <row r="140" spans="1:15" x14ac:dyDescent="0.45">
      <c r="A140" s="1" t="s">
        <v>126</v>
      </c>
      <c r="B140" s="5">
        <v>263.5659282207489</v>
      </c>
      <c r="C140" s="5">
        <v>276.51470589637756</v>
      </c>
      <c r="D140" s="5">
        <v>225.91685104370117</v>
      </c>
      <c r="G140">
        <v>35808</v>
      </c>
      <c r="H140">
        <v>36911</v>
      </c>
      <c r="I140">
        <v>31112</v>
      </c>
      <c r="J140" s="7">
        <f t="shared" si="8"/>
        <v>-3.0803172475424485E-2</v>
      </c>
      <c r="K140" s="7">
        <f t="shared" si="9"/>
        <v>0.13114387846291331</v>
      </c>
      <c r="L140">
        <v>28921</v>
      </c>
      <c r="M140">
        <v>21348</v>
      </c>
      <c r="N140" s="7">
        <f t="shared" si="10"/>
        <v>0.19233132260947275</v>
      </c>
      <c r="O140" s="7">
        <f t="shared" si="11"/>
        <v>0.40382037533512066</v>
      </c>
    </row>
    <row r="141" spans="1:15" x14ac:dyDescent="0.45">
      <c r="A141" s="1" t="s">
        <v>184</v>
      </c>
      <c r="B141" s="5">
        <v>265.92775702476501</v>
      </c>
      <c r="C141" s="5">
        <v>208.38009810447693</v>
      </c>
      <c r="D141" s="5">
        <v>255.38504004478455</v>
      </c>
      <c r="G141">
        <v>57681</v>
      </c>
      <c r="H141">
        <v>44782</v>
      </c>
      <c r="I141">
        <v>50238</v>
      </c>
      <c r="J141" s="7">
        <f t="shared" si="8"/>
        <v>0.22362649746016885</v>
      </c>
      <c r="K141" s="7">
        <f t="shared" si="9"/>
        <v>0.12903729130909658</v>
      </c>
      <c r="L141">
        <v>105125</v>
      </c>
      <c r="M141">
        <v>117406</v>
      </c>
      <c r="N141" s="7">
        <f t="shared" si="10"/>
        <v>-0.82252388134741072</v>
      </c>
      <c r="O141" s="7">
        <f t="shared" si="11"/>
        <v>-1.0354362788439868</v>
      </c>
    </row>
    <row r="142" spans="1:15" x14ac:dyDescent="0.45">
      <c r="A142" s="1" t="s">
        <v>181</v>
      </c>
      <c r="B142" s="5">
        <v>266.51686000823975</v>
      </c>
      <c r="C142" s="5">
        <v>600.00233793258667</v>
      </c>
      <c r="D142" s="5">
        <v>284.23572182655334</v>
      </c>
      <c r="G142">
        <v>54983</v>
      </c>
      <c r="H142">
        <v>118287</v>
      </c>
      <c r="I142">
        <v>54522</v>
      </c>
      <c r="J142" s="7">
        <f t="shared" si="8"/>
        <v>-1.1513376861939144</v>
      </c>
      <c r="K142" s="7">
        <f t="shared" si="9"/>
        <v>8.3844097266427813E-3</v>
      </c>
      <c r="L142">
        <v>111412</v>
      </c>
      <c r="M142">
        <v>50599</v>
      </c>
      <c r="N142" s="7">
        <f t="shared" si="10"/>
        <v>-1.026299037884437</v>
      </c>
      <c r="O142" s="7">
        <f t="shared" si="11"/>
        <v>7.973373588199989E-2</v>
      </c>
    </row>
    <row r="143" spans="1:15" x14ac:dyDescent="0.45">
      <c r="A143" s="1" t="s">
        <v>283</v>
      </c>
      <c r="B143" s="5">
        <v>276.70916390419006</v>
      </c>
      <c r="C143" s="5">
        <v>249.8003568649292</v>
      </c>
      <c r="D143" s="5">
        <v>516.19006705284119</v>
      </c>
      <c r="G143">
        <v>44836</v>
      </c>
      <c r="H143">
        <v>39582</v>
      </c>
      <c r="I143">
        <v>85534</v>
      </c>
      <c r="J143" s="7">
        <f t="shared" si="8"/>
        <v>0.11718262110803819</v>
      </c>
      <c r="K143" s="7">
        <f t="shared" si="9"/>
        <v>-0.90770809171201716</v>
      </c>
      <c r="L143">
        <v>60377</v>
      </c>
      <c r="M143">
        <v>46715</v>
      </c>
      <c r="N143" s="7">
        <f t="shared" si="10"/>
        <v>-0.34661878847354805</v>
      </c>
      <c r="O143" s="7">
        <f t="shared" si="11"/>
        <v>-4.1908287982870905E-2</v>
      </c>
    </row>
    <row r="144" spans="1:15" x14ac:dyDescent="0.45">
      <c r="A144" s="1" t="s">
        <v>261</v>
      </c>
      <c r="B144" s="5">
        <v>291.89016318321228</v>
      </c>
      <c r="C144" s="5">
        <v>184.25884199142456</v>
      </c>
      <c r="D144" s="5">
        <v>181.90228199958801</v>
      </c>
      <c r="G144">
        <v>39823</v>
      </c>
      <c r="H144">
        <v>24005</v>
      </c>
      <c r="I144">
        <v>24664</v>
      </c>
      <c r="J144" s="7">
        <f t="shared" si="8"/>
        <v>0.39720764382392088</v>
      </c>
      <c r="K144" s="7">
        <f t="shared" si="9"/>
        <v>0.38065941792431507</v>
      </c>
      <c r="L144">
        <v>21939</v>
      </c>
      <c r="M144">
        <v>16353</v>
      </c>
      <c r="N144" s="7">
        <f t="shared" si="10"/>
        <v>0.44908721090826909</v>
      </c>
      <c r="O144" s="7">
        <f t="shared" si="11"/>
        <v>0.58935790874620197</v>
      </c>
    </row>
    <row r="145" spans="1:15" x14ac:dyDescent="0.45">
      <c r="A145" s="1" t="s">
        <v>172</v>
      </c>
      <c r="B145" s="5">
        <v>308.73994183540344</v>
      </c>
      <c r="C145" s="5">
        <v>270.21714496612549</v>
      </c>
      <c r="D145" s="5">
        <v>256.23785996437073</v>
      </c>
      <c r="G145">
        <v>41370</v>
      </c>
      <c r="H145">
        <v>35765</v>
      </c>
      <c r="I145">
        <v>32859</v>
      </c>
      <c r="J145" s="7">
        <f t="shared" si="8"/>
        <v>0.13548465071307711</v>
      </c>
      <c r="K145" s="7">
        <f t="shared" si="9"/>
        <v>0.20572878897751995</v>
      </c>
      <c r="L145">
        <v>31215</v>
      </c>
      <c r="M145">
        <v>49572</v>
      </c>
      <c r="N145" s="7">
        <f t="shared" si="10"/>
        <v>0.24546773023930385</v>
      </c>
      <c r="O145" s="7">
        <f t="shared" si="11"/>
        <v>-0.19825960841189266</v>
      </c>
    </row>
    <row r="146" spans="1:15" x14ac:dyDescent="0.45">
      <c r="A146" s="1" t="s">
        <v>259</v>
      </c>
      <c r="B146" s="5">
        <v>316.6482310295105</v>
      </c>
      <c r="C146" s="5">
        <v>191.36319088935852</v>
      </c>
      <c r="D146" s="5">
        <v>184.57701110839844</v>
      </c>
      <c r="G146">
        <v>47792</v>
      </c>
      <c r="H146">
        <v>28505</v>
      </c>
      <c r="I146">
        <v>28363</v>
      </c>
      <c r="J146" s="7">
        <f t="shared" si="8"/>
        <v>0.40356126548376298</v>
      </c>
      <c r="K146" s="7">
        <f t="shared" si="9"/>
        <v>0.40653247405423504</v>
      </c>
      <c r="L146">
        <v>26891</v>
      </c>
      <c r="M146">
        <v>58362</v>
      </c>
      <c r="N146" s="7">
        <f t="shared" si="10"/>
        <v>0.43733260796786072</v>
      </c>
      <c r="O146" s="7">
        <f t="shared" si="11"/>
        <v>-0.2211667224640107</v>
      </c>
    </row>
    <row r="147" spans="1:15" x14ac:dyDescent="0.45">
      <c r="A147" s="1" t="s">
        <v>263</v>
      </c>
      <c r="B147" s="5">
        <v>323.20604586601257</v>
      </c>
      <c r="C147" s="5">
        <v>600.00275897979736</v>
      </c>
      <c r="D147" s="5">
        <v>600.00218915939331</v>
      </c>
      <c r="G147">
        <v>44163</v>
      </c>
      <c r="H147">
        <v>64161</v>
      </c>
      <c r="I147">
        <v>81359</v>
      </c>
      <c r="J147" s="7">
        <f t="shared" si="8"/>
        <v>-0.45282249847157124</v>
      </c>
      <c r="K147" s="7">
        <f t="shared" si="9"/>
        <v>-0.842243507008129</v>
      </c>
      <c r="L147">
        <v>59100</v>
      </c>
      <c r="M147">
        <v>20191</v>
      </c>
      <c r="N147" s="7">
        <f t="shared" si="10"/>
        <v>-0.33822430541403437</v>
      </c>
      <c r="O147" s="7">
        <f t="shared" si="11"/>
        <v>0.54280732740076532</v>
      </c>
    </row>
    <row r="148" spans="1:15" x14ac:dyDescent="0.45">
      <c r="A148" s="1" t="s">
        <v>270</v>
      </c>
      <c r="B148" s="5">
        <v>357.00530219078064</v>
      </c>
      <c r="C148" s="5">
        <v>393.69795298576355</v>
      </c>
      <c r="D148" s="5">
        <v>600.00001382827759</v>
      </c>
      <c r="G148">
        <v>47674</v>
      </c>
      <c r="H148">
        <v>52287</v>
      </c>
      <c r="I148">
        <v>80581</v>
      </c>
      <c r="J148" s="7">
        <f t="shared" si="8"/>
        <v>-9.6761337416621213E-2</v>
      </c>
      <c r="K148" s="7">
        <f t="shared" si="9"/>
        <v>-0.69025045097956961</v>
      </c>
      <c r="L148">
        <v>42489</v>
      </c>
      <c r="M148">
        <v>60095</v>
      </c>
      <c r="N148" s="7">
        <f t="shared" si="10"/>
        <v>0.10875949154675504</v>
      </c>
      <c r="O148" s="7">
        <f t="shared" si="11"/>
        <v>-0.26054033645173469</v>
      </c>
    </row>
    <row r="149" spans="1:15" x14ac:dyDescent="0.45">
      <c r="A149" s="1" t="s">
        <v>39</v>
      </c>
      <c r="B149" s="5">
        <v>357.94364094734192</v>
      </c>
      <c r="C149" s="5">
        <v>256.25429892539978</v>
      </c>
      <c r="D149" s="5">
        <v>373.68285083770752</v>
      </c>
      <c r="G149">
        <v>51297</v>
      </c>
      <c r="H149">
        <v>36818</v>
      </c>
      <c r="I149">
        <v>52428</v>
      </c>
      <c r="J149" s="7">
        <f t="shared" si="8"/>
        <v>0.28225822172836618</v>
      </c>
      <c r="K149" s="7">
        <f t="shared" si="9"/>
        <v>-2.2048072986724371E-2</v>
      </c>
      <c r="L149">
        <v>42151</v>
      </c>
      <c r="M149">
        <v>70359</v>
      </c>
      <c r="N149" s="7">
        <f t="shared" si="10"/>
        <v>0.1782950269996296</v>
      </c>
      <c r="O149" s="7">
        <f t="shared" si="11"/>
        <v>-0.37160067840224575</v>
      </c>
    </row>
    <row r="150" spans="1:15" x14ac:dyDescent="0.45">
      <c r="A150" s="1" t="s">
        <v>167</v>
      </c>
      <c r="B150" s="5">
        <v>359.13153600692749</v>
      </c>
      <c r="C150" s="5">
        <v>382.35694813728333</v>
      </c>
      <c r="D150" s="5">
        <v>364.95925903320313</v>
      </c>
      <c r="G150">
        <v>69993</v>
      </c>
      <c r="H150">
        <v>73748</v>
      </c>
      <c r="I150">
        <v>68875</v>
      </c>
      <c r="J150" s="7">
        <f t="shared" si="8"/>
        <v>-5.3648221965053651E-2</v>
      </c>
      <c r="K150" s="7">
        <f t="shared" si="9"/>
        <v>1.5973025874015973E-2</v>
      </c>
      <c r="L150">
        <v>49150</v>
      </c>
      <c r="M150">
        <v>26118</v>
      </c>
      <c r="N150" s="7">
        <f t="shared" si="10"/>
        <v>0.29778692154929781</v>
      </c>
      <c r="O150" s="7">
        <f t="shared" si="11"/>
        <v>0.62684839912562684</v>
      </c>
    </row>
    <row r="151" spans="1:15" x14ac:dyDescent="0.45">
      <c r="A151" s="1" t="s">
        <v>29</v>
      </c>
      <c r="B151" s="5">
        <v>361.03063011169434</v>
      </c>
      <c r="C151" s="5">
        <v>187.01710987091064</v>
      </c>
      <c r="D151" s="5">
        <v>470.12617802619934</v>
      </c>
      <c r="G151">
        <v>49449</v>
      </c>
      <c r="H151">
        <v>25809</v>
      </c>
      <c r="I151">
        <v>64083</v>
      </c>
      <c r="J151" s="7">
        <f t="shared" si="8"/>
        <v>0.47806831280713463</v>
      </c>
      <c r="K151" s="7">
        <f t="shared" si="9"/>
        <v>-0.29594127282654858</v>
      </c>
      <c r="L151">
        <v>52753</v>
      </c>
      <c r="M151">
        <v>40766</v>
      </c>
      <c r="N151" s="7">
        <f t="shared" si="10"/>
        <v>-6.6816315800117293E-2</v>
      </c>
      <c r="O151" s="7">
        <f t="shared" si="11"/>
        <v>0.17559505753402496</v>
      </c>
    </row>
    <row r="152" spans="1:15" x14ac:dyDescent="0.45">
      <c r="A152" s="1" t="s">
        <v>354</v>
      </c>
      <c r="B152" s="5">
        <v>374.56237101554871</v>
      </c>
      <c r="C152" s="5">
        <v>538.77902603149414</v>
      </c>
      <c r="D152" s="5">
        <v>359.83243703842163</v>
      </c>
      <c r="G152">
        <v>54569</v>
      </c>
      <c r="H152">
        <v>77681</v>
      </c>
      <c r="I152">
        <v>52811</v>
      </c>
      <c r="J152" s="7">
        <f t="shared" si="8"/>
        <v>-0.42353717312026973</v>
      </c>
      <c r="K152" s="7">
        <f t="shared" si="9"/>
        <v>3.2216093386354887E-2</v>
      </c>
      <c r="L152">
        <v>29249</v>
      </c>
      <c r="M152">
        <v>27240</v>
      </c>
      <c r="N152" s="7">
        <f t="shared" si="10"/>
        <v>0.46399970679323427</v>
      </c>
      <c r="O152" s="7">
        <f t="shared" si="11"/>
        <v>0.50081548131723141</v>
      </c>
    </row>
    <row r="153" spans="1:15" x14ac:dyDescent="0.45">
      <c r="A153" s="1" t="s">
        <v>64</v>
      </c>
      <c r="B153" s="5">
        <v>391.68515110015869</v>
      </c>
      <c r="C153" s="5">
        <v>493.86841797828674</v>
      </c>
      <c r="D153" s="5">
        <v>600.00722408294678</v>
      </c>
      <c r="G153">
        <v>56053</v>
      </c>
      <c r="H153">
        <v>71187</v>
      </c>
      <c r="I153">
        <v>85332</v>
      </c>
      <c r="J153" s="7">
        <f t="shared" si="8"/>
        <v>-0.26999446951991862</v>
      </c>
      <c r="K153" s="7">
        <f t="shared" si="9"/>
        <v>-0.52234492355449302</v>
      </c>
      <c r="L153">
        <v>30035</v>
      </c>
      <c r="M153">
        <v>7000</v>
      </c>
      <c r="N153" s="7">
        <f t="shared" si="10"/>
        <v>0.46416784115033988</v>
      </c>
      <c r="O153" s="7">
        <f t="shared" si="11"/>
        <v>0.87511819171141603</v>
      </c>
    </row>
    <row r="154" spans="1:15" x14ac:dyDescent="0.45">
      <c r="A154" s="1" t="s">
        <v>7</v>
      </c>
      <c r="B154" s="5">
        <v>399.50793099403381</v>
      </c>
      <c r="C154" s="5">
        <v>600.00255417823792</v>
      </c>
      <c r="D154" s="5">
        <v>491.55239605903625</v>
      </c>
      <c r="G154">
        <v>53661</v>
      </c>
      <c r="H154">
        <v>62476</v>
      </c>
      <c r="I154">
        <v>65276</v>
      </c>
      <c r="J154" s="7">
        <f t="shared" si="8"/>
        <v>-0.16427200387618568</v>
      </c>
      <c r="K154" s="7">
        <f t="shared" si="9"/>
        <v>-0.21645142654814484</v>
      </c>
      <c r="L154">
        <v>78509</v>
      </c>
      <c r="M154">
        <v>52397</v>
      </c>
      <c r="N154" s="7">
        <f t="shared" si="10"/>
        <v>-0.4630551051974432</v>
      </c>
      <c r="O154" s="7">
        <f t="shared" si="11"/>
        <v>2.3555282234770131E-2</v>
      </c>
    </row>
    <row r="155" spans="1:15" x14ac:dyDescent="0.45">
      <c r="A155" s="1" t="s">
        <v>51</v>
      </c>
      <c r="B155" s="5">
        <v>405.82186603546143</v>
      </c>
      <c r="C155" s="5">
        <v>254.7995719909668</v>
      </c>
      <c r="D155" s="5">
        <v>322.58188104629517</v>
      </c>
      <c r="G155">
        <v>57298</v>
      </c>
      <c r="H155">
        <v>33023</v>
      </c>
      <c r="I155">
        <v>46245</v>
      </c>
      <c r="J155" s="7">
        <f t="shared" si="8"/>
        <v>0.42366225697232013</v>
      </c>
      <c r="K155" s="7">
        <f t="shared" si="9"/>
        <v>0.19290376627456457</v>
      </c>
      <c r="L155">
        <v>69378</v>
      </c>
      <c r="M155">
        <v>44313</v>
      </c>
      <c r="N155" s="7">
        <f t="shared" si="10"/>
        <v>-0.21082760305769835</v>
      </c>
      <c r="O155" s="7">
        <f t="shared" si="11"/>
        <v>0.22662222067087856</v>
      </c>
    </row>
    <row r="156" spans="1:15" x14ac:dyDescent="0.45">
      <c r="A156" s="1" t="s">
        <v>328</v>
      </c>
      <c r="B156" s="5">
        <v>440.59616708755493</v>
      </c>
      <c r="C156" s="5">
        <v>513.96723699569702</v>
      </c>
      <c r="D156" s="5">
        <v>492.59848690032959</v>
      </c>
      <c r="G156">
        <v>59478</v>
      </c>
      <c r="H156">
        <v>68438</v>
      </c>
      <c r="I156">
        <v>67563</v>
      </c>
      <c r="J156" s="7">
        <f t="shared" si="8"/>
        <v>-0.15064393557281683</v>
      </c>
      <c r="K156" s="7">
        <f t="shared" si="9"/>
        <v>-0.13593261373953394</v>
      </c>
      <c r="L156">
        <v>58535</v>
      </c>
      <c r="M156">
        <v>78330</v>
      </c>
      <c r="N156" s="7">
        <f t="shared" si="10"/>
        <v>1.5854601701469451E-2</v>
      </c>
      <c r="O156" s="7">
        <f t="shared" si="11"/>
        <v>-0.3169575305154847</v>
      </c>
    </row>
    <row r="157" spans="1:15" x14ac:dyDescent="0.45">
      <c r="A157" s="1" t="s">
        <v>11</v>
      </c>
      <c r="B157" s="5">
        <v>450.00888395309448</v>
      </c>
      <c r="C157" s="5">
        <v>315.55682015419006</v>
      </c>
      <c r="D157" s="5">
        <v>155.01005601882935</v>
      </c>
      <c r="G157">
        <v>59582</v>
      </c>
      <c r="H157">
        <v>41856</v>
      </c>
      <c r="I157">
        <v>1512</v>
      </c>
      <c r="J157" s="7">
        <f t="shared" si="8"/>
        <v>0.29750595817528785</v>
      </c>
      <c r="K157" s="7">
        <f t="shared" si="9"/>
        <v>0.97462320835151561</v>
      </c>
      <c r="L157">
        <v>23445</v>
      </c>
      <c r="M157">
        <v>17817</v>
      </c>
      <c r="N157" s="7">
        <f t="shared" si="10"/>
        <v>0.60650867711725021</v>
      </c>
      <c r="O157" s="7">
        <f t="shared" si="11"/>
        <v>0.70096673491994221</v>
      </c>
    </row>
    <row r="158" spans="1:15" x14ac:dyDescent="0.45">
      <c r="A158" s="1" t="s">
        <v>208</v>
      </c>
      <c r="B158" s="5">
        <v>457.88333106040955</v>
      </c>
      <c r="C158" s="5">
        <v>278.1624448299408</v>
      </c>
      <c r="D158" s="5">
        <v>600.00436592102051</v>
      </c>
      <c r="G158">
        <v>63856</v>
      </c>
      <c r="H158">
        <v>38043</v>
      </c>
      <c r="I158">
        <v>83776</v>
      </c>
      <c r="J158" s="7">
        <f t="shared" si="8"/>
        <v>0.4042376597344024</v>
      </c>
      <c r="K158" s="7">
        <f t="shared" si="9"/>
        <v>-0.31195189175645199</v>
      </c>
      <c r="L158">
        <v>27948</v>
      </c>
      <c r="M158">
        <v>79023</v>
      </c>
      <c r="N158" s="7">
        <f t="shared" si="10"/>
        <v>0.56232773740917064</v>
      </c>
      <c r="O158" s="7">
        <f t="shared" si="11"/>
        <v>-0.23751879228263592</v>
      </c>
    </row>
    <row r="159" spans="1:15" x14ac:dyDescent="0.45">
      <c r="A159" s="1" t="s">
        <v>367</v>
      </c>
      <c r="B159" s="5">
        <v>458.18262481689453</v>
      </c>
      <c r="C159" s="5">
        <v>552.15382981300354</v>
      </c>
      <c r="D159" s="5">
        <v>387.23610186576843</v>
      </c>
      <c r="G159">
        <v>71459</v>
      </c>
      <c r="H159">
        <v>85083</v>
      </c>
      <c r="I159">
        <v>61095</v>
      </c>
      <c r="J159" s="7">
        <f t="shared" si="8"/>
        <v>-0.19065478106326705</v>
      </c>
      <c r="K159" s="7">
        <f t="shared" si="9"/>
        <v>0.14503421542422928</v>
      </c>
      <c r="L159">
        <v>63513</v>
      </c>
      <c r="M159">
        <v>64667</v>
      </c>
      <c r="N159" s="7">
        <f t="shared" si="10"/>
        <v>0.11119663023551966</v>
      </c>
      <c r="O159" s="7">
        <f t="shared" si="11"/>
        <v>9.5047509760841878E-2</v>
      </c>
    </row>
    <row r="160" spans="1:15" x14ac:dyDescent="0.45">
      <c r="A160" s="1" t="s">
        <v>57</v>
      </c>
      <c r="B160" s="5">
        <v>469.18234705924988</v>
      </c>
      <c r="C160" s="5">
        <v>80.500849008560181</v>
      </c>
      <c r="D160" s="5">
        <v>94.549355983734131</v>
      </c>
      <c r="G160">
        <v>63707</v>
      </c>
      <c r="H160">
        <v>10879</v>
      </c>
      <c r="I160">
        <v>12526</v>
      </c>
      <c r="J160" s="7">
        <f t="shared" si="8"/>
        <v>0.82923383615615243</v>
      </c>
      <c r="K160" s="7">
        <f t="shared" si="9"/>
        <v>0.80338110411728691</v>
      </c>
      <c r="L160">
        <v>19398</v>
      </c>
      <c r="M160">
        <v>7725</v>
      </c>
      <c r="N160" s="7">
        <f t="shared" si="10"/>
        <v>0.69551226709780711</v>
      </c>
      <c r="O160" s="7">
        <f t="shared" si="11"/>
        <v>0.87874173952626866</v>
      </c>
    </row>
    <row r="161" spans="1:15" x14ac:dyDescent="0.45">
      <c r="A161" s="1" t="s">
        <v>153</v>
      </c>
      <c r="B161" s="5">
        <v>483.4299328327179</v>
      </c>
      <c r="C161" s="5">
        <v>600.00379419326782</v>
      </c>
      <c r="D161" s="5">
        <v>600.00104284286499</v>
      </c>
      <c r="G161">
        <v>78173</v>
      </c>
      <c r="H161">
        <v>87667</v>
      </c>
      <c r="I161">
        <v>66589</v>
      </c>
      <c r="J161" s="7">
        <f t="shared" si="8"/>
        <v>-0.12144858199122459</v>
      </c>
      <c r="K161" s="7">
        <f t="shared" si="9"/>
        <v>0.14818415565476573</v>
      </c>
      <c r="L161">
        <v>97109</v>
      </c>
      <c r="M161">
        <v>97535</v>
      </c>
      <c r="N161" s="7">
        <f t="shared" si="10"/>
        <v>-0.24223197267598787</v>
      </c>
      <c r="O161" s="7">
        <f t="shared" si="11"/>
        <v>-0.24768142453276706</v>
      </c>
    </row>
    <row r="162" spans="1:15" x14ac:dyDescent="0.45">
      <c r="A162" s="1" t="s">
        <v>334</v>
      </c>
      <c r="B162" s="5">
        <v>498.71152901649475</v>
      </c>
      <c r="C162" s="5">
        <v>494.35216498374939</v>
      </c>
      <c r="D162" s="5">
        <v>507.57879304885864</v>
      </c>
      <c r="G162">
        <v>66851</v>
      </c>
      <c r="H162">
        <v>66851</v>
      </c>
      <c r="I162">
        <v>66851</v>
      </c>
      <c r="J162" s="7">
        <f t="shared" si="8"/>
        <v>0</v>
      </c>
      <c r="K162" s="7">
        <f t="shared" si="9"/>
        <v>0</v>
      </c>
      <c r="L162">
        <v>51307</v>
      </c>
      <c r="M162">
        <v>48350</v>
      </c>
      <c r="N162" s="7">
        <f t="shared" si="10"/>
        <v>0.23251709024547126</v>
      </c>
      <c r="O162" s="7">
        <f t="shared" si="11"/>
        <v>0.27674978683938911</v>
      </c>
    </row>
    <row r="163" spans="1:15" x14ac:dyDescent="0.45">
      <c r="A163" s="1" t="s">
        <v>158</v>
      </c>
      <c r="B163" s="5">
        <v>501.23794484138489</v>
      </c>
      <c r="C163" s="5">
        <v>455.8726110458374</v>
      </c>
      <c r="D163" s="5">
        <v>330.85692405700684</v>
      </c>
      <c r="G163">
        <v>83593</v>
      </c>
      <c r="H163">
        <v>75387</v>
      </c>
      <c r="I163">
        <v>54472</v>
      </c>
      <c r="J163" s="7">
        <f t="shared" si="8"/>
        <v>9.8166114387568337E-2</v>
      </c>
      <c r="K163" s="7">
        <f t="shared" si="9"/>
        <v>0.34836649001710668</v>
      </c>
      <c r="L163">
        <v>76264</v>
      </c>
      <c r="M163">
        <v>114624</v>
      </c>
      <c r="N163" s="7">
        <f t="shared" si="10"/>
        <v>8.7674805306664438E-2</v>
      </c>
      <c r="O163" s="7">
        <f t="shared" si="11"/>
        <v>-0.37121529314655533</v>
      </c>
    </row>
    <row r="164" spans="1:15" x14ac:dyDescent="0.45">
      <c r="A164" s="1" t="s">
        <v>296</v>
      </c>
      <c r="B164" s="5">
        <v>519.03266096115112</v>
      </c>
      <c r="C164" s="5">
        <v>98.210875988006592</v>
      </c>
      <c r="D164" s="5">
        <v>71.092678070068359</v>
      </c>
      <c r="G164">
        <v>71169</v>
      </c>
      <c r="H164">
        <v>13279</v>
      </c>
      <c r="I164">
        <v>9823</v>
      </c>
      <c r="J164" s="7">
        <f t="shared" si="8"/>
        <v>0.81341595357529262</v>
      </c>
      <c r="K164" s="7">
        <f t="shared" si="9"/>
        <v>0.86197642231870619</v>
      </c>
      <c r="L164">
        <v>92170</v>
      </c>
      <c r="M164">
        <v>84188</v>
      </c>
      <c r="N164" s="7">
        <f t="shared" si="10"/>
        <v>-0.29508634377327209</v>
      </c>
      <c r="O164" s="7">
        <f t="shared" si="11"/>
        <v>-0.18293077041970521</v>
      </c>
    </row>
    <row r="165" spans="1:15" x14ac:dyDescent="0.45">
      <c r="A165" s="1" t="s">
        <v>179</v>
      </c>
      <c r="B165" s="5">
        <v>522.55506992340088</v>
      </c>
      <c r="C165" s="5">
        <v>600.00379204750061</v>
      </c>
      <c r="D165" s="5">
        <v>600.00322914123535</v>
      </c>
      <c r="G165">
        <v>106380</v>
      </c>
      <c r="H165">
        <v>123755</v>
      </c>
      <c r="I165">
        <v>142736</v>
      </c>
      <c r="J165" s="7">
        <f t="shared" si="8"/>
        <v>-0.16332957322805039</v>
      </c>
      <c r="K165" s="7">
        <f t="shared" si="9"/>
        <v>-0.34175596916713669</v>
      </c>
      <c r="L165">
        <v>157108</v>
      </c>
      <c r="M165">
        <v>189947</v>
      </c>
      <c r="N165" s="7">
        <f t="shared" si="10"/>
        <v>-0.47685655198345556</v>
      </c>
      <c r="O165" s="7">
        <f t="shared" si="11"/>
        <v>-0.78555179545027265</v>
      </c>
    </row>
    <row r="166" spans="1:15" x14ac:dyDescent="0.45">
      <c r="A166" s="1" t="s">
        <v>152</v>
      </c>
      <c r="B166" s="5">
        <v>527.30860710144043</v>
      </c>
      <c r="C166" s="5">
        <v>254.90154385566711</v>
      </c>
      <c r="D166" s="5">
        <v>171.14308595657349</v>
      </c>
      <c r="G166">
        <v>80254</v>
      </c>
      <c r="H166">
        <v>38800</v>
      </c>
      <c r="I166">
        <v>23944</v>
      </c>
      <c r="J166" s="7">
        <f t="shared" si="8"/>
        <v>0.51653500137064823</v>
      </c>
      <c r="K166" s="7">
        <f t="shared" si="9"/>
        <v>0.7016472699180103</v>
      </c>
      <c r="L166">
        <v>58227</v>
      </c>
      <c r="M166">
        <v>69206</v>
      </c>
      <c r="N166" s="7">
        <f t="shared" si="10"/>
        <v>0.27446607022702918</v>
      </c>
      <c r="O166" s="7">
        <f t="shared" si="11"/>
        <v>0.13766292022827523</v>
      </c>
    </row>
    <row r="167" spans="1:15" x14ac:dyDescent="0.45">
      <c r="A167" s="1" t="s">
        <v>188</v>
      </c>
      <c r="B167" s="5">
        <v>530.26072812080383</v>
      </c>
      <c r="C167" s="5">
        <v>600.00035405158997</v>
      </c>
      <c r="D167" s="5">
        <v>600.00282597541809</v>
      </c>
      <c r="G167">
        <v>105914</v>
      </c>
      <c r="H167">
        <v>115309</v>
      </c>
      <c r="I167">
        <v>117704</v>
      </c>
      <c r="J167" s="7">
        <f t="shared" si="8"/>
        <v>-8.87040429027324E-2</v>
      </c>
      <c r="K167" s="7">
        <f t="shared" si="9"/>
        <v>-0.11131672866665408</v>
      </c>
      <c r="L167">
        <v>117370</v>
      </c>
      <c r="M167">
        <v>116614</v>
      </c>
      <c r="N167" s="7">
        <f t="shared" si="10"/>
        <v>-0.10816322676888797</v>
      </c>
      <c r="O167" s="7">
        <f t="shared" si="11"/>
        <v>-0.1010253601978964</v>
      </c>
    </row>
    <row r="168" spans="1:15" x14ac:dyDescent="0.45">
      <c r="A168" s="1" t="s">
        <v>338</v>
      </c>
      <c r="B168" s="5">
        <v>554.3916220664978</v>
      </c>
      <c r="C168" s="5">
        <v>355.12613916397095</v>
      </c>
      <c r="D168" s="5">
        <v>403.24396419525146</v>
      </c>
      <c r="G168">
        <v>74778</v>
      </c>
      <c r="H168">
        <v>48157</v>
      </c>
      <c r="I168">
        <v>54494</v>
      </c>
      <c r="J168" s="7">
        <f t="shared" si="8"/>
        <v>0.35600042793334941</v>
      </c>
      <c r="K168" s="7">
        <f t="shared" si="9"/>
        <v>0.27125625183877611</v>
      </c>
      <c r="L168">
        <v>80398</v>
      </c>
      <c r="M168">
        <v>80542</v>
      </c>
      <c r="N168" s="7">
        <f t="shared" si="10"/>
        <v>-7.5155794485008962E-2</v>
      </c>
      <c r="O168" s="7">
        <f t="shared" si="11"/>
        <v>-7.7081494557222713E-2</v>
      </c>
    </row>
    <row r="169" spans="1:15" x14ac:dyDescent="0.45">
      <c r="A169" s="1" t="s">
        <v>294</v>
      </c>
      <c r="B169" s="5">
        <v>554.48125505447388</v>
      </c>
      <c r="C169" s="5">
        <v>600.13513398170471</v>
      </c>
      <c r="D169" s="5">
        <v>600.00407290458679</v>
      </c>
      <c r="G169">
        <v>106239</v>
      </c>
      <c r="H169">
        <v>112090</v>
      </c>
      <c r="I169">
        <v>112710</v>
      </c>
      <c r="J169" s="7">
        <f t="shared" si="8"/>
        <v>-5.5073937066425702E-2</v>
      </c>
      <c r="K169" s="7">
        <f t="shared" si="9"/>
        <v>-6.0909835371191372E-2</v>
      </c>
      <c r="L169">
        <v>112953</v>
      </c>
      <c r="M169">
        <v>113758</v>
      </c>
      <c r="N169" s="7">
        <f t="shared" si="10"/>
        <v>-6.3197130997091469E-2</v>
      </c>
      <c r="O169" s="7">
        <f t="shared" si="11"/>
        <v>-7.0774386054085606E-2</v>
      </c>
    </row>
    <row r="170" spans="1:15" x14ac:dyDescent="0.45">
      <c r="A170" s="1" t="s">
        <v>84</v>
      </c>
      <c r="B170" s="5">
        <v>574.04647612571716</v>
      </c>
      <c r="C170" s="5">
        <v>600.00258088111877</v>
      </c>
      <c r="D170" s="5">
        <v>386.69612193107605</v>
      </c>
      <c r="G170">
        <v>117614</v>
      </c>
      <c r="H170">
        <v>124802</v>
      </c>
      <c r="I170">
        <v>80065</v>
      </c>
      <c r="J170" s="7">
        <f t="shared" si="8"/>
        <v>-6.1115173363715206E-2</v>
      </c>
      <c r="K170" s="7">
        <f t="shared" si="9"/>
        <v>0.31925621099528967</v>
      </c>
      <c r="L170">
        <v>118395</v>
      </c>
      <c r="M170">
        <v>75674</v>
      </c>
      <c r="N170" s="7">
        <f t="shared" si="10"/>
        <v>-6.6403659428299353E-3</v>
      </c>
      <c r="O170" s="7">
        <f t="shared" si="11"/>
        <v>0.35659020184671891</v>
      </c>
    </row>
    <row r="171" spans="1:15" x14ac:dyDescent="0.45">
      <c r="A171" s="1" t="s">
        <v>295</v>
      </c>
      <c r="B171" s="5">
        <v>574.35311508178711</v>
      </c>
      <c r="C171" s="5">
        <v>600.00072193145752</v>
      </c>
      <c r="D171" s="5">
        <v>600.00222110748291</v>
      </c>
      <c r="G171">
        <v>103733</v>
      </c>
      <c r="H171">
        <v>110299</v>
      </c>
      <c r="I171">
        <v>106194</v>
      </c>
      <c r="J171" s="7">
        <f t="shared" si="8"/>
        <v>-6.3297118564005675E-2</v>
      </c>
      <c r="K171" s="7">
        <f t="shared" si="9"/>
        <v>-2.3724369294245803E-2</v>
      </c>
      <c r="L171">
        <v>9992</v>
      </c>
      <c r="M171">
        <v>108737</v>
      </c>
      <c r="N171" s="7">
        <f t="shared" si="10"/>
        <v>0.90367578301986828</v>
      </c>
      <c r="O171" s="7">
        <f t="shared" si="11"/>
        <v>-4.8239229560506303E-2</v>
      </c>
    </row>
    <row r="172" spans="1:15" x14ac:dyDescent="0.45">
      <c r="A172" s="1" t="s">
        <v>331</v>
      </c>
      <c r="B172" s="5">
        <v>599.64166593551636</v>
      </c>
      <c r="C172" s="5">
        <v>375.53869295120239</v>
      </c>
      <c r="D172" s="5">
        <v>364.67145800590515</v>
      </c>
      <c r="G172">
        <v>80924</v>
      </c>
      <c r="H172">
        <v>50057</v>
      </c>
      <c r="I172">
        <v>47445</v>
      </c>
      <c r="J172" s="7">
        <f t="shared" si="8"/>
        <v>0.38143196085215758</v>
      </c>
      <c r="K172" s="7">
        <f t="shared" si="9"/>
        <v>0.41370915921111168</v>
      </c>
      <c r="L172">
        <v>49078</v>
      </c>
      <c r="M172">
        <v>79567</v>
      </c>
      <c r="N172" s="7">
        <f t="shared" si="10"/>
        <v>0.39352973160001975</v>
      </c>
      <c r="O172" s="7">
        <f t="shared" si="11"/>
        <v>1.6768820127527062E-2</v>
      </c>
    </row>
    <row r="176" spans="1:15" x14ac:dyDescent="0.45">
      <c r="A176" s="1" t="s">
        <v>250</v>
      </c>
      <c r="B176" s="5">
        <v>12.631576061248779</v>
      </c>
      <c r="C176" s="5">
        <v>8.2813718318939209</v>
      </c>
      <c r="D176" s="5">
        <v>7.9542050361633301</v>
      </c>
      <c r="J176" s="7" t="str">
        <f>IF(H176="","",($G176-H176)/$G176)</f>
        <v/>
      </c>
      <c r="K176" s="7" t="str">
        <f>IF(I176="","",($G176-I176)/$G176)</f>
        <v/>
      </c>
      <c r="N176" s="7" t="str">
        <f>IF(L176="","",($G176-L176)/$G176)</f>
        <v/>
      </c>
      <c r="O176" s="7" t="str">
        <f>IF(M176="","",($G176-M176)/$G176)</f>
        <v/>
      </c>
    </row>
    <row r="177" spans="1:15" x14ac:dyDescent="0.45">
      <c r="A177" s="1" t="s">
        <v>252</v>
      </c>
      <c r="B177" s="5">
        <v>46.326600790023804</v>
      </c>
      <c r="C177" s="5">
        <v>31.973140954971313</v>
      </c>
      <c r="D177" s="5" t="s">
        <v>406</v>
      </c>
      <c r="J177" s="7" t="str">
        <f>IF(H177="","",($G177-H177)/$G177)</f>
        <v/>
      </c>
      <c r="K177" s="7" t="str">
        <f>IF(I177="","",($G177-I177)/$G177)</f>
        <v/>
      </c>
      <c r="N177" s="7" t="str">
        <f>IF(L177="","",($G177-L177)/$G177)</f>
        <v/>
      </c>
      <c r="O177" s="7" t="str">
        <f>IF(M177="","",($G177-M177)/$G177)</f>
        <v/>
      </c>
    </row>
  </sheetData>
  <autoFilter ref="A2:D2" xr:uid="{43C84E21-87E0-4E2F-B21F-08E0B7B8CB24}">
    <sortState xmlns:xlrd2="http://schemas.microsoft.com/office/spreadsheetml/2017/richdata2" ref="A3:D174">
      <sortCondition ref="B2"/>
    </sortState>
  </autoFilter>
  <mergeCells count="2">
    <mergeCell ref="Q1:S1"/>
    <mergeCell ref="Q5:U5"/>
  </mergeCells>
  <conditionalFormatting sqref="J3:K172 J176:K177 N3:O172 N176:O177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J3:J172 J176:J177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3:K172 K176:K177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3:O172 N176:O177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91238-266C-4CF8-ACE1-045E02AB9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instances_cuPDLP_old</vt:lpstr>
      <vt:lpstr>instances_cuPDLP_new</vt:lpstr>
      <vt:lpstr>instances_gpu</vt:lpstr>
      <vt:lpstr>instances_gpu_matrix</vt:lpstr>
      <vt:lpstr>instances_gpu_1000</vt:lpstr>
      <vt:lpstr>Sheet1</vt:lpstr>
      <vt:lpstr>iterations_gpu_1000 (2)</vt:lpstr>
      <vt:lpstr>iterations_gpu_matrix</vt:lpstr>
      <vt:lpstr>iterations_gpu</vt:lpstr>
      <vt:lpstr>iterations_cuPDLP_new</vt:lpstr>
      <vt:lpstr>iterations_gpu_1000</vt:lpstr>
      <vt:lpstr>iterations_gpu_matrix_1000</vt:lpstr>
      <vt:lpstr>iterations_gpu_1000_rerun</vt:lpstr>
      <vt:lpstr>Sheet2</vt:lpstr>
      <vt:lpstr>filtered_instances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Acevedo Villena</dc:creator>
  <cp:lastModifiedBy>Nicolas Acevedo Villena</cp:lastModifiedBy>
  <dcterms:created xsi:type="dcterms:W3CDTF">2025-04-02T19:01:46Z</dcterms:created>
  <dcterms:modified xsi:type="dcterms:W3CDTF">2025-04-10T16:31:55Z</dcterms:modified>
</cp:coreProperties>
</file>