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Input Page" sheetId="2" r:id="rId5"/>
    <sheet state="visible" name="Calculations Page" sheetId="3" r:id="rId6"/>
    <sheet state="visible" name="Output Page" sheetId="4" r:id="rId7"/>
    <sheet state="visible" name="Visible Formula Sheet" sheetId="5" r:id="rId8"/>
  </sheets>
  <definedNames>
    <definedName name="_xlfn.NORM.INV">#REF!</definedName>
  </definedNames>
  <calcPr/>
  <extLst>
    <ext uri="GoogleSheetsCustomDataVersion2">
      <go:sheetsCustomData xmlns:go="http://customooxmlschemas.google.com/" r:id="rId9" roundtripDataChecksum="yE5JNb+pEcfj3D4pDaKvegr1zi1ni4TnLHyLR8xq99k="/>
    </ext>
  </extLst>
</workbook>
</file>

<file path=xl/sharedStrings.xml><?xml version="1.0" encoding="utf-8"?>
<sst xmlns="http://schemas.openxmlformats.org/spreadsheetml/2006/main" count="82" uniqueCount="39">
  <si>
    <t>All inputs go on the sheet named "Input Page"</t>
  </si>
  <si>
    <r>
      <rPr>
        <rFont val="Calibri"/>
        <color theme="1"/>
        <sz val="11.0"/>
      </rPr>
      <t xml:space="preserve">Cells in </t>
    </r>
    <r>
      <rPr>
        <rFont val="Calibri"/>
        <b/>
        <color rgb="FF0066CC"/>
        <sz val="11.0"/>
      </rPr>
      <t>BOLD BLUE</t>
    </r>
    <r>
      <rPr>
        <rFont val="Calibri"/>
        <color theme="1"/>
        <sz val="11.0"/>
      </rPr>
      <t xml:space="preserve"> can be modified (all of these are on the sheet named "Input Page".</t>
    </r>
  </si>
  <si>
    <t>The other cells are protected.  The sheet "Visible Formula Sheet" is an unused, but functional copy of the Calculations Page which has formulas that can be viewed.</t>
  </si>
  <si>
    <t>The correlation matrix needs to be positive definite.</t>
  </si>
  <si>
    <t>Line of Business</t>
  </si>
  <si>
    <t>Lower Percentile</t>
  </si>
  <si>
    <t>Upper Percentile</t>
  </si>
  <si>
    <t>Lower Estimate</t>
  </si>
  <si>
    <t>Upper Estimate</t>
  </si>
  <si>
    <t>Line A</t>
  </si>
  <si>
    <t>Line B</t>
  </si>
  <si>
    <t>Line C</t>
  </si>
  <si>
    <t>Line D</t>
  </si>
  <si>
    <t>Line E</t>
  </si>
  <si>
    <t>(not used)</t>
  </si>
  <si>
    <t>Output Display</t>
  </si>
  <si>
    <t>Estimated Percentiles</t>
  </si>
  <si>
    <t>Low End of Range</t>
  </si>
  <si>
    <t>High End of Range</t>
  </si>
  <si>
    <t>Corresponding</t>
  </si>
  <si>
    <t>Method-of-Percentile-Matching</t>
  </si>
  <si>
    <t>Standard Normal</t>
  </si>
  <si>
    <t>Implied</t>
  </si>
  <si>
    <t xml:space="preserve">         Percentiles for display</t>
  </si>
  <si>
    <t>Mean (mu)</t>
  </si>
  <si>
    <t>St. Dev. (sigma)</t>
  </si>
  <si>
    <t>Total (no correlation)</t>
  </si>
  <si>
    <t>Total (with correlation)</t>
  </si>
  <si>
    <t>&lt;- Variance of correlated sum (range formula, use &lt;Ctrl&gt;&lt;Shift&gt;Enter to enter)</t>
  </si>
  <si>
    <t>Change</t>
  </si>
  <si>
    <t>Total (comonotone)</t>
  </si>
  <si>
    <t>Percentile</t>
  </si>
  <si>
    <t>Estimated Mean</t>
  </si>
  <si>
    <t>"no correlation"</t>
  </si>
  <si>
    <t>Total (no Cov. Adj.)</t>
  </si>
  <si>
    <t>"given correlation"</t>
  </si>
  <si>
    <t>Total with Cov. Adj.</t>
  </si>
  <si>
    <t>Suggested Range</t>
  </si>
  <si>
    <t>"100% correlation"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</si>
</sst>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0.000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66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2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2" xfId="0" applyFont="1" applyNumberFormat="1"/>
    <xf borderId="0" fillId="0" fontId="1" numFmtId="166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165" xfId="0" applyFont="1" applyNumberFormat="1"/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4">
      <c r="D4" s="1" t="s">
        <v>0</v>
      </c>
    </row>
    <row r="6">
      <c r="D6" s="1" t="s">
        <v>1</v>
      </c>
    </row>
    <row r="8">
      <c r="D8" s="1" t="s">
        <v>2</v>
      </c>
    </row>
    <row r="10">
      <c r="D10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4.14"/>
    <col customWidth="1" min="3" max="3" width="3.86"/>
    <col customWidth="1" min="4" max="4" width="17.86"/>
    <col customWidth="1" min="5" max="5" width="16.57"/>
    <col customWidth="1" min="6" max="6" width="16.0"/>
    <col customWidth="1" min="7" max="7" width="14.86"/>
    <col customWidth="1" min="8" max="8" width="14.43"/>
    <col customWidth="1" min="9" max="10" width="4.43"/>
    <col customWidth="1" min="11" max="26" width="8.0"/>
  </cols>
  <sheetData>
    <row r="4">
      <c r="D4" s="3" t="s">
        <v>4</v>
      </c>
      <c r="E4" s="1" t="s">
        <v>5</v>
      </c>
      <c r="F4" s="1" t="s">
        <v>6</v>
      </c>
      <c r="G4" s="2" t="s">
        <v>7</v>
      </c>
      <c r="H4" s="1" t="s">
        <v>8</v>
      </c>
      <c r="L4" s="2" t="str">
        <f>K5</f>
        <v>Line A</v>
      </c>
      <c r="M4" s="2" t="str">
        <f>K6</f>
        <v>Line B</v>
      </c>
      <c r="N4" s="2" t="str">
        <f>K7</f>
        <v>Line C</v>
      </c>
      <c r="O4" s="2" t="str">
        <f>K8</f>
        <v>Line D</v>
      </c>
      <c r="P4" s="2" t="str">
        <f>K9</f>
        <v>Line E</v>
      </c>
      <c r="Q4" s="2" t="str">
        <f>K10</f>
        <v>(not used)</v>
      </c>
      <c r="R4" s="2" t="str">
        <f>K11</f>
        <v>(not used)</v>
      </c>
      <c r="S4" s="2" t="str">
        <f>K12</f>
        <v>(not used)</v>
      </c>
    </row>
    <row r="5">
      <c r="D5" s="4" t="s">
        <v>9</v>
      </c>
      <c r="E5" s="5">
        <v>0.25</v>
      </c>
      <c r="F5" s="6">
        <v>0.75</v>
      </c>
      <c r="G5" s="7">
        <v>90.0</v>
      </c>
      <c r="H5" s="7">
        <v>110.0</v>
      </c>
      <c r="K5" s="2" t="str">
        <f t="shared" ref="K5:K12" si="1">D5</f>
        <v>Line A</v>
      </c>
      <c r="L5" s="8">
        <v>1.0</v>
      </c>
      <c r="M5" s="8">
        <f>L6</f>
        <v>0.5</v>
      </c>
      <c r="N5" s="8">
        <f>L7</f>
        <v>0.5</v>
      </c>
      <c r="O5" s="8">
        <f>L8</f>
        <v>0.25</v>
      </c>
      <c r="P5" s="8">
        <f>L9</f>
        <v>0.5</v>
      </c>
      <c r="Q5" s="8">
        <f>L10</f>
        <v>0</v>
      </c>
      <c r="R5" s="8">
        <f>L11</f>
        <v>0</v>
      </c>
      <c r="S5" s="8">
        <f>L12</f>
        <v>0</v>
      </c>
    </row>
    <row r="6">
      <c r="D6" s="4" t="s">
        <v>10</v>
      </c>
      <c r="E6" s="9">
        <v>0.25</v>
      </c>
      <c r="F6" s="9">
        <v>0.75</v>
      </c>
      <c r="G6" s="7">
        <v>150.0</v>
      </c>
      <c r="H6" s="7">
        <v>300.0</v>
      </c>
      <c r="K6" s="2" t="str">
        <f t="shared" si="1"/>
        <v>Line B</v>
      </c>
      <c r="L6" s="6">
        <v>0.5</v>
      </c>
      <c r="M6" s="8">
        <v>1.0</v>
      </c>
      <c r="N6" s="8">
        <f>M7</f>
        <v>0.6</v>
      </c>
      <c r="O6" s="8">
        <f>M8</f>
        <v>0.25</v>
      </c>
      <c r="P6" s="8">
        <f>M9</f>
        <v>0.5</v>
      </c>
      <c r="Q6" s="8">
        <f>M10</f>
        <v>0</v>
      </c>
      <c r="R6" s="8">
        <f>M11</f>
        <v>0</v>
      </c>
      <c r="S6" s="8">
        <f>M12</f>
        <v>0</v>
      </c>
    </row>
    <row r="7">
      <c r="D7" s="4" t="s">
        <v>11</v>
      </c>
      <c r="E7" s="9">
        <v>0.25</v>
      </c>
      <c r="F7" s="9">
        <v>0.75</v>
      </c>
      <c r="G7" s="7">
        <v>200.0</v>
      </c>
      <c r="H7" s="7">
        <v>500.0</v>
      </c>
      <c r="K7" s="2" t="str">
        <f t="shared" si="1"/>
        <v>Line C</v>
      </c>
      <c r="L7" s="5">
        <v>0.5</v>
      </c>
      <c r="M7" s="5">
        <v>0.6</v>
      </c>
      <c r="N7" s="8">
        <v>1.0</v>
      </c>
      <c r="O7" s="8">
        <f>N8</f>
        <v>0.5</v>
      </c>
      <c r="P7" s="8">
        <f>N9</f>
        <v>0.5</v>
      </c>
      <c r="Q7" s="8">
        <f>N10</f>
        <v>0</v>
      </c>
      <c r="R7" s="8">
        <f>N11</f>
        <v>0</v>
      </c>
      <c r="S7" s="8">
        <f>N12</f>
        <v>0</v>
      </c>
    </row>
    <row r="8">
      <c r="D8" s="4" t="s">
        <v>12</v>
      </c>
      <c r="E8" s="5">
        <v>0.2</v>
      </c>
      <c r="F8" s="10">
        <v>0.9</v>
      </c>
      <c r="G8" s="11">
        <v>150.0</v>
      </c>
      <c r="H8" s="11">
        <v>400.0</v>
      </c>
      <c r="K8" s="2" t="str">
        <f t="shared" si="1"/>
        <v>Line D</v>
      </c>
      <c r="L8" s="5">
        <v>0.25</v>
      </c>
      <c r="M8" s="5">
        <v>0.25</v>
      </c>
      <c r="N8" s="5">
        <v>0.5</v>
      </c>
      <c r="O8" s="8">
        <v>1.0</v>
      </c>
      <c r="P8" s="8">
        <f>O9</f>
        <v>0.5</v>
      </c>
      <c r="Q8" s="8">
        <f>O10</f>
        <v>0</v>
      </c>
      <c r="R8" s="8">
        <f>O11</f>
        <v>0</v>
      </c>
      <c r="S8" s="8">
        <f>O12</f>
        <v>0</v>
      </c>
    </row>
    <row r="9">
      <c r="D9" s="4" t="s">
        <v>13</v>
      </c>
      <c r="E9" s="5">
        <v>0.5</v>
      </c>
      <c r="F9" s="5">
        <v>0.95</v>
      </c>
      <c r="G9" s="11">
        <v>500.0</v>
      </c>
      <c r="H9" s="11">
        <v>1155.0</v>
      </c>
      <c r="K9" s="2" t="str">
        <f t="shared" si="1"/>
        <v>Line E</v>
      </c>
      <c r="L9" s="5">
        <v>0.5</v>
      </c>
      <c r="M9" s="5">
        <v>0.5</v>
      </c>
      <c r="N9" s="5">
        <v>0.5</v>
      </c>
      <c r="O9" s="5">
        <v>0.5</v>
      </c>
      <c r="P9" s="8">
        <v>1.0</v>
      </c>
      <c r="Q9" s="8">
        <f>P10</f>
        <v>0</v>
      </c>
      <c r="R9" s="8">
        <f>P11</f>
        <v>0</v>
      </c>
      <c r="S9" s="8">
        <f>P12</f>
        <v>0</v>
      </c>
    </row>
    <row r="10">
      <c r="D10" s="4" t="s">
        <v>14</v>
      </c>
      <c r="E10" s="9">
        <v>0.25</v>
      </c>
      <c r="F10" s="9">
        <v>0.75</v>
      </c>
      <c r="G10" s="7">
        <v>0.0</v>
      </c>
      <c r="H10" s="7">
        <v>0.0</v>
      </c>
      <c r="K10" s="2" t="str">
        <f t="shared" si="1"/>
        <v>(not used)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8">
        <v>1.0</v>
      </c>
      <c r="R10" s="8">
        <f>Q11</f>
        <v>0</v>
      </c>
      <c r="S10" s="8">
        <f>Q12</f>
        <v>0</v>
      </c>
    </row>
    <row r="11">
      <c r="D11" s="4" t="s">
        <v>14</v>
      </c>
      <c r="E11" s="9">
        <v>0.25</v>
      </c>
      <c r="F11" s="9">
        <v>0.75</v>
      </c>
      <c r="G11" s="7">
        <v>0.0</v>
      </c>
      <c r="H11" s="7">
        <v>0.0</v>
      </c>
      <c r="K11" s="2" t="str">
        <f t="shared" si="1"/>
        <v>(not used)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8">
        <v>1.0</v>
      </c>
      <c r="S11" s="8">
        <f>R12</f>
        <v>0</v>
      </c>
    </row>
    <row r="12">
      <c r="D12" s="4" t="s">
        <v>14</v>
      </c>
      <c r="E12" s="9">
        <v>0.25</v>
      </c>
      <c r="F12" s="9">
        <v>0.75</v>
      </c>
      <c r="G12" s="7">
        <v>0.0</v>
      </c>
      <c r="H12" s="7">
        <v>0.0</v>
      </c>
      <c r="K12" s="2" t="str">
        <f t="shared" si="1"/>
        <v>(not used)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8">
        <v>1.0</v>
      </c>
    </row>
    <row r="20">
      <c r="D20" s="2" t="s">
        <v>15</v>
      </c>
      <c r="E20" s="1" t="s">
        <v>16</v>
      </c>
    </row>
    <row r="21" ht="15.75" customHeight="1">
      <c r="D21" s="1" t="s">
        <v>17</v>
      </c>
      <c r="E21" s="9">
        <v>0.25</v>
      </c>
    </row>
    <row r="22" ht="15.75" customHeight="1">
      <c r="D22" s="1" t="s">
        <v>18</v>
      </c>
      <c r="E22" s="9">
        <v>0.75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4.14"/>
    <col customWidth="1" min="3" max="3" width="3.86"/>
    <col customWidth="1" min="4" max="4" width="17.86"/>
    <col customWidth="1" min="5" max="5" width="16.57"/>
    <col customWidth="1" min="6" max="8" width="16.0"/>
    <col customWidth="1" min="9" max="9" width="14.86"/>
    <col customWidth="1" min="10" max="16" width="14.43"/>
    <col customWidth="1" min="17" max="18" width="4.43"/>
    <col customWidth="1" min="19" max="27" width="8.0"/>
  </cols>
  <sheetData>
    <row r="2">
      <c r="G2" s="3" t="s">
        <v>19</v>
      </c>
      <c r="H2" s="3" t="s">
        <v>19</v>
      </c>
      <c r="K2" s="1" t="s">
        <v>20</v>
      </c>
    </row>
    <row r="3">
      <c r="D3" s="12"/>
      <c r="E3" s="12"/>
      <c r="F3" s="12"/>
      <c r="G3" s="12" t="s">
        <v>21</v>
      </c>
      <c r="H3" s="12" t="s">
        <v>21</v>
      </c>
      <c r="I3" s="12"/>
      <c r="J3" s="12"/>
      <c r="K3" s="12" t="s">
        <v>22</v>
      </c>
      <c r="L3" s="12" t="s">
        <v>22</v>
      </c>
      <c r="M3" s="12" t="s">
        <v>23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D4" s="1" t="s">
        <v>4</v>
      </c>
      <c r="E4" s="12" t="s">
        <v>5</v>
      </c>
      <c r="F4" s="12" t="s">
        <v>6</v>
      </c>
      <c r="G4" s="12" t="s">
        <v>5</v>
      </c>
      <c r="H4" s="12" t="s">
        <v>6</v>
      </c>
      <c r="I4" s="12" t="s">
        <v>7</v>
      </c>
      <c r="J4" s="12" t="s">
        <v>8</v>
      </c>
      <c r="K4" s="12" t="s">
        <v>24</v>
      </c>
      <c r="L4" s="12" t="s">
        <v>25</v>
      </c>
      <c r="M4" s="8">
        <f>'Input Page'!E21</f>
        <v>0.25</v>
      </c>
      <c r="N4" s="8">
        <f>'Input Page'!E22</f>
        <v>0.75</v>
      </c>
      <c r="O4" s="12"/>
      <c r="P4" s="12"/>
      <c r="Q4" s="12"/>
      <c r="R4" s="12"/>
      <c r="S4" s="12"/>
      <c r="T4" s="12" t="str">
        <f>S5</f>
        <v>Line A</v>
      </c>
      <c r="U4" s="12" t="str">
        <f>S6</f>
        <v>Line B</v>
      </c>
      <c r="V4" s="12" t="str">
        <f>S7</f>
        <v>Line C</v>
      </c>
      <c r="W4" s="12" t="str">
        <f>S8</f>
        <v>Line D</v>
      </c>
      <c r="X4" s="12" t="str">
        <f>S9</f>
        <v>Line E</v>
      </c>
      <c r="Y4" s="12" t="str">
        <f>S10</f>
        <v>(not used)</v>
      </c>
      <c r="Z4" s="12" t="str">
        <f>S11</f>
        <v>(not used)</v>
      </c>
      <c r="AA4" s="12" t="str">
        <f>S12</f>
        <v>(not used)</v>
      </c>
    </row>
    <row r="5">
      <c r="D5" s="2" t="str">
        <f>'Input Page'!D5</f>
        <v>Line A</v>
      </c>
      <c r="E5" s="13">
        <f>'Input Page'!E5</f>
        <v>0.25</v>
      </c>
      <c r="F5" s="2">
        <f>'Input Page'!F5</f>
        <v>0.75</v>
      </c>
      <c r="G5" s="14">
        <f t="shared" ref="G5:H5" si="1">_xlfn.NORM.INV(E5,0,1)</f>
        <v>-0.6744897502</v>
      </c>
      <c r="H5" s="14">
        <f t="shared" si="1"/>
        <v>0.6744897502</v>
      </c>
      <c r="I5" s="15">
        <f>'Input Page'!G5</f>
        <v>90</v>
      </c>
      <c r="J5" s="15">
        <f>'Input Page'!H5</f>
        <v>110</v>
      </c>
      <c r="K5" s="15">
        <f t="shared" ref="K5:K12" si="4">I5-G5*L5</f>
        <v>100</v>
      </c>
      <c r="L5" s="15">
        <f t="shared" ref="L5:L12" si="5">(J5-I5)/(H5-G5)</f>
        <v>14.82602218</v>
      </c>
      <c r="M5" s="15">
        <f t="shared" ref="M5:N5" si="2">IF($L5=0,$K5,_xlfn.NORM.INV(M$4,$K5,$L5))</f>
        <v>90</v>
      </c>
      <c r="N5" s="15">
        <f t="shared" si="2"/>
        <v>110</v>
      </c>
      <c r="O5" s="15"/>
      <c r="P5" s="15"/>
      <c r="S5" s="2" t="str">
        <f t="shared" ref="S5:S12" si="7">D5</f>
        <v>Line A</v>
      </c>
      <c r="T5" s="8">
        <f>'Input Page'!L5</f>
        <v>1</v>
      </c>
      <c r="U5" s="8">
        <f>'Input Page'!M5</f>
        <v>0.5</v>
      </c>
      <c r="V5" s="8">
        <f>'Input Page'!N5</f>
        <v>0.5</v>
      </c>
      <c r="W5" s="8">
        <f>'Input Page'!O5</f>
        <v>0.25</v>
      </c>
      <c r="X5" s="8">
        <f>'Input Page'!P5</f>
        <v>0.5</v>
      </c>
      <c r="Y5" s="8">
        <f>'Input Page'!Q5</f>
        <v>0</v>
      </c>
      <c r="Z5" s="8">
        <f>'Input Page'!R5</f>
        <v>0</v>
      </c>
      <c r="AA5" s="8">
        <f>'Input Page'!S5</f>
        <v>0</v>
      </c>
    </row>
    <row r="6">
      <c r="D6" s="2" t="str">
        <f>'Input Page'!D6</f>
        <v>Line B</v>
      </c>
      <c r="E6" s="13">
        <f>'Input Page'!E6</f>
        <v>0.25</v>
      </c>
      <c r="F6" s="13">
        <f>'Input Page'!F6</f>
        <v>0.75</v>
      </c>
      <c r="G6" s="14">
        <f t="shared" ref="G6:H6" si="3">_xlfn.NORM.INV(E6,0,1)</f>
        <v>-0.6744897502</v>
      </c>
      <c r="H6" s="14">
        <f t="shared" si="3"/>
        <v>0.6744897502</v>
      </c>
      <c r="I6" s="15">
        <f>'Input Page'!G6</f>
        <v>150</v>
      </c>
      <c r="J6" s="15">
        <f>'Input Page'!H6</f>
        <v>300</v>
      </c>
      <c r="K6" s="15">
        <f t="shared" si="4"/>
        <v>225</v>
      </c>
      <c r="L6" s="15">
        <f t="shared" si="5"/>
        <v>111.1951664</v>
      </c>
      <c r="M6" s="15">
        <f t="shared" ref="M6:N6" si="6">IF($L6=0,$K6,_xlfn.NORM.INV(M$4,$K6,$L6))</f>
        <v>150</v>
      </c>
      <c r="N6" s="15">
        <f t="shared" si="6"/>
        <v>300</v>
      </c>
      <c r="O6" s="15"/>
      <c r="P6" s="15"/>
      <c r="S6" s="2" t="str">
        <f t="shared" si="7"/>
        <v>Line B</v>
      </c>
      <c r="T6" s="8">
        <f>'Input Page'!L6</f>
        <v>0.5</v>
      </c>
      <c r="U6" s="8">
        <f>'Input Page'!M6</f>
        <v>1</v>
      </c>
      <c r="V6" s="8">
        <f>'Input Page'!N6</f>
        <v>0.6</v>
      </c>
      <c r="W6" s="8">
        <f>'Input Page'!O6</f>
        <v>0.25</v>
      </c>
      <c r="X6" s="8">
        <f>'Input Page'!P6</f>
        <v>0.5</v>
      </c>
      <c r="Y6" s="8">
        <f>'Input Page'!Q6</f>
        <v>0</v>
      </c>
      <c r="Z6" s="8">
        <f>'Input Page'!R6</f>
        <v>0</v>
      </c>
      <c r="AA6" s="8">
        <f>'Input Page'!S6</f>
        <v>0</v>
      </c>
    </row>
    <row r="7">
      <c r="D7" s="2" t="str">
        <f>'Input Page'!D7</f>
        <v>Line C</v>
      </c>
      <c r="E7" s="13">
        <f>'Input Page'!E7</f>
        <v>0.25</v>
      </c>
      <c r="F7" s="13">
        <f>'Input Page'!F7</f>
        <v>0.75</v>
      </c>
      <c r="G7" s="14">
        <f t="shared" ref="G7:H7" si="8">_xlfn.NORM.INV(E7,0,1)</f>
        <v>-0.6744897502</v>
      </c>
      <c r="H7" s="14">
        <f t="shared" si="8"/>
        <v>0.6744897502</v>
      </c>
      <c r="I7" s="15">
        <f>'Input Page'!G7</f>
        <v>200</v>
      </c>
      <c r="J7" s="15">
        <f>'Input Page'!H7</f>
        <v>500</v>
      </c>
      <c r="K7" s="15">
        <f t="shared" si="4"/>
        <v>350</v>
      </c>
      <c r="L7" s="15">
        <f t="shared" si="5"/>
        <v>222.3903328</v>
      </c>
      <c r="M7" s="15">
        <f t="shared" ref="M7:N7" si="9">IF($L7=0,$K7,_xlfn.NORM.INV(M$4,$K7,$L7))</f>
        <v>200</v>
      </c>
      <c r="N7" s="15">
        <f t="shared" si="9"/>
        <v>500</v>
      </c>
      <c r="O7" s="15"/>
      <c r="P7" s="15"/>
      <c r="S7" s="2" t="str">
        <f t="shared" si="7"/>
        <v>Line C</v>
      </c>
      <c r="T7" s="8">
        <f>'Input Page'!L7</f>
        <v>0.5</v>
      </c>
      <c r="U7" s="8">
        <f>'Input Page'!M7</f>
        <v>0.6</v>
      </c>
      <c r="V7" s="8">
        <f>'Input Page'!N7</f>
        <v>1</v>
      </c>
      <c r="W7" s="8">
        <f>'Input Page'!O7</f>
        <v>0.5</v>
      </c>
      <c r="X7" s="8">
        <f>'Input Page'!P7</f>
        <v>0.5</v>
      </c>
      <c r="Y7" s="8">
        <f>'Input Page'!Q7</f>
        <v>0</v>
      </c>
      <c r="Z7" s="8">
        <f>'Input Page'!R7</f>
        <v>0</v>
      </c>
      <c r="AA7" s="8">
        <f>'Input Page'!S7</f>
        <v>0</v>
      </c>
    </row>
    <row r="8">
      <c r="D8" s="2" t="str">
        <f>'Input Page'!D8</f>
        <v>Line D</v>
      </c>
      <c r="E8" s="13">
        <f>'Input Page'!E8</f>
        <v>0.2</v>
      </c>
      <c r="F8" s="16">
        <f>'Input Page'!F8</f>
        <v>0.9</v>
      </c>
      <c r="G8" s="14">
        <f t="shared" ref="G8:H8" si="10">_xlfn.NORM.INV(E8,0,1)</f>
        <v>-0.8416212327</v>
      </c>
      <c r="H8" s="14">
        <f t="shared" si="10"/>
        <v>1.281551564</v>
      </c>
      <c r="I8" s="15">
        <f>'Input Page'!G8</f>
        <v>150</v>
      </c>
      <c r="J8" s="15">
        <f>'Input Page'!H8</f>
        <v>400</v>
      </c>
      <c r="K8" s="15">
        <f t="shared" si="4"/>
        <v>249.0994744</v>
      </c>
      <c r="L8" s="15">
        <f t="shared" si="5"/>
        <v>117.7483059</v>
      </c>
      <c r="M8" s="15">
        <f t="shared" ref="M8:N8" si="11">IF($L8=0,$K8,_xlfn.NORM.INV(M$4,$K8,$L8))</f>
        <v>169.6794489</v>
      </c>
      <c r="N8" s="15">
        <f t="shared" si="11"/>
        <v>328.5194998</v>
      </c>
      <c r="O8" s="15"/>
      <c r="P8" s="15"/>
      <c r="S8" s="2" t="str">
        <f t="shared" si="7"/>
        <v>Line D</v>
      </c>
      <c r="T8" s="8">
        <f>'Input Page'!L8</f>
        <v>0.25</v>
      </c>
      <c r="U8" s="8">
        <f>'Input Page'!M8</f>
        <v>0.25</v>
      </c>
      <c r="V8" s="8">
        <f>'Input Page'!N8</f>
        <v>0.5</v>
      </c>
      <c r="W8" s="8">
        <f>'Input Page'!O8</f>
        <v>1</v>
      </c>
      <c r="X8" s="8">
        <f>'Input Page'!P8</f>
        <v>0.5</v>
      </c>
      <c r="Y8" s="8">
        <f>'Input Page'!Q8</f>
        <v>0</v>
      </c>
      <c r="Z8" s="8">
        <f>'Input Page'!R8</f>
        <v>0</v>
      </c>
      <c r="AA8" s="8">
        <f>'Input Page'!S8</f>
        <v>0</v>
      </c>
    </row>
    <row r="9">
      <c r="D9" s="2" t="str">
        <f>'Input Page'!D9</f>
        <v>Line E</v>
      </c>
      <c r="E9" s="13">
        <f>'Input Page'!E9</f>
        <v>0.5</v>
      </c>
      <c r="F9" s="13">
        <f>'Input Page'!F9</f>
        <v>0.95</v>
      </c>
      <c r="G9" s="14">
        <f t="shared" ref="G9:H9" si="12">_xlfn.NORM.INV(E9,0,1)</f>
        <v>0</v>
      </c>
      <c r="H9" s="14">
        <f t="shared" si="12"/>
        <v>1.644853625</v>
      </c>
      <c r="I9" s="15">
        <f>'Input Page'!G9</f>
        <v>500</v>
      </c>
      <c r="J9" s="15">
        <f>'Input Page'!H9</f>
        <v>1155</v>
      </c>
      <c r="K9" s="15">
        <f t="shared" si="4"/>
        <v>500</v>
      </c>
      <c r="L9" s="15">
        <f t="shared" si="5"/>
        <v>398.2117253</v>
      </c>
      <c r="M9" s="15">
        <f t="shared" ref="M9:N9" si="13">IF($L9=0,$K9,_xlfn.NORM.INV(M$4,$K9,$L9))</f>
        <v>231.4102728</v>
      </c>
      <c r="N9" s="15">
        <f t="shared" si="13"/>
        <v>768.5897272</v>
      </c>
      <c r="O9" s="15"/>
      <c r="P9" s="15"/>
      <c r="S9" s="2" t="str">
        <f t="shared" si="7"/>
        <v>Line E</v>
      </c>
      <c r="T9" s="8">
        <f>'Input Page'!L9</f>
        <v>0.5</v>
      </c>
      <c r="U9" s="8">
        <f>'Input Page'!M9</f>
        <v>0.5</v>
      </c>
      <c r="V9" s="8">
        <f>'Input Page'!N9</f>
        <v>0.5</v>
      </c>
      <c r="W9" s="8">
        <f>'Input Page'!O9</f>
        <v>0.5</v>
      </c>
      <c r="X9" s="8">
        <f>'Input Page'!P9</f>
        <v>1</v>
      </c>
      <c r="Y9" s="8">
        <f>'Input Page'!Q9</f>
        <v>0</v>
      </c>
      <c r="Z9" s="8">
        <f>'Input Page'!R9</f>
        <v>0</v>
      </c>
      <c r="AA9" s="8">
        <f>'Input Page'!S9</f>
        <v>0</v>
      </c>
    </row>
    <row r="10">
      <c r="D10" s="2" t="str">
        <f>'Input Page'!D10</f>
        <v>(not used)</v>
      </c>
      <c r="E10" s="13">
        <f>'Input Page'!E10</f>
        <v>0.25</v>
      </c>
      <c r="F10" s="13">
        <f>'Input Page'!F10</f>
        <v>0.75</v>
      </c>
      <c r="G10" s="14">
        <f t="shared" ref="G10:H10" si="14">_xlfn.NORM.INV(E10,0,1)</f>
        <v>-0.6744897502</v>
      </c>
      <c r="H10" s="14">
        <f t="shared" si="14"/>
        <v>0.6744897502</v>
      </c>
      <c r="I10" s="15">
        <f>'Input Page'!G10</f>
        <v>0</v>
      </c>
      <c r="J10" s="15">
        <f>'Input Page'!H10</f>
        <v>0</v>
      </c>
      <c r="K10" s="15">
        <f t="shared" si="4"/>
        <v>0</v>
      </c>
      <c r="L10" s="15">
        <f t="shared" si="5"/>
        <v>0</v>
      </c>
      <c r="M10" s="15">
        <f t="shared" ref="M10:N10" si="15">IF($L10=0,$K10,_xlfn.NORM.INV(M$4,$K10,$L10))</f>
        <v>0</v>
      </c>
      <c r="N10" s="15">
        <f t="shared" si="15"/>
        <v>0</v>
      </c>
      <c r="O10" s="15"/>
      <c r="P10" s="15"/>
      <c r="S10" s="2" t="str">
        <f t="shared" si="7"/>
        <v>(not used)</v>
      </c>
      <c r="T10" s="8">
        <f>'Input Page'!L10</f>
        <v>0</v>
      </c>
      <c r="U10" s="8">
        <f>'Input Page'!M10</f>
        <v>0</v>
      </c>
      <c r="V10" s="8">
        <f>'Input Page'!N10</f>
        <v>0</v>
      </c>
      <c r="W10" s="8">
        <f>'Input Page'!O10</f>
        <v>0</v>
      </c>
      <c r="X10" s="8">
        <f>'Input Page'!P10</f>
        <v>0</v>
      </c>
      <c r="Y10" s="8">
        <f>'Input Page'!Q10</f>
        <v>1</v>
      </c>
      <c r="Z10" s="8">
        <f>'Input Page'!R10</f>
        <v>0</v>
      </c>
      <c r="AA10" s="8">
        <f>'Input Page'!S10</f>
        <v>0</v>
      </c>
    </row>
    <row r="11">
      <c r="D11" s="2" t="str">
        <f>'Input Page'!D11</f>
        <v>(not used)</v>
      </c>
      <c r="E11" s="13">
        <f>'Input Page'!E11</f>
        <v>0.25</v>
      </c>
      <c r="F11" s="13">
        <f>'Input Page'!F11</f>
        <v>0.75</v>
      </c>
      <c r="G11" s="14">
        <f t="shared" ref="G11:H11" si="16">_xlfn.NORM.INV(E11,0,1)</f>
        <v>-0.6744897502</v>
      </c>
      <c r="H11" s="14">
        <f t="shared" si="16"/>
        <v>0.6744897502</v>
      </c>
      <c r="I11" s="15">
        <f>'Input Page'!G11</f>
        <v>0</v>
      </c>
      <c r="J11" s="15">
        <f>'Input Page'!H11</f>
        <v>0</v>
      </c>
      <c r="K11" s="15">
        <f t="shared" si="4"/>
        <v>0</v>
      </c>
      <c r="L11" s="15">
        <f t="shared" si="5"/>
        <v>0</v>
      </c>
      <c r="M11" s="15">
        <f t="shared" ref="M11:N11" si="17">IF($L11=0,$K11,_xlfn.NORM.INV(M$4,$K11,$L11))</f>
        <v>0</v>
      </c>
      <c r="N11" s="15">
        <f t="shared" si="17"/>
        <v>0</v>
      </c>
      <c r="O11" s="15"/>
      <c r="P11" s="15"/>
      <c r="S11" s="2" t="str">
        <f t="shared" si="7"/>
        <v>(not used)</v>
      </c>
      <c r="T11" s="8">
        <f>'Input Page'!L11</f>
        <v>0</v>
      </c>
      <c r="U11" s="8">
        <f>'Input Page'!M11</f>
        <v>0</v>
      </c>
      <c r="V11" s="8">
        <f>'Input Page'!N11</f>
        <v>0</v>
      </c>
      <c r="W11" s="8">
        <f>'Input Page'!O11</f>
        <v>0</v>
      </c>
      <c r="X11" s="8">
        <f>'Input Page'!P11</f>
        <v>0</v>
      </c>
      <c r="Y11" s="8">
        <f>'Input Page'!Q11</f>
        <v>0</v>
      </c>
      <c r="Z11" s="8">
        <f>'Input Page'!R11</f>
        <v>1</v>
      </c>
      <c r="AA11" s="8">
        <f>'Input Page'!S11</f>
        <v>0</v>
      </c>
    </row>
    <row r="12">
      <c r="D12" s="2" t="str">
        <f>'Input Page'!D12</f>
        <v>(not used)</v>
      </c>
      <c r="E12" s="13">
        <f>'Input Page'!E12</f>
        <v>0.25</v>
      </c>
      <c r="F12" s="13">
        <f>'Input Page'!F12</f>
        <v>0.75</v>
      </c>
      <c r="G12" s="14">
        <f t="shared" ref="G12:H12" si="18">_xlfn.NORM.INV(E12,0,1)</f>
        <v>-0.6744897502</v>
      </c>
      <c r="H12" s="14">
        <f t="shared" si="18"/>
        <v>0.6744897502</v>
      </c>
      <c r="I12" s="15">
        <f>'Input Page'!G12</f>
        <v>0</v>
      </c>
      <c r="J12" s="15">
        <f>'Input Page'!H12</f>
        <v>0</v>
      </c>
      <c r="K12" s="15">
        <f t="shared" si="4"/>
        <v>0</v>
      </c>
      <c r="L12" s="15">
        <f t="shared" si="5"/>
        <v>0</v>
      </c>
      <c r="M12" s="15">
        <f t="shared" ref="M12:N12" si="19">IF($L12=0,$K12,_xlfn.NORM.INV(M$4,$K12,$L12))</f>
        <v>0</v>
      </c>
      <c r="N12" s="15">
        <f t="shared" si="19"/>
        <v>0</v>
      </c>
      <c r="O12" s="15"/>
      <c r="P12" s="15"/>
      <c r="S12" s="2" t="str">
        <f t="shared" si="7"/>
        <v>(not used)</v>
      </c>
      <c r="T12" s="8">
        <f>'Input Page'!L12</f>
        <v>0</v>
      </c>
      <c r="U12" s="8">
        <f>'Input Page'!M12</f>
        <v>0</v>
      </c>
      <c r="V12" s="8">
        <f>'Input Page'!N12</f>
        <v>0</v>
      </c>
      <c r="W12" s="8">
        <f>'Input Page'!O12</f>
        <v>0</v>
      </c>
      <c r="X12" s="8">
        <f>'Input Page'!P12</f>
        <v>0</v>
      </c>
      <c r="Y12" s="8">
        <f>'Input Page'!Q12</f>
        <v>0</v>
      </c>
      <c r="Z12" s="8">
        <f>'Input Page'!R12</f>
        <v>0</v>
      </c>
      <c r="AA12" s="8">
        <f>'Input Page'!S12</f>
        <v>1</v>
      </c>
    </row>
    <row r="15">
      <c r="J15" s="17" t="s">
        <v>26</v>
      </c>
      <c r="K15" s="15">
        <f>SUM(K5:K12)</f>
        <v>1424.099474</v>
      </c>
      <c r="L15" s="15">
        <f>SQRT(SUMPRODUCT(L5:L12,L5:L12))</f>
        <v>484.2301909</v>
      </c>
      <c r="M15" s="15">
        <f t="shared" ref="M15:N15" si="20">IF($L15=0,$K15,_xlfn.NORM.INV(M$4,$K15,$L15))</f>
        <v>1097.491174</v>
      </c>
      <c r="N15" s="15">
        <f t="shared" si="20"/>
        <v>1750.707775</v>
      </c>
    </row>
    <row r="16">
      <c r="J16" s="17" t="s">
        <v>27</v>
      </c>
      <c r="K16" s="15">
        <f>K15</f>
        <v>1424.099474</v>
      </c>
      <c r="L16" s="15">
        <f>SQRT(T16)</f>
        <v>698.8096197</v>
      </c>
      <c r="M16" s="15">
        <f t="shared" ref="M16:N16" si="21">IF($L16=0,$K16,_xlfn.NORM.INV(M$4,$K16,$L16))</f>
        <v>952.7595485</v>
      </c>
      <c r="N16" s="15">
        <f t="shared" si="21"/>
        <v>1895.4394</v>
      </c>
      <c r="T16" s="2">
        <f t="array" ref="T16">MMULT(MMULT(TRANSPOSE(L5:L12),T5:AA12),L5:L12)</f>
        <v>488334.8847</v>
      </c>
      <c r="U16" s="1" t="s">
        <v>28</v>
      </c>
    </row>
    <row r="17">
      <c r="J17" s="17" t="s">
        <v>29</v>
      </c>
      <c r="K17" s="15">
        <f t="shared" ref="K17:N17" si="22">K16-K15</f>
        <v>0</v>
      </c>
      <c r="L17" s="15">
        <f t="shared" si="22"/>
        <v>214.5794288</v>
      </c>
      <c r="M17" s="15">
        <f t="shared" si="22"/>
        <v>-144.7316253</v>
      </c>
      <c r="N17" s="15">
        <f t="shared" si="22"/>
        <v>144.7316253</v>
      </c>
    </row>
    <row r="20">
      <c r="J20" s="17" t="s">
        <v>30</v>
      </c>
      <c r="K20" s="15">
        <f>SUM(K5:K12)</f>
        <v>1424.099474</v>
      </c>
      <c r="L20" s="15">
        <f>(N20-M20)/(_xlfn.NORM.INV(N4,0,1)-_xlfn.NORM.INV(M4,0,1))</f>
        <v>864.3715526</v>
      </c>
      <c r="M20" s="15">
        <f t="shared" ref="M20:N20" si="23">SUM(M5:M12)</f>
        <v>841.0897218</v>
      </c>
      <c r="N20" s="15">
        <f t="shared" si="23"/>
        <v>2007.109227</v>
      </c>
    </row>
    <row r="21" ht="15.75" customHeight="1">
      <c r="J21" s="17" t="s">
        <v>27</v>
      </c>
      <c r="K21" s="15">
        <f t="shared" ref="K21:N21" si="24">K16</f>
        <v>1424.099474</v>
      </c>
      <c r="L21" s="15">
        <f t="shared" si="24"/>
        <v>698.8096197</v>
      </c>
      <c r="M21" s="15">
        <f t="shared" si="24"/>
        <v>952.7595485</v>
      </c>
      <c r="N21" s="15">
        <f t="shared" si="24"/>
        <v>1895.4394</v>
      </c>
    </row>
    <row r="22" ht="15.75" customHeight="1">
      <c r="J22" s="17" t="s">
        <v>29</v>
      </c>
      <c r="K22" s="15">
        <f t="shared" ref="K22:N22" si="25">K21-K20</f>
        <v>0</v>
      </c>
      <c r="L22" s="15">
        <f t="shared" si="25"/>
        <v>-165.5619328</v>
      </c>
      <c r="M22" s="15">
        <f t="shared" si="25"/>
        <v>111.6698267</v>
      </c>
      <c r="N22" s="15">
        <f t="shared" si="25"/>
        <v>-111.6698267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4" width="22.86"/>
    <col customWidth="1" min="5" max="5" width="16.57"/>
    <col customWidth="1" min="6" max="6" width="16.0"/>
    <col customWidth="1" min="7" max="7" width="14.86"/>
    <col customWidth="1" min="8" max="8" width="17.57"/>
    <col customWidth="1" min="9" max="26" width="8.0"/>
  </cols>
  <sheetData>
    <row r="2">
      <c r="F2" s="3" t="s">
        <v>31</v>
      </c>
      <c r="G2" s="3" t="s">
        <v>31</v>
      </c>
    </row>
    <row r="3">
      <c r="F3" s="8">
        <f>'Calculations Page'!M4</f>
        <v>0.25</v>
      </c>
      <c r="G3" s="8">
        <f>'Calculations Page'!N4</f>
        <v>0.75</v>
      </c>
    </row>
    <row r="4">
      <c r="D4" s="3" t="s">
        <v>4</v>
      </c>
      <c r="E4" s="2" t="s">
        <v>32</v>
      </c>
      <c r="F4" s="2" t="s">
        <v>7</v>
      </c>
      <c r="G4" s="1" t="s">
        <v>8</v>
      </c>
      <c r="H4" s="1"/>
    </row>
    <row r="5">
      <c r="D5" s="17" t="str">
        <f>'Input Page'!D5</f>
        <v>Line A</v>
      </c>
      <c r="E5" s="15">
        <f>'Calculations Page'!K5</f>
        <v>100</v>
      </c>
      <c r="F5" s="15">
        <f>'Calculations Page'!M5</f>
        <v>90</v>
      </c>
      <c r="G5" s="15">
        <f>'Calculations Page'!N5</f>
        <v>110</v>
      </c>
      <c r="H5" s="7"/>
    </row>
    <row r="6">
      <c r="D6" s="17" t="str">
        <f>'Input Page'!D6</f>
        <v>Line B</v>
      </c>
      <c r="E6" s="15">
        <f>'Calculations Page'!K6</f>
        <v>225</v>
      </c>
      <c r="F6" s="15">
        <f>'Calculations Page'!M6</f>
        <v>150</v>
      </c>
      <c r="G6" s="15">
        <f>'Calculations Page'!N6</f>
        <v>300</v>
      </c>
      <c r="H6" s="7"/>
    </row>
    <row r="7">
      <c r="D7" s="17" t="str">
        <f>'Input Page'!D7</f>
        <v>Line C</v>
      </c>
      <c r="E7" s="15">
        <f>'Calculations Page'!K7</f>
        <v>350</v>
      </c>
      <c r="F7" s="15">
        <f>'Calculations Page'!M7</f>
        <v>200</v>
      </c>
      <c r="G7" s="15">
        <f>'Calculations Page'!N7</f>
        <v>500</v>
      </c>
      <c r="H7" s="7"/>
    </row>
    <row r="8">
      <c r="D8" s="17" t="str">
        <f>'Input Page'!D8</f>
        <v>Line D</v>
      </c>
      <c r="E8" s="15">
        <f>'Calculations Page'!K8</f>
        <v>249.0994744</v>
      </c>
      <c r="F8" s="15">
        <f>'Calculations Page'!M8</f>
        <v>169.6794489</v>
      </c>
      <c r="G8" s="15">
        <f>'Calculations Page'!N8</f>
        <v>328.5194998</v>
      </c>
      <c r="H8" s="7"/>
    </row>
    <row r="9">
      <c r="D9" s="17" t="str">
        <f>'Input Page'!D9</f>
        <v>Line E</v>
      </c>
      <c r="E9" s="15">
        <f>'Calculations Page'!K9</f>
        <v>500</v>
      </c>
      <c r="F9" s="15">
        <f>'Calculations Page'!M9</f>
        <v>231.4102728</v>
      </c>
      <c r="G9" s="15">
        <f>'Calculations Page'!N9</f>
        <v>768.5897272</v>
      </c>
      <c r="H9" s="7"/>
    </row>
    <row r="10">
      <c r="D10" s="17" t="str">
        <f>'Input Page'!D10</f>
        <v>(not used)</v>
      </c>
      <c r="E10" s="15">
        <f>'Calculations Page'!K10</f>
        <v>0</v>
      </c>
      <c r="F10" s="15">
        <f>'Calculations Page'!M10</f>
        <v>0</v>
      </c>
      <c r="G10" s="15">
        <f>'Calculations Page'!N10</f>
        <v>0</v>
      </c>
      <c r="H10" s="7"/>
    </row>
    <row r="11">
      <c r="D11" s="17" t="str">
        <f>'Input Page'!D11</f>
        <v>(not used)</v>
      </c>
      <c r="E11" s="15">
        <f>'Calculations Page'!K11</f>
        <v>0</v>
      </c>
      <c r="F11" s="15">
        <f>'Calculations Page'!M11</f>
        <v>0</v>
      </c>
      <c r="G11" s="15">
        <f>'Calculations Page'!N11</f>
        <v>0</v>
      </c>
      <c r="H11" s="7"/>
    </row>
    <row r="12">
      <c r="D12" s="17" t="str">
        <f>'Input Page'!D12</f>
        <v>(not used)</v>
      </c>
      <c r="E12" s="15">
        <f>'Calculations Page'!K12</f>
        <v>0</v>
      </c>
      <c r="F12" s="15">
        <f>'Calculations Page'!M12</f>
        <v>0</v>
      </c>
      <c r="G12" s="15">
        <f>'Calculations Page'!N12</f>
        <v>0</v>
      </c>
      <c r="H12" s="7"/>
    </row>
    <row r="14">
      <c r="C14" s="17" t="s">
        <v>33</v>
      </c>
      <c r="D14" s="17" t="s">
        <v>34</v>
      </c>
      <c r="E14" s="15">
        <f>'Calculations Page'!K15</f>
        <v>1424.099474</v>
      </c>
      <c r="F14" s="15">
        <f>'Calculations Page'!M15</f>
        <v>1097.491174</v>
      </c>
      <c r="G14" s="15">
        <f>'Calculations Page'!N15</f>
        <v>1750.707775</v>
      </c>
    </row>
    <row r="15">
      <c r="C15" s="17" t="s">
        <v>35</v>
      </c>
      <c r="D15" s="17" t="s">
        <v>36</v>
      </c>
      <c r="E15" s="15">
        <f>'Calculations Page'!K16</f>
        <v>1424.099474</v>
      </c>
      <c r="F15" s="15">
        <f>'Calculations Page'!M16</f>
        <v>952.7595485</v>
      </c>
      <c r="G15" s="15">
        <f>'Calculations Page'!N16</f>
        <v>1895.4394</v>
      </c>
      <c r="H15" s="17" t="s">
        <v>37</v>
      </c>
    </row>
    <row r="16">
      <c r="C16" s="17" t="s">
        <v>38</v>
      </c>
      <c r="D16" s="17" t="s">
        <v>30</v>
      </c>
      <c r="E16" s="15">
        <f>'Calculations Page'!K20</f>
        <v>1424.099474</v>
      </c>
      <c r="F16" s="15">
        <f>'Calculations Page'!M20</f>
        <v>841.0897218</v>
      </c>
      <c r="G16" s="15">
        <f>'Calculations Page'!N20</f>
        <v>2007.109227</v>
      </c>
    </row>
    <row r="18">
      <c r="F18" s="8"/>
      <c r="G18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4.14"/>
    <col customWidth="1" min="3" max="3" width="3.86"/>
    <col customWidth="1" min="4" max="4" width="17.86"/>
    <col customWidth="1" min="5" max="5" width="16.57"/>
    <col customWidth="1" min="6" max="8" width="16.0"/>
    <col customWidth="1" min="9" max="9" width="14.86"/>
    <col customWidth="1" min="10" max="16" width="14.43"/>
    <col customWidth="1" min="17" max="18" width="4.43"/>
    <col customWidth="1" min="19" max="27" width="8.0"/>
  </cols>
  <sheetData>
    <row r="2">
      <c r="G2" s="3" t="s">
        <v>19</v>
      </c>
      <c r="H2" s="3" t="s">
        <v>19</v>
      </c>
      <c r="K2" s="1" t="s">
        <v>20</v>
      </c>
    </row>
    <row r="3">
      <c r="D3" s="12"/>
      <c r="E3" s="12"/>
      <c r="F3" s="12"/>
      <c r="G3" s="12" t="s">
        <v>21</v>
      </c>
      <c r="H3" s="12" t="s">
        <v>21</v>
      </c>
      <c r="I3" s="12"/>
      <c r="J3" s="12"/>
      <c r="K3" s="12" t="s">
        <v>22</v>
      </c>
      <c r="L3" s="12" t="s">
        <v>22</v>
      </c>
      <c r="M3" s="12" t="s">
        <v>23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D4" s="1" t="s">
        <v>4</v>
      </c>
      <c r="E4" s="12" t="s">
        <v>5</v>
      </c>
      <c r="F4" s="12" t="s">
        <v>6</v>
      </c>
      <c r="G4" s="12" t="s">
        <v>5</v>
      </c>
      <c r="H4" s="12" t="s">
        <v>6</v>
      </c>
      <c r="I4" s="12" t="s">
        <v>7</v>
      </c>
      <c r="J4" s="12" t="s">
        <v>8</v>
      </c>
      <c r="K4" s="12" t="s">
        <v>24</v>
      </c>
      <c r="L4" s="12" t="s">
        <v>25</v>
      </c>
      <c r="M4" s="8">
        <f>'Input Page'!E21</f>
        <v>0.25</v>
      </c>
      <c r="N4" s="8">
        <f>'Input Page'!E22</f>
        <v>0.75</v>
      </c>
      <c r="O4" s="12"/>
      <c r="P4" s="12"/>
      <c r="Q4" s="12"/>
      <c r="R4" s="12"/>
      <c r="S4" s="12"/>
      <c r="T4" s="12" t="str">
        <f>S5</f>
        <v>Line A</v>
      </c>
      <c r="U4" s="12" t="str">
        <f>S6</f>
        <v>Line B</v>
      </c>
      <c r="V4" s="12" t="str">
        <f>S7</f>
        <v>Line C</v>
      </c>
      <c r="W4" s="12" t="str">
        <f>S8</f>
        <v>Line D</v>
      </c>
      <c r="X4" s="12" t="str">
        <f>S9</f>
        <v>Line E</v>
      </c>
      <c r="Y4" s="12" t="str">
        <f>S10</f>
        <v>(not used)</v>
      </c>
      <c r="Z4" s="12" t="str">
        <f>S11</f>
        <v>(not used)</v>
      </c>
      <c r="AA4" s="12" t="str">
        <f>S12</f>
        <v>(not used)</v>
      </c>
    </row>
    <row r="5">
      <c r="D5" s="2" t="str">
        <f>'Input Page'!D5</f>
        <v>Line A</v>
      </c>
      <c r="E5" s="13">
        <f>'Input Page'!E5</f>
        <v>0.25</v>
      </c>
      <c r="F5" s="2">
        <f>'Input Page'!F5</f>
        <v>0.75</v>
      </c>
      <c r="G5" s="14">
        <f t="shared" ref="G5:H5" si="1">_xlfn.NORM.INV(E5,0,1)</f>
        <v>-0.6744897502</v>
      </c>
      <c r="H5" s="14">
        <f t="shared" si="1"/>
        <v>0.6744897502</v>
      </c>
      <c r="I5" s="15">
        <f>'Input Page'!G5</f>
        <v>90</v>
      </c>
      <c r="J5" s="15">
        <f>'Input Page'!H5</f>
        <v>110</v>
      </c>
      <c r="K5" s="15">
        <f t="shared" ref="K5:K12" si="4">I5-G5*L5</f>
        <v>100</v>
      </c>
      <c r="L5" s="15">
        <f t="shared" ref="L5:L12" si="5">(J5-I5)/(H5-G5)</f>
        <v>14.82602218</v>
      </c>
      <c r="M5" s="15">
        <f t="shared" ref="M5:N5" si="2">IF($L5=0,$K5,_xlfn.NORM.INV(M$4,$K5,$L5))</f>
        <v>90</v>
      </c>
      <c r="N5" s="15">
        <f t="shared" si="2"/>
        <v>110</v>
      </c>
      <c r="O5" s="15"/>
      <c r="P5" s="15"/>
      <c r="S5" s="2" t="str">
        <f t="shared" ref="S5:S12" si="7">D5</f>
        <v>Line A</v>
      </c>
      <c r="T5" s="8">
        <f>'Input Page'!L5</f>
        <v>1</v>
      </c>
      <c r="U5" s="8">
        <f>'Input Page'!M5</f>
        <v>0.5</v>
      </c>
      <c r="V5" s="8">
        <f>'Input Page'!N5</f>
        <v>0.5</v>
      </c>
      <c r="W5" s="8">
        <f>'Input Page'!O5</f>
        <v>0.25</v>
      </c>
      <c r="X5" s="8">
        <f>'Input Page'!P5</f>
        <v>0.5</v>
      </c>
      <c r="Y5" s="8">
        <f>'Input Page'!Q5</f>
        <v>0</v>
      </c>
      <c r="Z5" s="8">
        <f>'Input Page'!R5</f>
        <v>0</v>
      </c>
      <c r="AA5" s="8">
        <f>'Input Page'!S5</f>
        <v>0</v>
      </c>
    </row>
    <row r="6">
      <c r="D6" s="2" t="str">
        <f>'Input Page'!D6</f>
        <v>Line B</v>
      </c>
      <c r="E6" s="13">
        <f>'Input Page'!E6</f>
        <v>0.25</v>
      </c>
      <c r="F6" s="13">
        <f>'Input Page'!F6</f>
        <v>0.75</v>
      </c>
      <c r="G6" s="14">
        <f t="shared" ref="G6:H6" si="3">_xlfn.NORM.INV(E6,0,1)</f>
        <v>-0.6744897502</v>
      </c>
      <c r="H6" s="14">
        <f t="shared" si="3"/>
        <v>0.6744897502</v>
      </c>
      <c r="I6" s="15">
        <f>'Input Page'!G6</f>
        <v>150</v>
      </c>
      <c r="J6" s="15">
        <f>'Input Page'!H6</f>
        <v>300</v>
      </c>
      <c r="K6" s="15">
        <f t="shared" si="4"/>
        <v>225</v>
      </c>
      <c r="L6" s="15">
        <f t="shared" si="5"/>
        <v>111.1951664</v>
      </c>
      <c r="M6" s="15">
        <f t="shared" ref="M6:N6" si="6">IF($L6=0,$K6,_xlfn.NORM.INV(M$4,$K6,$L6))</f>
        <v>150</v>
      </c>
      <c r="N6" s="15">
        <f t="shared" si="6"/>
        <v>300</v>
      </c>
      <c r="O6" s="15"/>
      <c r="P6" s="15"/>
      <c r="S6" s="2" t="str">
        <f t="shared" si="7"/>
        <v>Line B</v>
      </c>
      <c r="T6" s="8">
        <f>'Input Page'!L6</f>
        <v>0.5</v>
      </c>
      <c r="U6" s="8">
        <f>'Input Page'!M6</f>
        <v>1</v>
      </c>
      <c r="V6" s="8">
        <f>'Input Page'!N6</f>
        <v>0.6</v>
      </c>
      <c r="W6" s="8">
        <f>'Input Page'!O6</f>
        <v>0.25</v>
      </c>
      <c r="X6" s="8">
        <f>'Input Page'!P6</f>
        <v>0.5</v>
      </c>
      <c r="Y6" s="8">
        <f>'Input Page'!Q6</f>
        <v>0</v>
      </c>
      <c r="Z6" s="8">
        <f>'Input Page'!R6</f>
        <v>0</v>
      </c>
      <c r="AA6" s="8">
        <f>'Input Page'!S6</f>
        <v>0</v>
      </c>
    </row>
    <row r="7">
      <c r="D7" s="2" t="str">
        <f>'Input Page'!D7</f>
        <v>Line C</v>
      </c>
      <c r="E7" s="13">
        <f>'Input Page'!E7</f>
        <v>0.25</v>
      </c>
      <c r="F7" s="13">
        <f>'Input Page'!F7</f>
        <v>0.75</v>
      </c>
      <c r="G7" s="14">
        <f t="shared" ref="G7:H7" si="8">_xlfn.NORM.INV(E7,0,1)</f>
        <v>-0.6744897502</v>
      </c>
      <c r="H7" s="14">
        <f t="shared" si="8"/>
        <v>0.6744897502</v>
      </c>
      <c r="I7" s="15">
        <f>'Input Page'!G7</f>
        <v>200</v>
      </c>
      <c r="J7" s="15">
        <f>'Input Page'!H7</f>
        <v>500</v>
      </c>
      <c r="K7" s="15">
        <f t="shared" si="4"/>
        <v>350</v>
      </c>
      <c r="L7" s="15">
        <f t="shared" si="5"/>
        <v>222.3903328</v>
      </c>
      <c r="M7" s="15">
        <f t="shared" ref="M7:N7" si="9">IF($L7=0,$K7,_xlfn.NORM.INV(M$4,$K7,$L7))</f>
        <v>200</v>
      </c>
      <c r="N7" s="15">
        <f t="shared" si="9"/>
        <v>500</v>
      </c>
      <c r="O7" s="15"/>
      <c r="P7" s="15"/>
      <c r="S7" s="2" t="str">
        <f t="shared" si="7"/>
        <v>Line C</v>
      </c>
      <c r="T7" s="8">
        <f>'Input Page'!L7</f>
        <v>0.5</v>
      </c>
      <c r="U7" s="8">
        <f>'Input Page'!M7</f>
        <v>0.6</v>
      </c>
      <c r="V7" s="8">
        <f>'Input Page'!N7</f>
        <v>1</v>
      </c>
      <c r="W7" s="8">
        <f>'Input Page'!O7</f>
        <v>0.5</v>
      </c>
      <c r="X7" s="8">
        <f>'Input Page'!P7</f>
        <v>0.5</v>
      </c>
      <c r="Y7" s="8">
        <f>'Input Page'!Q7</f>
        <v>0</v>
      </c>
      <c r="Z7" s="8">
        <f>'Input Page'!R7</f>
        <v>0</v>
      </c>
      <c r="AA7" s="8">
        <f>'Input Page'!S7</f>
        <v>0</v>
      </c>
    </row>
    <row r="8">
      <c r="D8" s="2" t="str">
        <f>'Input Page'!D8</f>
        <v>Line D</v>
      </c>
      <c r="E8" s="13">
        <f>'Input Page'!E8</f>
        <v>0.2</v>
      </c>
      <c r="F8" s="16">
        <f>'Input Page'!F8</f>
        <v>0.9</v>
      </c>
      <c r="G8" s="14">
        <f t="shared" ref="G8:H8" si="10">_xlfn.NORM.INV(E8,0,1)</f>
        <v>-0.8416212327</v>
      </c>
      <c r="H8" s="14">
        <f t="shared" si="10"/>
        <v>1.281551564</v>
      </c>
      <c r="I8" s="15">
        <f>'Input Page'!G8</f>
        <v>150</v>
      </c>
      <c r="J8" s="15">
        <f>'Input Page'!H8</f>
        <v>400</v>
      </c>
      <c r="K8" s="15">
        <f t="shared" si="4"/>
        <v>249.0994744</v>
      </c>
      <c r="L8" s="15">
        <f t="shared" si="5"/>
        <v>117.7483059</v>
      </c>
      <c r="M8" s="15">
        <f t="shared" ref="M8:N8" si="11">IF($L8=0,$K8,_xlfn.NORM.INV(M$4,$K8,$L8))</f>
        <v>169.6794489</v>
      </c>
      <c r="N8" s="15">
        <f t="shared" si="11"/>
        <v>328.5194998</v>
      </c>
      <c r="O8" s="15"/>
      <c r="P8" s="15"/>
      <c r="S8" s="2" t="str">
        <f t="shared" si="7"/>
        <v>Line D</v>
      </c>
      <c r="T8" s="8">
        <f>'Input Page'!L8</f>
        <v>0.25</v>
      </c>
      <c r="U8" s="8">
        <f>'Input Page'!M8</f>
        <v>0.25</v>
      </c>
      <c r="V8" s="8">
        <f>'Input Page'!N8</f>
        <v>0.5</v>
      </c>
      <c r="W8" s="8">
        <f>'Input Page'!O8</f>
        <v>1</v>
      </c>
      <c r="X8" s="8">
        <f>'Input Page'!P8</f>
        <v>0.5</v>
      </c>
      <c r="Y8" s="8">
        <f>'Input Page'!Q8</f>
        <v>0</v>
      </c>
      <c r="Z8" s="8">
        <f>'Input Page'!R8</f>
        <v>0</v>
      </c>
      <c r="AA8" s="8">
        <f>'Input Page'!S8</f>
        <v>0</v>
      </c>
    </row>
    <row r="9">
      <c r="D9" s="2" t="str">
        <f>'Input Page'!D9</f>
        <v>Line E</v>
      </c>
      <c r="E9" s="13">
        <f>'Input Page'!E9</f>
        <v>0.5</v>
      </c>
      <c r="F9" s="13">
        <f>'Input Page'!F9</f>
        <v>0.95</v>
      </c>
      <c r="G9" s="14">
        <f t="shared" ref="G9:H9" si="12">_xlfn.NORM.INV(E9,0,1)</f>
        <v>0</v>
      </c>
      <c r="H9" s="14">
        <f t="shared" si="12"/>
        <v>1.644853625</v>
      </c>
      <c r="I9" s="15">
        <f>'Input Page'!G9</f>
        <v>500</v>
      </c>
      <c r="J9" s="15">
        <f>'Input Page'!H9</f>
        <v>1155</v>
      </c>
      <c r="K9" s="15">
        <f t="shared" si="4"/>
        <v>500</v>
      </c>
      <c r="L9" s="15">
        <f t="shared" si="5"/>
        <v>398.2117253</v>
      </c>
      <c r="M9" s="15">
        <f t="shared" ref="M9:N9" si="13">IF($L9=0,$K9,_xlfn.NORM.INV(M$4,$K9,$L9))</f>
        <v>231.4102728</v>
      </c>
      <c r="N9" s="15">
        <f t="shared" si="13"/>
        <v>768.5897272</v>
      </c>
      <c r="O9" s="15"/>
      <c r="P9" s="15"/>
      <c r="S9" s="2" t="str">
        <f t="shared" si="7"/>
        <v>Line E</v>
      </c>
      <c r="T9" s="8">
        <f>'Input Page'!L9</f>
        <v>0.5</v>
      </c>
      <c r="U9" s="8">
        <f>'Input Page'!M9</f>
        <v>0.5</v>
      </c>
      <c r="V9" s="8">
        <f>'Input Page'!N9</f>
        <v>0.5</v>
      </c>
      <c r="W9" s="8">
        <f>'Input Page'!O9</f>
        <v>0.5</v>
      </c>
      <c r="X9" s="8">
        <f>'Input Page'!P9</f>
        <v>1</v>
      </c>
      <c r="Y9" s="8">
        <f>'Input Page'!Q9</f>
        <v>0</v>
      </c>
      <c r="Z9" s="8">
        <f>'Input Page'!R9</f>
        <v>0</v>
      </c>
      <c r="AA9" s="8">
        <f>'Input Page'!S9</f>
        <v>0</v>
      </c>
    </row>
    <row r="10">
      <c r="D10" s="2" t="str">
        <f>'Input Page'!D10</f>
        <v>(not used)</v>
      </c>
      <c r="E10" s="13">
        <f>'Input Page'!E10</f>
        <v>0.25</v>
      </c>
      <c r="F10" s="13">
        <f>'Input Page'!F10</f>
        <v>0.75</v>
      </c>
      <c r="G10" s="14">
        <f t="shared" ref="G10:H10" si="14">_xlfn.NORM.INV(E10,0,1)</f>
        <v>-0.6744897502</v>
      </c>
      <c r="H10" s="14">
        <f t="shared" si="14"/>
        <v>0.6744897502</v>
      </c>
      <c r="I10" s="15">
        <f>'Input Page'!G10</f>
        <v>0</v>
      </c>
      <c r="J10" s="15">
        <f>'Input Page'!H10</f>
        <v>0</v>
      </c>
      <c r="K10" s="15">
        <f t="shared" si="4"/>
        <v>0</v>
      </c>
      <c r="L10" s="15">
        <f t="shared" si="5"/>
        <v>0</v>
      </c>
      <c r="M10" s="15">
        <f t="shared" ref="M10:N10" si="15">IF($L10=0,$K10,_xlfn.NORM.INV(M$4,$K10,$L10))</f>
        <v>0</v>
      </c>
      <c r="N10" s="15">
        <f t="shared" si="15"/>
        <v>0</v>
      </c>
      <c r="O10" s="15"/>
      <c r="P10" s="15"/>
      <c r="S10" s="2" t="str">
        <f t="shared" si="7"/>
        <v>(not used)</v>
      </c>
      <c r="T10" s="8">
        <f>'Input Page'!L10</f>
        <v>0</v>
      </c>
      <c r="U10" s="8">
        <f>'Input Page'!M10</f>
        <v>0</v>
      </c>
      <c r="V10" s="8">
        <f>'Input Page'!N10</f>
        <v>0</v>
      </c>
      <c r="W10" s="8">
        <f>'Input Page'!O10</f>
        <v>0</v>
      </c>
      <c r="X10" s="8">
        <f>'Input Page'!P10</f>
        <v>0</v>
      </c>
      <c r="Y10" s="8">
        <f>'Input Page'!Q10</f>
        <v>1</v>
      </c>
      <c r="Z10" s="8">
        <f>'Input Page'!R10</f>
        <v>0</v>
      </c>
      <c r="AA10" s="8">
        <f>'Input Page'!S10</f>
        <v>0</v>
      </c>
    </row>
    <row r="11">
      <c r="D11" s="2" t="str">
        <f>'Input Page'!D11</f>
        <v>(not used)</v>
      </c>
      <c r="E11" s="13">
        <f>'Input Page'!E11</f>
        <v>0.25</v>
      </c>
      <c r="F11" s="13">
        <f>'Input Page'!F11</f>
        <v>0.75</v>
      </c>
      <c r="G11" s="14">
        <f t="shared" ref="G11:H11" si="16">_xlfn.NORM.INV(E11,0,1)</f>
        <v>-0.6744897502</v>
      </c>
      <c r="H11" s="14">
        <f t="shared" si="16"/>
        <v>0.6744897502</v>
      </c>
      <c r="I11" s="15">
        <f>'Input Page'!G11</f>
        <v>0</v>
      </c>
      <c r="J11" s="15">
        <f>'Input Page'!H11</f>
        <v>0</v>
      </c>
      <c r="K11" s="15">
        <f t="shared" si="4"/>
        <v>0</v>
      </c>
      <c r="L11" s="15">
        <f t="shared" si="5"/>
        <v>0</v>
      </c>
      <c r="M11" s="15">
        <f t="shared" ref="M11:N11" si="17">IF($L11=0,$K11,_xlfn.NORM.INV(M$4,$K11,$L11))</f>
        <v>0</v>
      </c>
      <c r="N11" s="15">
        <f t="shared" si="17"/>
        <v>0</v>
      </c>
      <c r="O11" s="15"/>
      <c r="P11" s="15"/>
      <c r="S11" s="2" t="str">
        <f t="shared" si="7"/>
        <v>(not used)</v>
      </c>
      <c r="T11" s="8">
        <f>'Input Page'!L11</f>
        <v>0</v>
      </c>
      <c r="U11" s="8">
        <f>'Input Page'!M11</f>
        <v>0</v>
      </c>
      <c r="V11" s="8">
        <f>'Input Page'!N11</f>
        <v>0</v>
      </c>
      <c r="W11" s="8">
        <f>'Input Page'!O11</f>
        <v>0</v>
      </c>
      <c r="X11" s="8">
        <f>'Input Page'!P11</f>
        <v>0</v>
      </c>
      <c r="Y11" s="8">
        <f>'Input Page'!Q11</f>
        <v>0</v>
      </c>
      <c r="Z11" s="8">
        <f>'Input Page'!R11</f>
        <v>1</v>
      </c>
      <c r="AA11" s="8">
        <f>'Input Page'!S11</f>
        <v>0</v>
      </c>
    </row>
    <row r="12">
      <c r="D12" s="2" t="str">
        <f>'Input Page'!D12</f>
        <v>(not used)</v>
      </c>
      <c r="E12" s="13">
        <f>'Input Page'!E12</f>
        <v>0.25</v>
      </c>
      <c r="F12" s="13">
        <f>'Input Page'!F12</f>
        <v>0.75</v>
      </c>
      <c r="G12" s="14">
        <f t="shared" ref="G12:H12" si="18">_xlfn.NORM.INV(E12,0,1)</f>
        <v>-0.6744897502</v>
      </c>
      <c r="H12" s="14">
        <f t="shared" si="18"/>
        <v>0.6744897502</v>
      </c>
      <c r="I12" s="15">
        <f>'Input Page'!G12</f>
        <v>0</v>
      </c>
      <c r="J12" s="15">
        <f>'Input Page'!H12</f>
        <v>0</v>
      </c>
      <c r="K12" s="15">
        <f t="shared" si="4"/>
        <v>0</v>
      </c>
      <c r="L12" s="15">
        <f t="shared" si="5"/>
        <v>0</v>
      </c>
      <c r="M12" s="15">
        <f t="shared" ref="M12:N12" si="19">IF($L12=0,$K12,_xlfn.NORM.INV(M$4,$K12,$L12))</f>
        <v>0</v>
      </c>
      <c r="N12" s="15">
        <f t="shared" si="19"/>
        <v>0</v>
      </c>
      <c r="O12" s="15"/>
      <c r="P12" s="15"/>
      <c r="S12" s="2" t="str">
        <f t="shared" si="7"/>
        <v>(not used)</v>
      </c>
      <c r="T12" s="8">
        <f>'Input Page'!L12</f>
        <v>0</v>
      </c>
      <c r="U12" s="8">
        <f>'Input Page'!M12</f>
        <v>0</v>
      </c>
      <c r="V12" s="8">
        <f>'Input Page'!N12</f>
        <v>0</v>
      </c>
      <c r="W12" s="8">
        <f>'Input Page'!O12</f>
        <v>0</v>
      </c>
      <c r="X12" s="8">
        <f>'Input Page'!P12</f>
        <v>0</v>
      </c>
      <c r="Y12" s="8">
        <f>'Input Page'!Q12</f>
        <v>0</v>
      </c>
      <c r="Z12" s="8">
        <f>'Input Page'!R12</f>
        <v>0</v>
      </c>
      <c r="AA12" s="8">
        <f>'Input Page'!S12</f>
        <v>1</v>
      </c>
    </row>
    <row r="15">
      <c r="J15" s="17" t="s">
        <v>26</v>
      </c>
      <c r="K15" s="15">
        <f>SUM(K5:K12)</f>
        <v>1424.099474</v>
      </c>
      <c r="L15" s="15">
        <f>SQRT(SUMPRODUCT(L5:L12,L5:L12))</f>
        <v>484.2301909</v>
      </c>
      <c r="M15" s="15">
        <f t="shared" ref="M15:N15" si="20">IF($L15=0,$K15,_xlfn.NORM.INV(M$4,$K15,$L15))</f>
        <v>1097.491174</v>
      </c>
      <c r="N15" s="15">
        <f t="shared" si="20"/>
        <v>1750.707775</v>
      </c>
    </row>
    <row r="16">
      <c r="J16" s="17" t="s">
        <v>27</v>
      </c>
      <c r="K16" s="15">
        <f>K15</f>
        <v>1424.099474</v>
      </c>
      <c r="L16" s="15">
        <f>SQRT(T16)</f>
        <v>698.8096197</v>
      </c>
      <c r="M16" s="15">
        <f t="shared" ref="M16:N16" si="21">IF($L16=0,$K16,_xlfn.NORM.INV(M$4,$K16,$L16))</f>
        <v>952.7595485</v>
      </c>
      <c r="N16" s="15">
        <f t="shared" si="21"/>
        <v>1895.4394</v>
      </c>
      <c r="T16" s="2">
        <f t="array" ref="T16">MMULT(MMULT(TRANSPOSE(L5:L12),T5:AA12),L5:L12)</f>
        <v>488334.8847</v>
      </c>
      <c r="U16" s="1" t="s">
        <v>28</v>
      </c>
    </row>
    <row r="17">
      <c r="J17" s="17" t="s">
        <v>29</v>
      </c>
      <c r="K17" s="15">
        <f t="shared" ref="K17:N17" si="22">K16-K15</f>
        <v>0</v>
      </c>
      <c r="L17" s="15">
        <f t="shared" si="22"/>
        <v>214.5794288</v>
      </c>
      <c r="M17" s="15">
        <f t="shared" si="22"/>
        <v>-144.7316253</v>
      </c>
      <c r="N17" s="15">
        <f t="shared" si="22"/>
        <v>144.7316253</v>
      </c>
    </row>
    <row r="20">
      <c r="J20" s="17" t="s">
        <v>30</v>
      </c>
      <c r="K20" s="15">
        <f>SUM(K5:K12)</f>
        <v>1424.099474</v>
      </c>
      <c r="L20" s="15">
        <f>(N20-M20)/(_xlfn.NORM.INV(N4,0,1)-_xlfn.NORM.INV(M4,0,1))</f>
        <v>864.3715526</v>
      </c>
      <c r="M20" s="15">
        <f t="shared" ref="M20:N20" si="23">SUM(M5:M12)</f>
        <v>841.0897218</v>
      </c>
      <c r="N20" s="15">
        <f t="shared" si="23"/>
        <v>2007.109227</v>
      </c>
    </row>
    <row r="21" ht="15.75" customHeight="1">
      <c r="J21" s="17" t="s">
        <v>27</v>
      </c>
      <c r="K21" s="15">
        <f t="shared" ref="K21:N21" si="24">K16</f>
        <v>1424.099474</v>
      </c>
      <c r="L21" s="15">
        <f t="shared" si="24"/>
        <v>698.8096197</v>
      </c>
      <c r="M21" s="15">
        <f t="shared" si="24"/>
        <v>952.7595485</v>
      </c>
      <c r="N21" s="15">
        <f t="shared" si="24"/>
        <v>1895.4394</v>
      </c>
    </row>
    <row r="22" ht="15.75" customHeight="1">
      <c r="J22" s="17" t="s">
        <v>29</v>
      </c>
      <c r="K22" s="15">
        <f t="shared" ref="K22:N22" si="25">K21-K20</f>
        <v>0</v>
      </c>
      <c r="L22" s="15">
        <f t="shared" si="25"/>
        <v>-165.5619328</v>
      </c>
      <c r="M22" s="15">
        <f t="shared" si="25"/>
        <v>111.6698267</v>
      </c>
      <c r="N22" s="15">
        <f t="shared" si="25"/>
        <v>-111.6698267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2014-03-31T15:51:18Z</dcterms:created>
  <dc:creator>Tom</dc:creator>
</cp:coreProperties>
</file>