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Google Drive\Stage\Armillaria\GO graph\"/>
    </mc:Choice>
  </mc:AlternateContent>
  <xr:revisionPtr revIDLastSave="0" documentId="13_ncr:1_{C4760FA0-B3D0-4887-A562-EED0FC6F78AB}" xr6:coauthVersionLast="36" xr6:coauthVersionMax="36" xr10:uidLastSave="{00000000-0000-0000-0000-000000000000}"/>
  <bookViews>
    <workbookView xWindow="0" yWindow="0" windowWidth="20520" windowHeight="9900" activeTab="3" xr2:uid="{00000000-000D-0000-FFFF-FFFF00000000}"/>
  </bookViews>
  <sheets>
    <sheet name="COG" sheetId="1" r:id="rId1"/>
    <sheet name="pfam" sheetId="2" r:id="rId2"/>
    <sheet name="Blast" sheetId="3" r:id="rId3"/>
    <sheet name="Nb unigen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7" i="4" l="1"/>
  <c r="C6" i="4"/>
  <c r="C2" i="4"/>
  <c r="C8" i="4" l="1"/>
  <c r="D4" i="2" l="1"/>
  <c r="D5" i="2"/>
  <c r="D3" i="2"/>
  <c r="D12" i="3" l="1"/>
  <c r="D13" i="3"/>
  <c r="D11" i="3"/>
  <c r="C14" i="3"/>
  <c r="F12" i="3"/>
  <c r="F13" i="3"/>
  <c r="F11" i="3"/>
  <c r="E14" i="3"/>
  <c r="B27" i="1"/>
  <c r="F27" i="1"/>
  <c r="J2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  <c r="G4" i="1"/>
  <c r="G5" i="1"/>
  <c r="G26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K26" i="1"/>
  <c r="J26" i="1"/>
  <c r="F26" i="1"/>
  <c r="D4" i="3" l="1"/>
  <c r="D5" i="3"/>
  <c r="D3" i="3"/>
  <c r="C26" i="1" l="1"/>
  <c r="B26" i="1"/>
</calcChain>
</file>

<file path=xl/sharedStrings.xml><?xml version="1.0" encoding="utf-8"?>
<sst xmlns="http://schemas.openxmlformats.org/spreadsheetml/2006/main" count="137" uniqueCount="52">
  <si>
    <t>Category COG</t>
  </si>
  <si>
    <t>GO terms</t>
  </si>
  <si>
    <t>Total</t>
  </si>
  <si>
    <t>%</t>
  </si>
  <si>
    <t>Count</t>
  </si>
  <si>
    <t>Cellular component</t>
  </si>
  <si>
    <t>Biological process</t>
  </si>
  <si>
    <t>Molecular function</t>
  </si>
  <si>
    <t>BET</t>
  </si>
  <si>
    <t>EBB</t>
  </si>
  <si>
    <t>STD</t>
  </si>
  <si>
    <t>COG total</t>
  </si>
  <si>
    <t>GO_pfam_total</t>
  </si>
  <si>
    <t>GO_blast_comparaison</t>
  </si>
  <si>
    <t>GO_blast_total</t>
  </si>
  <si>
    <t>COG BET</t>
  </si>
  <si>
    <t>COG STD</t>
  </si>
  <si>
    <t>Percentage (%)</t>
  </si>
  <si>
    <t>Annotated in PFAM</t>
  </si>
  <si>
    <t>Annotated in Blast-GO</t>
  </si>
  <si>
    <t>Annotated in COG</t>
  </si>
  <si>
    <t>Frequency</t>
  </si>
  <si>
    <t>Pourcentage</t>
  </si>
  <si>
    <t>Mean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</si>
  <si>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</si>
  <si>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</si>
  <si>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</si>
  <si>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</si>
  <si>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</si>
  <si>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</si>
  <si>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</si>
  <si>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</si>
  <si>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</si>
  <si>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</si>
  <si>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</si>
  <si>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</si>
  <si>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</si>
  <si>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</si>
  <si>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</si>
  <si>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</si>
  <si>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</si>
  <si>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</si>
  <si>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</si>
  <si>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</si>
  <si>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</si>
  <si>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</si>
  <si>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</si>
  <si>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Number of unigene isoforms</t>
  </si>
  <si>
    <t>Total number of unigenes isoforms</t>
  </si>
  <si>
    <t>Annotated in KEGG</t>
  </si>
  <si>
    <t>Total number of isoforms not annotated</t>
  </si>
  <si>
    <t>Total number of isoforms annotated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</si>
</sst>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164" fontId="0" fillId="0" borderId="0" xfId="42" applyNumberFormat="1" applyFont="1"/>
    <xf numFmtId="164" fontId="0" fillId="0" borderId="0" xfId="0" applyNumberForma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B26" sqref="B26"/>
    </sheetView>
  </sheetViews>
  <sheetFormatPr defaultColWidth="9.140625" defaultRowHeight="15" x14ac:dyDescent="0.25"/>
  <cols>
    <col min="1" max="1" width="13.28515625" bestFit="1" customWidth="1"/>
    <col min="2" max="2" width="11.7109375" bestFit="1" customWidth="1"/>
    <col min="3" max="3" width="11.7109375" customWidth="1"/>
    <col min="5" max="6" width="11.7109375" bestFit="1" customWidth="1"/>
    <col min="7" max="7" width="11.7109375" customWidth="1"/>
    <col min="9" max="10" width="11.7109375" bestFit="1" customWidth="1"/>
    <col min="11" max="11" width="11.7109375" customWidth="1"/>
  </cols>
  <sheetData>
    <row r="1" spans="1:11" x14ac:dyDescent="0.25">
      <c r="A1" s="16" t="s">
        <v>11</v>
      </c>
      <c r="B1" s="16"/>
      <c r="C1" s="2"/>
      <c r="E1" s="16" t="s">
        <v>15</v>
      </c>
      <c r="F1" s="16"/>
      <c r="G1" s="3"/>
      <c r="I1" s="16" t="s">
        <v>16</v>
      </c>
      <c r="J1" s="16"/>
      <c r="K1" s="3"/>
    </row>
    <row r="2" spans="1:11" x14ac:dyDescent="0.25">
      <c r="A2" t="s">
        <v>0</v>
      </c>
      <c r="B2" t="s">
        <v>21</v>
      </c>
      <c r="C2" t="s">
        <v>22</v>
      </c>
      <c r="E2" t="s">
        <v>0</v>
      </c>
      <c r="F2" t="s">
        <v>21</v>
      </c>
      <c r="I2" t="s">
        <v>0</v>
      </c>
      <c r="J2" t="s">
        <v>21</v>
      </c>
    </row>
    <row r="3" spans="1:11" x14ac:dyDescent="0.25">
      <c r="A3" t="s">
        <v>24</v>
      </c>
      <c r="B3">
        <v>140</v>
      </c>
      <c r="C3">
        <v>0.14928556195350801</v>
      </c>
      <c r="E3" t="s">
        <v>24</v>
      </c>
      <c r="F3">
        <v>46</v>
      </c>
      <c r="G3">
        <f>(F3/$F$26)*100</f>
        <v>0.14447236180904521</v>
      </c>
      <c r="I3" t="s">
        <v>24</v>
      </c>
      <c r="J3">
        <v>42</v>
      </c>
      <c r="K3">
        <f>(J3/$J$26)*100</f>
        <v>0.26088576930244112</v>
      </c>
    </row>
    <row r="4" spans="1:11" x14ac:dyDescent="0.25">
      <c r="A4" t="s">
        <v>25</v>
      </c>
      <c r="B4">
        <v>453</v>
      </c>
      <c r="C4">
        <v>0.48304542546385199</v>
      </c>
      <c r="E4" t="s">
        <v>25</v>
      </c>
      <c r="F4">
        <v>172</v>
      </c>
      <c r="G4">
        <f t="shared" ref="G4:G25" si="0">(F4/$F$26)*100</f>
        <v>0.54020100502512558</v>
      </c>
      <c r="I4" t="s">
        <v>25</v>
      </c>
      <c r="J4">
        <v>85</v>
      </c>
      <c r="K4">
        <f t="shared" ref="K4:K25" si="1">(J4/$J$26)*100</f>
        <v>0.52798310454065467</v>
      </c>
    </row>
    <row r="5" spans="1:11" x14ac:dyDescent="0.25">
      <c r="A5" t="s">
        <v>26</v>
      </c>
      <c r="B5">
        <v>3749</v>
      </c>
      <c r="C5">
        <v>3.9976540840264398</v>
      </c>
      <c r="E5" t="s">
        <v>26</v>
      </c>
      <c r="F5">
        <v>1272</v>
      </c>
      <c r="G5">
        <f t="shared" si="0"/>
        <v>3.9949748743718594</v>
      </c>
      <c r="I5" t="s">
        <v>26</v>
      </c>
      <c r="J5">
        <v>723</v>
      </c>
      <c r="K5">
        <f t="shared" si="1"/>
        <v>4.4909621715634511</v>
      </c>
    </row>
    <row r="6" spans="1:11" x14ac:dyDescent="0.25">
      <c r="A6" t="s">
        <v>27</v>
      </c>
      <c r="B6">
        <v>871</v>
      </c>
      <c r="C6">
        <v>0.92876946043932596</v>
      </c>
      <c r="E6" t="s">
        <v>27</v>
      </c>
      <c r="F6">
        <v>325</v>
      </c>
      <c r="G6">
        <f t="shared" si="0"/>
        <v>1.0207286432160805</v>
      </c>
      <c r="I6" t="s">
        <v>27</v>
      </c>
      <c r="J6">
        <v>138</v>
      </c>
      <c r="K6">
        <f t="shared" si="1"/>
        <v>0.85719609913659234</v>
      </c>
    </row>
    <row r="7" spans="1:11" x14ac:dyDescent="0.25">
      <c r="A7" t="s">
        <v>28</v>
      </c>
      <c r="B7">
        <v>10164</v>
      </c>
      <c r="C7">
        <v>10.838131797824699</v>
      </c>
      <c r="E7" t="s">
        <v>28</v>
      </c>
      <c r="F7">
        <v>3042</v>
      </c>
      <c r="G7">
        <f t="shared" si="0"/>
        <v>9.5540201005025125</v>
      </c>
      <c r="I7" t="s">
        <v>28</v>
      </c>
      <c r="J7">
        <v>1693</v>
      </c>
      <c r="K7">
        <f t="shared" si="1"/>
        <v>10.516181129262687</v>
      </c>
    </row>
    <row r="8" spans="1:11" x14ac:dyDescent="0.25">
      <c r="A8" t="s">
        <v>29</v>
      </c>
      <c r="B8">
        <v>1689</v>
      </c>
      <c r="C8">
        <v>1.8010236724248201</v>
      </c>
      <c r="E8" t="s">
        <v>29</v>
      </c>
      <c r="F8">
        <v>594</v>
      </c>
      <c r="G8">
        <f t="shared" si="0"/>
        <v>1.8655778894472361</v>
      </c>
      <c r="I8" t="s">
        <v>29</v>
      </c>
      <c r="J8">
        <v>256</v>
      </c>
      <c r="K8">
        <f t="shared" si="1"/>
        <v>1.5901608795577364</v>
      </c>
    </row>
    <row r="9" spans="1:11" x14ac:dyDescent="0.25">
      <c r="A9" t="s">
        <v>30</v>
      </c>
      <c r="B9">
        <v>9009</v>
      </c>
      <c r="C9">
        <v>9.6065259117082498</v>
      </c>
      <c r="E9" t="s">
        <v>30</v>
      </c>
      <c r="F9">
        <v>2668</v>
      </c>
      <c r="G9">
        <f t="shared" si="0"/>
        <v>8.3793969849246217</v>
      </c>
      <c r="I9" t="s">
        <v>30</v>
      </c>
      <c r="J9">
        <v>1537</v>
      </c>
      <c r="K9">
        <f t="shared" si="1"/>
        <v>9.5471768432821911</v>
      </c>
    </row>
    <row r="10" spans="1:11" x14ac:dyDescent="0.25">
      <c r="A10" t="s">
        <v>31</v>
      </c>
      <c r="B10">
        <v>3780</v>
      </c>
      <c r="C10">
        <v>4.0307101727447199</v>
      </c>
      <c r="E10" t="s">
        <v>31</v>
      </c>
      <c r="F10">
        <v>1384</v>
      </c>
      <c r="G10">
        <f t="shared" si="0"/>
        <v>4.3467336683417086</v>
      </c>
      <c r="I10" t="s">
        <v>31</v>
      </c>
      <c r="J10">
        <v>640</v>
      </c>
      <c r="K10">
        <f t="shared" si="1"/>
        <v>3.9754021988943413</v>
      </c>
    </row>
    <row r="11" spans="1:11" x14ac:dyDescent="0.25">
      <c r="A11" t="s">
        <v>32</v>
      </c>
      <c r="B11">
        <v>6295</v>
      </c>
      <c r="C11">
        <v>6.7125186606952401</v>
      </c>
      <c r="E11" t="s">
        <v>32</v>
      </c>
      <c r="F11">
        <v>2139</v>
      </c>
      <c r="G11">
        <f t="shared" si="0"/>
        <v>6.7179648241206031</v>
      </c>
      <c r="I11" t="s">
        <v>32</v>
      </c>
      <c r="J11">
        <v>1076</v>
      </c>
      <c r="K11">
        <f t="shared" si="1"/>
        <v>6.6836449468911114</v>
      </c>
    </row>
    <row r="12" spans="1:11" x14ac:dyDescent="0.25">
      <c r="A12" t="s">
        <v>33</v>
      </c>
      <c r="B12">
        <v>5677</v>
      </c>
      <c r="C12">
        <v>6.0535295372147599</v>
      </c>
      <c r="E12" t="s">
        <v>33</v>
      </c>
      <c r="F12">
        <v>2401</v>
      </c>
      <c r="G12">
        <f t="shared" si="0"/>
        <v>7.5408291457286429</v>
      </c>
      <c r="I12" t="s">
        <v>33</v>
      </c>
      <c r="J12">
        <v>922</v>
      </c>
      <c r="K12">
        <f t="shared" si="1"/>
        <v>5.7270637927821602</v>
      </c>
    </row>
    <row r="13" spans="1:11" x14ac:dyDescent="0.25">
      <c r="A13" t="s">
        <v>34</v>
      </c>
      <c r="B13">
        <v>2317</v>
      </c>
      <c r="C13">
        <v>2.4706760503305598</v>
      </c>
      <c r="E13" t="s">
        <v>34</v>
      </c>
      <c r="F13">
        <v>1036</v>
      </c>
      <c r="G13">
        <f t="shared" si="0"/>
        <v>3.2537688442211055</v>
      </c>
      <c r="I13" t="s">
        <v>34</v>
      </c>
      <c r="J13">
        <v>395</v>
      </c>
      <c r="K13">
        <f t="shared" si="1"/>
        <v>2.4535685446301012</v>
      </c>
    </row>
    <row r="14" spans="1:11" x14ac:dyDescent="0.25">
      <c r="A14" t="s">
        <v>35</v>
      </c>
      <c r="B14">
        <v>3682</v>
      </c>
      <c r="C14">
        <v>3.92621027937727</v>
      </c>
      <c r="E14" t="s">
        <v>35</v>
      </c>
      <c r="F14">
        <v>1211</v>
      </c>
      <c r="G14">
        <f t="shared" si="0"/>
        <v>3.8033919597989949</v>
      </c>
      <c r="I14" t="s">
        <v>35</v>
      </c>
      <c r="J14">
        <v>679</v>
      </c>
      <c r="K14">
        <f t="shared" si="1"/>
        <v>4.2176532703894658</v>
      </c>
    </row>
    <row r="15" spans="1:11" x14ac:dyDescent="0.25">
      <c r="A15" t="s">
        <v>36</v>
      </c>
      <c r="B15">
        <v>1400</v>
      </c>
      <c r="C15">
        <v>1.4928556195350799</v>
      </c>
      <c r="E15" t="s">
        <v>36</v>
      </c>
      <c r="F15">
        <v>469</v>
      </c>
      <c r="G15">
        <f t="shared" si="0"/>
        <v>1.4729899497487438</v>
      </c>
      <c r="I15" t="s">
        <v>36</v>
      </c>
      <c r="J15">
        <v>275</v>
      </c>
      <c r="K15">
        <f t="shared" si="1"/>
        <v>1.7081806323374125</v>
      </c>
    </row>
    <row r="16" spans="1:11" x14ac:dyDescent="0.25">
      <c r="A16" t="s">
        <v>37</v>
      </c>
      <c r="B16">
        <v>271</v>
      </c>
      <c r="C16">
        <v>0.28897419492429099</v>
      </c>
      <c r="E16" t="s">
        <v>37</v>
      </c>
      <c r="F16">
        <v>91</v>
      </c>
      <c r="G16">
        <f t="shared" si="0"/>
        <v>0.28580402010050254</v>
      </c>
      <c r="I16" t="s">
        <v>37</v>
      </c>
      <c r="J16">
        <v>65</v>
      </c>
      <c r="K16">
        <f t="shared" si="1"/>
        <v>0.40375178582520649</v>
      </c>
    </row>
    <row r="17" spans="1:11" x14ac:dyDescent="0.25">
      <c r="A17" t="s">
        <v>38</v>
      </c>
      <c r="B17">
        <v>4050</v>
      </c>
      <c r="C17">
        <v>4.3186180422264897</v>
      </c>
      <c r="E17" t="s">
        <v>38</v>
      </c>
      <c r="F17">
        <v>1595</v>
      </c>
      <c r="G17">
        <f t="shared" si="0"/>
        <v>5.0094221105527641</v>
      </c>
      <c r="I17" t="s">
        <v>38</v>
      </c>
      <c r="J17">
        <v>705</v>
      </c>
      <c r="K17">
        <f t="shared" si="1"/>
        <v>4.3791539847195482</v>
      </c>
    </row>
    <row r="18" spans="1:11" x14ac:dyDescent="0.25">
      <c r="A18" t="s">
        <v>39</v>
      </c>
      <c r="B18">
        <v>6718</v>
      </c>
      <c r="C18">
        <v>7.1635743228833402</v>
      </c>
      <c r="E18" t="s">
        <v>39</v>
      </c>
      <c r="F18">
        <v>2015</v>
      </c>
      <c r="G18">
        <f t="shared" si="0"/>
        <v>6.3285175879396984</v>
      </c>
      <c r="I18" t="s">
        <v>39</v>
      </c>
      <c r="J18">
        <v>1199</v>
      </c>
      <c r="K18">
        <f t="shared" si="1"/>
        <v>7.4476675569911182</v>
      </c>
    </row>
    <row r="19" spans="1:11" x14ac:dyDescent="0.25">
      <c r="A19" t="s">
        <v>40</v>
      </c>
      <c r="B19">
        <v>6381</v>
      </c>
      <c r="C19">
        <v>6.8042226487523996</v>
      </c>
      <c r="E19" t="s">
        <v>40</v>
      </c>
      <c r="F19">
        <v>2141</v>
      </c>
      <c r="G19">
        <f t="shared" si="0"/>
        <v>6.724246231155778</v>
      </c>
      <c r="I19" t="s">
        <v>40</v>
      </c>
      <c r="J19">
        <v>952</v>
      </c>
      <c r="K19">
        <f t="shared" si="1"/>
        <v>5.9134107708553323</v>
      </c>
    </row>
    <row r="20" spans="1:11" x14ac:dyDescent="0.25">
      <c r="A20" t="s">
        <v>41</v>
      </c>
      <c r="B20">
        <v>17113</v>
      </c>
      <c r="C20">
        <v>18.248027297931301</v>
      </c>
      <c r="E20" t="s">
        <v>41</v>
      </c>
      <c r="F20">
        <v>5749</v>
      </c>
      <c r="G20">
        <f t="shared" si="0"/>
        <v>18.055904522613066</v>
      </c>
      <c r="I20" t="s">
        <v>41</v>
      </c>
      <c r="J20">
        <v>2741</v>
      </c>
      <c r="K20">
        <f t="shared" si="1"/>
        <v>17.025902229952173</v>
      </c>
    </row>
    <row r="21" spans="1:11" x14ac:dyDescent="0.25">
      <c r="A21" t="s">
        <v>42</v>
      </c>
      <c r="B21">
        <v>910</v>
      </c>
      <c r="C21">
        <v>0.97035615269780295</v>
      </c>
      <c r="E21" t="s">
        <v>42</v>
      </c>
      <c r="F21">
        <v>316</v>
      </c>
      <c r="G21">
        <f t="shared" si="0"/>
        <v>0.99246231155778897</v>
      </c>
      <c r="I21" t="s">
        <v>42</v>
      </c>
      <c r="J21">
        <v>164</v>
      </c>
      <c r="K21">
        <f t="shared" si="1"/>
        <v>1.018696813466675</v>
      </c>
    </row>
    <row r="22" spans="1:11" x14ac:dyDescent="0.25">
      <c r="A22" t="s">
        <v>43</v>
      </c>
      <c r="B22">
        <v>4971</v>
      </c>
      <c r="C22">
        <v>5.30070377479207</v>
      </c>
      <c r="E22" t="s">
        <v>43</v>
      </c>
      <c r="F22">
        <v>1719</v>
      </c>
      <c r="G22">
        <f t="shared" si="0"/>
        <v>5.3988693467336679</v>
      </c>
      <c r="I22" t="s">
        <v>43</v>
      </c>
      <c r="J22">
        <v>1103</v>
      </c>
      <c r="K22">
        <f t="shared" si="1"/>
        <v>6.8513572271569663</v>
      </c>
    </row>
    <row r="23" spans="1:11" x14ac:dyDescent="0.25">
      <c r="A23" t="s">
        <v>44</v>
      </c>
      <c r="B23">
        <v>299</v>
      </c>
      <c r="C23">
        <v>0.31883130731499298</v>
      </c>
      <c r="E23" t="s">
        <v>44</v>
      </c>
      <c r="F23">
        <v>97</v>
      </c>
      <c r="G23">
        <f t="shared" si="0"/>
        <v>0.30464824120603012</v>
      </c>
      <c r="I23" t="s">
        <v>44</v>
      </c>
      <c r="J23">
        <v>66</v>
      </c>
      <c r="K23">
        <f t="shared" si="1"/>
        <v>0.40996335176097892</v>
      </c>
    </row>
    <row r="24" spans="1:11" x14ac:dyDescent="0.25">
      <c r="A24" t="s">
        <v>45</v>
      </c>
      <c r="B24">
        <v>3368</v>
      </c>
      <c r="C24">
        <v>3.5913840904244001</v>
      </c>
      <c r="E24" t="s">
        <v>45</v>
      </c>
      <c r="F24">
        <v>1199</v>
      </c>
      <c r="G24">
        <f t="shared" si="0"/>
        <v>3.7657035175879399</v>
      </c>
      <c r="I24" t="s">
        <v>45</v>
      </c>
      <c r="J24">
        <v>559</v>
      </c>
      <c r="K24">
        <f t="shared" si="1"/>
        <v>3.4722653580967759</v>
      </c>
    </row>
    <row r="25" spans="1:11" x14ac:dyDescent="0.25">
      <c r="A25" t="s">
        <v>46</v>
      </c>
      <c r="B25">
        <v>473</v>
      </c>
      <c r="C25">
        <v>0.50437193431435301</v>
      </c>
      <c r="E25" t="s">
        <v>46</v>
      </c>
      <c r="F25">
        <v>159</v>
      </c>
      <c r="G25">
        <f t="shared" si="0"/>
        <v>0.49937185929648242</v>
      </c>
      <c r="I25" t="s">
        <v>46</v>
      </c>
      <c r="J25">
        <v>84</v>
      </c>
      <c r="K25">
        <f t="shared" si="1"/>
        <v>0.52177153860488223</v>
      </c>
    </row>
    <row r="26" spans="1:11" x14ac:dyDescent="0.25">
      <c r="A26" t="s">
        <v>2</v>
      </c>
      <c r="B26">
        <f>SUM(B3:B25)</f>
        <v>93780</v>
      </c>
      <c r="C26">
        <f>SUM(C5:C25)</f>
        <v>99.367669012582596</v>
      </c>
      <c r="E26" t="s">
        <v>2</v>
      </c>
      <c r="F26">
        <f>SUM(F3:F25)</f>
        <v>31840</v>
      </c>
      <c r="G26">
        <f>SUM(G5:G25)</f>
        <v>99.31532663316581</v>
      </c>
      <c r="I26" t="s">
        <v>2</v>
      </c>
      <c r="J26">
        <f>SUM(J3:J25)</f>
        <v>16099</v>
      </c>
      <c r="K26">
        <f>SUM(K5:K25)</f>
        <v>99.211131126156914</v>
      </c>
    </row>
    <row r="27" spans="1:11" x14ac:dyDescent="0.25">
      <c r="A27" t="s">
        <v>23</v>
      </c>
      <c r="B27">
        <f>AVERAGE(B3:B25)</f>
        <v>4077.391304347826</v>
      </c>
      <c r="E27" t="s">
        <v>23</v>
      </c>
      <c r="F27">
        <f>AVERAGE(F3:F25)</f>
        <v>1384.3478260869565</v>
      </c>
      <c r="I27" t="s">
        <v>23</v>
      </c>
      <c r="J27">
        <f>AVERAGE(J3:J25)</f>
        <v>699.95652173913038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D136-FC40-4AE0-A0A9-287D40133A92}">
  <dimension ref="A1:H14"/>
  <sheetViews>
    <sheetView workbookViewId="0">
      <selection activeCell="F5" sqref="F5"/>
    </sheetView>
  </sheetViews>
  <sheetFormatPr defaultColWidth="9.140625" defaultRowHeight="15" x14ac:dyDescent="0.25"/>
  <cols>
    <col min="1" max="1" width="8.140625" bestFit="1" customWidth="1"/>
    <col min="2" max="2" width="18.7109375" bestFit="1" customWidth="1"/>
    <col min="3" max="3" width="6.28515625" bestFit="1" customWidth="1"/>
    <col min="4" max="4" width="11.7109375" bestFit="1" customWidth="1"/>
    <col min="5" max="5" width="5.7109375" bestFit="1" customWidth="1"/>
    <col min="6" max="6" width="11.7109375" bestFit="1" customWidth="1"/>
    <col min="7" max="7" width="5.7109375" bestFit="1" customWidth="1"/>
    <col min="8" max="8" width="11.7109375" bestFit="1" customWidth="1"/>
  </cols>
  <sheetData>
    <row r="1" spans="1:8" x14ac:dyDescent="0.25">
      <c r="A1" s="16" t="s">
        <v>12</v>
      </c>
      <c r="B1" s="16"/>
      <c r="C1" s="16"/>
      <c r="D1" s="16"/>
    </row>
    <row r="2" spans="1:8" x14ac:dyDescent="0.25">
      <c r="C2" t="s">
        <v>4</v>
      </c>
      <c r="D2" t="s">
        <v>3</v>
      </c>
    </row>
    <row r="3" spans="1:8" x14ac:dyDescent="0.25">
      <c r="A3" s="17" t="s">
        <v>1</v>
      </c>
      <c r="B3" t="s">
        <v>6</v>
      </c>
      <c r="C3" s="4">
        <v>8056</v>
      </c>
      <c r="D3">
        <f>(C3/$C$6)*100</f>
        <v>13.585389298301825</v>
      </c>
    </row>
    <row r="4" spans="1:8" x14ac:dyDescent="0.25">
      <c r="A4" s="17"/>
      <c r="B4" t="s">
        <v>5</v>
      </c>
      <c r="C4">
        <v>1528</v>
      </c>
      <c r="D4">
        <f t="shared" ref="D4:D5" si="0">(C4/$C$6)*100</f>
        <v>2.5767719523094827</v>
      </c>
    </row>
    <row r="5" spans="1:8" x14ac:dyDescent="0.25">
      <c r="A5" s="17"/>
      <c r="B5" t="s">
        <v>7</v>
      </c>
      <c r="C5">
        <v>49715</v>
      </c>
      <c r="D5">
        <f t="shared" si="0"/>
        <v>83.837838749388695</v>
      </c>
    </row>
    <row r="6" spans="1:8" x14ac:dyDescent="0.25">
      <c r="A6" s="17"/>
      <c r="B6" t="s">
        <v>2</v>
      </c>
      <c r="C6">
        <v>59299</v>
      </c>
    </row>
    <row r="8" spans="1:8" x14ac:dyDescent="0.25">
      <c r="A8" s="16" t="s">
        <v>13</v>
      </c>
      <c r="B8" s="16"/>
      <c r="C8" s="16"/>
      <c r="D8" s="16"/>
      <c r="E8" s="16"/>
      <c r="F8" s="16"/>
      <c r="G8" s="16"/>
      <c r="H8" s="16"/>
    </row>
    <row r="9" spans="1:8" x14ac:dyDescent="0.25">
      <c r="C9" s="16" t="s">
        <v>8</v>
      </c>
      <c r="D9" s="16"/>
      <c r="E9" s="16" t="s">
        <v>9</v>
      </c>
      <c r="F9" s="16"/>
      <c r="G9" s="16" t="s">
        <v>10</v>
      </c>
      <c r="H9" s="16"/>
    </row>
    <row r="10" spans="1:8" x14ac:dyDescent="0.25">
      <c r="C10" t="s">
        <v>4</v>
      </c>
      <c r="D10" t="s">
        <v>3</v>
      </c>
      <c r="E10" t="s">
        <v>4</v>
      </c>
      <c r="F10" t="s">
        <v>3</v>
      </c>
      <c r="G10" t="s">
        <v>4</v>
      </c>
      <c r="H10" t="s">
        <v>3</v>
      </c>
    </row>
    <row r="11" spans="1:8" x14ac:dyDescent="0.25">
      <c r="A11" s="17" t="s">
        <v>1</v>
      </c>
      <c r="B11" t="s">
        <v>6</v>
      </c>
    </row>
    <row r="12" spans="1:8" x14ac:dyDescent="0.25">
      <c r="A12" s="17"/>
      <c r="B12" t="s">
        <v>5</v>
      </c>
    </row>
    <row r="13" spans="1:8" x14ac:dyDescent="0.25">
      <c r="A13" s="17"/>
      <c r="B13" t="s">
        <v>7</v>
      </c>
    </row>
    <row r="14" spans="1:8" x14ac:dyDescent="0.25">
      <c r="A14" s="17"/>
      <c r="B14" t="s">
        <v>2</v>
      </c>
    </row>
  </sheetData>
  <mergeCells count="7">
    <mergeCell ref="A11:A14"/>
    <mergeCell ref="A3:A6"/>
    <mergeCell ref="A1:D1"/>
    <mergeCell ref="A8:H8"/>
    <mergeCell ref="C9:D9"/>
    <mergeCell ref="E9:F9"/>
    <mergeCell ref="G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57F5-6AD8-4BF1-B73E-66AB1EC0B503}">
  <dimension ref="A1:G14"/>
  <sheetViews>
    <sheetView workbookViewId="0">
      <selection activeCell="C6" sqref="C6"/>
    </sheetView>
  </sheetViews>
  <sheetFormatPr defaultColWidth="9.140625" defaultRowHeight="15" x14ac:dyDescent="0.25"/>
  <cols>
    <col min="1" max="1" width="8.140625" bestFit="1" customWidth="1"/>
    <col min="2" max="2" width="18.7109375" bestFit="1" customWidth="1"/>
    <col min="3" max="3" width="7.5703125" bestFit="1" customWidth="1"/>
    <col min="4" max="4" width="11.7109375" bestFit="1" customWidth="1"/>
    <col min="5" max="5" width="7.5703125" bestFit="1" customWidth="1"/>
    <col min="6" max="6" width="11.7109375" bestFit="1" customWidth="1"/>
  </cols>
  <sheetData>
    <row r="1" spans="1:7" x14ac:dyDescent="0.25">
      <c r="A1" s="16" t="s">
        <v>14</v>
      </c>
      <c r="B1" s="16"/>
      <c r="C1" s="16"/>
      <c r="D1" s="16"/>
      <c r="E1" s="1"/>
      <c r="F1" s="1"/>
      <c r="G1" s="1"/>
    </row>
    <row r="2" spans="1:7" x14ac:dyDescent="0.25">
      <c r="C2" t="s">
        <v>4</v>
      </c>
      <c r="D2" t="s">
        <v>3</v>
      </c>
    </row>
    <row r="3" spans="1:7" x14ac:dyDescent="0.25">
      <c r="A3" s="17" t="s">
        <v>1</v>
      </c>
      <c r="B3" t="s">
        <v>6</v>
      </c>
      <c r="C3">
        <v>25492</v>
      </c>
      <c r="D3">
        <f>(C3/$C$6)*100</f>
        <v>12.890306986716288</v>
      </c>
    </row>
    <row r="4" spans="1:7" x14ac:dyDescent="0.25">
      <c r="A4" s="17"/>
      <c r="B4" t="s">
        <v>5</v>
      </c>
      <c r="C4">
        <v>95002</v>
      </c>
      <c r="D4">
        <f t="shared" ref="D4:D5" si="0">(C4/$C$6)*100</f>
        <v>48.038794302213276</v>
      </c>
    </row>
    <row r="5" spans="1:7" x14ac:dyDescent="0.25">
      <c r="A5" s="17"/>
      <c r="B5" t="s">
        <v>7</v>
      </c>
      <c r="C5">
        <v>77267</v>
      </c>
      <c r="D5">
        <f t="shared" si="0"/>
        <v>39.070898711070434</v>
      </c>
    </row>
    <row r="6" spans="1:7" x14ac:dyDescent="0.25">
      <c r="A6" s="17"/>
      <c r="B6" t="s">
        <v>2</v>
      </c>
      <c r="C6">
        <v>197761</v>
      </c>
    </row>
    <row r="8" spans="1:7" x14ac:dyDescent="0.25">
      <c r="A8" s="16" t="s">
        <v>13</v>
      </c>
      <c r="B8" s="16"/>
      <c r="C8" s="16"/>
      <c r="D8" s="16"/>
      <c r="E8" s="16"/>
      <c r="F8" s="16"/>
      <c r="G8" s="1"/>
    </row>
    <row r="9" spans="1:7" x14ac:dyDescent="0.25">
      <c r="C9" s="16" t="s">
        <v>8</v>
      </c>
      <c r="D9" s="16"/>
      <c r="E9" s="16" t="s">
        <v>10</v>
      </c>
      <c r="F9" s="16"/>
    </row>
    <row r="10" spans="1:7" x14ac:dyDescent="0.25">
      <c r="C10" t="s">
        <v>4</v>
      </c>
      <c r="D10" t="s">
        <v>3</v>
      </c>
      <c r="E10" t="s">
        <v>4</v>
      </c>
      <c r="F10" t="s">
        <v>3</v>
      </c>
    </row>
    <row r="11" spans="1:7" x14ac:dyDescent="0.25">
      <c r="A11" s="17" t="s">
        <v>1</v>
      </c>
      <c r="B11" t="s">
        <v>6</v>
      </c>
      <c r="C11">
        <v>6426</v>
      </c>
      <c r="D11">
        <f>(C11/$C$14)*100</f>
        <v>12.109220419469727</v>
      </c>
      <c r="E11">
        <v>4895</v>
      </c>
      <c r="F11">
        <f>(E11/$E$14)*100</f>
        <v>11.779002334143465</v>
      </c>
    </row>
    <row r="12" spans="1:7" x14ac:dyDescent="0.25">
      <c r="A12" s="17"/>
      <c r="B12" t="s">
        <v>5</v>
      </c>
      <c r="C12">
        <v>26385</v>
      </c>
      <c r="D12">
        <f t="shared" ref="D12:D13" si="1">(C12/$C$14)*100</f>
        <v>49.720165074339981</v>
      </c>
      <c r="E12">
        <v>20616</v>
      </c>
      <c r="F12">
        <f t="shared" ref="F12:F13" si="2">(E12/$E$14)*100</f>
        <v>49.608970811175013</v>
      </c>
    </row>
    <row r="13" spans="1:7" x14ac:dyDescent="0.25">
      <c r="A13" s="17"/>
      <c r="B13" t="s">
        <v>7</v>
      </c>
      <c r="C13">
        <v>20256</v>
      </c>
      <c r="D13">
        <f t="shared" si="1"/>
        <v>38.17061450619029</v>
      </c>
      <c r="E13">
        <v>16046</v>
      </c>
      <c r="F13">
        <f t="shared" si="2"/>
        <v>38.612026854681517</v>
      </c>
    </row>
    <row r="14" spans="1:7" x14ac:dyDescent="0.25">
      <c r="A14" s="17"/>
      <c r="B14" t="s">
        <v>2</v>
      </c>
      <c r="C14">
        <f>SUM(C11:C13)</f>
        <v>53067</v>
      </c>
      <c r="E14">
        <f>SUM(E11:E13)</f>
        <v>41557</v>
      </c>
    </row>
  </sheetData>
  <mergeCells count="6">
    <mergeCell ref="A1:D1"/>
    <mergeCell ref="E9:F9"/>
    <mergeCell ref="A8:F8"/>
    <mergeCell ref="A3:A6"/>
    <mergeCell ref="A11:A14"/>
    <mergeCell ref="C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A835-B479-42C4-AFD3-50996E3F9406}">
  <dimension ref="A1:F19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37.140625" bestFit="1" customWidth="1"/>
    <col min="2" max="2" width="27" bestFit="1" customWidth="1"/>
    <col min="3" max="4" width="14.5703125" bestFit="1" customWidth="1"/>
    <col min="5" max="5" width="14.42578125" bestFit="1" customWidth="1"/>
  </cols>
  <sheetData>
    <row r="1" spans="1:6" x14ac:dyDescent="0.25">
      <c r="A1" s="7"/>
      <c r="B1" s="8" t="s">
        <v>47</v>
      </c>
      <c r="C1" s="8" t="s">
        <v>17</v>
      </c>
    </row>
    <row r="2" spans="1:6" x14ac:dyDescent="0.25">
      <c r="A2" s="9" t="s">
        <v>18</v>
      </c>
      <c r="B2" s="10">
        <v>45683</v>
      </c>
      <c r="C2" s="10">
        <f>(B2/$B$8)*100</f>
        <v>16.699383318528589</v>
      </c>
    </row>
    <row r="3" spans="1:6" x14ac:dyDescent="0.25">
      <c r="A3" s="11" t="s">
        <v>19</v>
      </c>
      <c r="B3" s="12">
        <v>103267</v>
      </c>
      <c r="C3" s="12">
        <f t="shared" ref="C3" si="0">(B3/$B$8)*100</f>
        <v>37.749167461736135</v>
      </c>
    </row>
    <row r="4" spans="1:6" x14ac:dyDescent="0.25">
      <c r="A4" s="11" t="s">
        <v>20</v>
      </c>
      <c r="B4" s="12">
        <v>61272</v>
      </c>
      <c r="C4" s="12">
        <f>(B4/260433)*100</f>
        <v>23.526972388291806</v>
      </c>
    </row>
    <row r="5" spans="1:6" x14ac:dyDescent="0.25">
      <c r="A5" s="15" t="s">
        <v>49</v>
      </c>
      <c r="B5" s="15">
        <v>105195</v>
      </c>
      <c r="C5" s="15">
        <f>(B5/260433)*100</f>
        <v>40.392346592021752</v>
      </c>
    </row>
    <row r="6" spans="1:6" x14ac:dyDescent="0.25">
      <c r="A6" s="11" t="s">
        <v>50</v>
      </c>
      <c r="B6" s="12">
        <v>128370</v>
      </c>
      <c r="C6" s="12">
        <f>(B6/B8)*100</f>
        <v>46.925548597936114</v>
      </c>
    </row>
    <row r="7" spans="1:6" x14ac:dyDescent="0.25">
      <c r="A7" s="11" t="s">
        <v>51</v>
      </c>
      <c r="B7" s="12">
        <v>145191</v>
      </c>
      <c r="C7" s="12">
        <f>(B7/B8)*100</f>
        <v>53.074451402063893</v>
      </c>
    </row>
    <row r="8" spans="1:6" x14ac:dyDescent="0.25">
      <c r="A8" s="13" t="s">
        <v>48</v>
      </c>
      <c r="B8" s="14">
        <v>273561</v>
      </c>
      <c r="C8" s="14">
        <f>SUM(C6:C7)</f>
        <v>100</v>
      </c>
      <c r="D8" s="6"/>
    </row>
    <row r="11" spans="1:6" x14ac:dyDescent="0.25">
      <c r="F11" s="6"/>
    </row>
    <row r="13" spans="1:6" x14ac:dyDescent="0.25">
      <c r="B13" s="5"/>
      <c r="D13" s="5"/>
    </row>
    <row r="14" spans="1:6" x14ac:dyDescent="0.25">
      <c r="B14" s="5"/>
      <c r="D14" s="5"/>
    </row>
    <row r="15" spans="1:6" x14ac:dyDescent="0.25">
      <c r="B15" s="5"/>
      <c r="D15" s="5"/>
    </row>
    <row r="17" spans="2:6" x14ac:dyDescent="0.25">
      <c r="B17" s="5"/>
      <c r="D17" s="5"/>
      <c r="F17" s="5"/>
    </row>
    <row r="19" spans="2:6" x14ac:dyDescent="0.25">
      <c r="B19" s="5"/>
      <c r="E19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</vt:lpstr>
      <vt:lpstr>pfam</vt:lpstr>
      <vt:lpstr>Blast</vt:lpstr>
      <vt:lpstr>Nb unigene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 Montigny</cp:lastModifiedBy>
  <dcterms:created xsi:type="dcterms:W3CDTF">2018-11-13T19:27:24Z</dcterms:created>
  <dcterms:modified xsi:type="dcterms:W3CDTF">2019-07-10T22:22:50Z</dcterms:modified>
</cp:coreProperties>
</file>