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colas\Google Drive\Stage\Inonotus\GO graph\"/>
    </mc:Choice>
  </mc:AlternateContent>
  <xr:revisionPtr revIDLastSave="0" documentId="13_ncr:1_{23886AEC-323C-4E78-B308-457898EBCEA1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COG" sheetId="1" r:id="rId1"/>
    <sheet name="pfam" sheetId="2" r:id="rId2"/>
    <sheet name="Blast" sheetId="3" r:id="rId3"/>
    <sheet name="Nb unige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4" l="1"/>
  <c r="C5" i="4" l="1"/>
  <c r="C6" i="4"/>
  <c r="C4" i="4" l="1"/>
  <c r="C3" i="4"/>
  <c r="C2" i="4"/>
  <c r="H13" i="3"/>
  <c r="F13" i="3"/>
  <c r="D13" i="3"/>
  <c r="H12" i="3"/>
  <c r="F12" i="3"/>
  <c r="D12" i="3"/>
  <c r="H11" i="3"/>
  <c r="H14" i="3" s="1"/>
  <c r="F11" i="3"/>
  <c r="F14" i="3" s="1"/>
  <c r="D11" i="3"/>
  <c r="D14" i="3" s="1"/>
  <c r="E6" i="3"/>
  <c r="E5" i="3"/>
  <c r="E4" i="3"/>
  <c r="E3" i="3"/>
  <c r="H13" i="2"/>
  <c r="F13" i="2"/>
  <c r="D13" i="2"/>
  <c r="H12" i="2"/>
  <c r="F12" i="2"/>
  <c r="D12" i="2"/>
  <c r="H11" i="2"/>
  <c r="H14" i="2" s="1"/>
  <c r="F11" i="2"/>
  <c r="F14" i="2" s="1"/>
  <c r="D11" i="2"/>
  <c r="D14" i="2" s="1"/>
  <c r="D6" i="2"/>
  <c r="D5" i="2"/>
  <c r="D4" i="2"/>
  <c r="D3" i="2"/>
  <c r="B28" i="1"/>
  <c r="B27" i="1"/>
  <c r="C24" i="1" s="1"/>
  <c r="C25" i="1"/>
  <c r="C21" i="1"/>
  <c r="C19" i="1"/>
  <c r="C17" i="1"/>
  <c r="C13" i="1"/>
  <c r="C11" i="1"/>
  <c r="C9" i="1"/>
  <c r="C5" i="1"/>
  <c r="C3" i="1"/>
  <c r="C10" i="1" l="1"/>
  <c r="C18" i="1"/>
  <c r="C26" i="1"/>
  <c r="C4" i="1"/>
  <c r="C27" i="1" s="1"/>
  <c r="C12" i="1"/>
  <c r="C20" i="1"/>
  <c r="C6" i="1"/>
  <c r="C14" i="1"/>
  <c r="C22" i="1"/>
  <c r="C7" i="1"/>
  <c r="C15" i="1"/>
  <c r="C23" i="1"/>
  <c r="C8" i="1"/>
  <c r="C16" i="1"/>
</calcChain>
</file>

<file path=xl/sharedStrings.xml><?xml version="1.0" encoding="utf-8"?>
<sst xmlns="http://schemas.openxmlformats.org/spreadsheetml/2006/main" count="165" uniqueCount="53">
  <si>
    <t>COG total</t>
  </si>
  <si>
    <t>COG BET</t>
  </si>
  <si>
    <t>COG EBB</t>
  </si>
  <si>
    <t>COG STD</t>
  </si>
  <si>
    <t>Category COG</t>
  </si>
  <si>
    <t>Frequency</t>
  </si>
  <si>
    <t>Pourcentage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</si>
  <si>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</si>
  <si>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</si>
  <si>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</si>
  <si>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</si>
  <si>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</si>
  <si>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</si>
  <si>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</si>
  <si>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</si>
  <si>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</si>
  <si>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</si>
  <si>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</si>
  <si>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</si>
  <si>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</si>
  <si>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</si>
  <si>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</si>
  <si>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</si>
  <si>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</si>
  <si>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</si>
  <si>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</si>
  <si>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</si>
  <si>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</si>
  <si>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</si>
  <si>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</si>
  <si>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</si>
  <si>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Total</t>
  </si>
  <si>
    <t>Mean</t>
  </si>
  <si>
    <t>GO_pfam_total</t>
  </si>
  <si>
    <t>Count</t>
  </si>
  <si>
    <t>%</t>
  </si>
  <si>
    <t>GO terms</t>
  </si>
  <si>
    <t>Biological process</t>
  </si>
  <si>
    <t>Cellular component</t>
  </si>
  <si>
    <t>Molecular function</t>
  </si>
  <si>
    <t>GO_blast_comparaison</t>
  </si>
  <si>
    <t>BET</t>
  </si>
  <si>
    <t>EBB</t>
  </si>
  <si>
    <t>STD</t>
  </si>
  <si>
    <t>GO_blast_total</t>
  </si>
  <si>
    <t>Number of unigene isoforms</t>
  </si>
  <si>
    <t>Percentage (%)</t>
  </si>
  <si>
    <t>Annotated in PFAM</t>
  </si>
  <si>
    <t>Annotated in Blast-GO</t>
  </si>
  <si>
    <t>Annotated in COG</t>
  </si>
  <si>
    <t>Total number of isoforms annotated</t>
  </si>
  <si>
    <t>Total number of unigenes isoforms</t>
  </si>
  <si>
    <t>Total number of isoforms not 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</si>
</sst>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2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workbookViewId="0">
      <selection activeCell="B27" sqref="B27"/>
    </sheetView>
  </sheetViews>
  <sheetFormatPr defaultColWidth="14.42578125" defaultRowHeight="15" customHeight="1" x14ac:dyDescent="0.25"/>
  <cols>
    <col min="1" max="1" width="13.28515625" customWidth="1"/>
    <col min="2" max="3" width="11.7109375" customWidth="1"/>
    <col min="4" max="4" width="8.7109375" customWidth="1"/>
    <col min="5" max="6" width="11.7109375" customWidth="1"/>
    <col min="7" max="7" width="8.7109375" customWidth="1"/>
    <col min="8" max="9" width="11.7109375" customWidth="1"/>
    <col min="10" max="10" width="8.7109375" customWidth="1"/>
    <col min="11" max="12" width="11.7109375" customWidth="1"/>
  </cols>
  <sheetData>
    <row r="1" spans="1:12" x14ac:dyDescent="0.25">
      <c r="A1" s="4" t="s">
        <v>0</v>
      </c>
      <c r="B1" s="5"/>
      <c r="C1" s="1"/>
      <c r="E1" s="4" t="s">
        <v>1</v>
      </c>
      <c r="F1" s="5"/>
      <c r="H1" s="4" t="s">
        <v>2</v>
      </c>
      <c r="I1" s="5"/>
      <c r="K1" s="4" t="s">
        <v>3</v>
      </c>
      <c r="L1" s="5"/>
    </row>
    <row r="2" spans="1:12" x14ac:dyDescent="0.25">
      <c r="A2" t="s">
        <v>4</v>
      </c>
      <c r="B2" t="s">
        <v>5</v>
      </c>
      <c r="C2" t="s">
        <v>6</v>
      </c>
      <c r="E2" t="s">
        <v>4</v>
      </c>
      <c r="F2" t="s">
        <v>5</v>
      </c>
      <c r="H2" t="s">
        <v>4</v>
      </c>
      <c r="I2" t="s">
        <v>5</v>
      </c>
      <c r="K2" t="s">
        <v>4</v>
      </c>
      <c r="L2" t="s">
        <v>5</v>
      </c>
    </row>
    <row r="3" spans="1:12" x14ac:dyDescent="0.25">
      <c r="A3" t="s">
        <v>7</v>
      </c>
      <c r="B3">
        <v>300</v>
      </c>
      <c r="C3">
        <f t="shared" ref="C3:C26" si="0">(B3/$B$27)*100</f>
        <v>0.38516350190655935</v>
      </c>
      <c r="E3" t="s">
        <v>7</v>
      </c>
      <c r="F3">
        <v>52</v>
      </c>
      <c r="H3" t="s">
        <v>7</v>
      </c>
      <c r="I3">
        <v>20</v>
      </c>
      <c r="K3" t="s">
        <v>7</v>
      </c>
      <c r="L3">
        <v>63</v>
      </c>
    </row>
    <row r="4" spans="1:12" x14ac:dyDescent="0.25">
      <c r="A4" t="s">
        <v>8</v>
      </c>
      <c r="B4">
        <v>406</v>
      </c>
      <c r="C4">
        <f t="shared" si="0"/>
        <v>0.52125460591354367</v>
      </c>
      <c r="E4" t="s">
        <v>8</v>
      </c>
      <c r="F4">
        <v>139</v>
      </c>
      <c r="H4" t="s">
        <v>8</v>
      </c>
      <c r="I4">
        <v>91</v>
      </c>
      <c r="K4" t="s">
        <v>8</v>
      </c>
      <c r="L4">
        <v>115</v>
      </c>
    </row>
    <row r="5" spans="1:12" x14ac:dyDescent="0.25">
      <c r="A5" t="s">
        <v>9</v>
      </c>
      <c r="B5">
        <v>3232</v>
      </c>
      <c r="C5">
        <f t="shared" si="0"/>
        <v>4.1494947938733322</v>
      </c>
      <c r="E5" t="s">
        <v>9</v>
      </c>
      <c r="F5">
        <v>916</v>
      </c>
      <c r="H5" t="s">
        <v>9</v>
      </c>
      <c r="I5">
        <v>603</v>
      </c>
      <c r="K5" t="s">
        <v>9</v>
      </c>
      <c r="L5">
        <v>797</v>
      </c>
    </row>
    <row r="6" spans="1:12" x14ac:dyDescent="0.25">
      <c r="A6" t="s">
        <v>10</v>
      </c>
      <c r="B6">
        <v>536</v>
      </c>
      <c r="C6">
        <f t="shared" si="0"/>
        <v>0.68815879007305258</v>
      </c>
      <c r="E6" t="s">
        <v>10</v>
      </c>
      <c r="F6">
        <v>182</v>
      </c>
      <c r="H6" t="s">
        <v>10</v>
      </c>
      <c r="I6">
        <v>122</v>
      </c>
      <c r="K6" t="s">
        <v>10</v>
      </c>
      <c r="L6">
        <v>144</v>
      </c>
    </row>
    <row r="7" spans="1:12" x14ac:dyDescent="0.25">
      <c r="A7" s="2" t="s">
        <v>11</v>
      </c>
      <c r="B7" s="2">
        <v>9077</v>
      </c>
      <c r="C7" s="2">
        <f t="shared" si="0"/>
        <v>11.653763689352797</v>
      </c>
      <c r="E7" t="s">
        <v>11</v>
      </c>
      <c r="F7">
        <v>2392</v>
      </c>
      <c r="H7" t="s">
        <v>11</v>
      </c>
      <c r="I7">
        <v>1382</v>
      </c>
      <c r="K7" t="s">
        <v>11</v>
      </c>
      <c r="L7">
        <v>2205</v>
      </c>
    </row>
    <row r="8" spans="1:12" x14ac:dyDescent="0.25">
      <c r="A8" t="s">
        <v>12</v>
      </c>
      <c r="B8">
        <v>1637</v>
      </c>
      <c r="C8">
        <f t="shared" si="0"/>
        <v>2.1017088420701255</v>
      </c>
      <c r="E8" t="s">
        <v>12</v>
      </c>
      <c r="F8">
        <v>463</v>
      </c>
      <c r="H8" t="s">
        <v>12</v>
      </c>
      <c r="I8">
        <v>212</v>
      </c>
      <c r="K8" t="s">
        <v>12</v>
      </c>
      <c r="L8">
        <v>429</v>
      </c>
    </row>
    <row r="9" spans="1:12" x14ac:dyDescent="0.25">
      <c r="A9" s="2" t="s">
        <v>13</v>
      </c>
      <c r="B9" s="2">
        <v>7841</v>
      </c>
      <c r="C9" s="2">
        <f t="shared" si="0"/>
        <v>10.066890061497773</v>
      </c>
      <c r="E9" t="s">
        <v>13</v>
      </c>
      <c r="F9">
        <v>2151</v>
      </c>
      <c r="H9" t="s">
        <v>13</v>
      </c>
      <c r="I9">
        <v>1228</v>
      </c>
      <c r="K9" t="s">
        <v>13</v>
      </c>
      <c r="L9">
        <v>1957</v>
      </c>
    </row>
    <row r="10" spans="1:12" x14ac:dyDescent="0.25">
      <c r="A10" t="s">
        <v>14</v>
      </c>
      <c r="B10">
        <v>2981</v>
      </c>
      <c r="C10">
        <f t="shared" si="0"/>
        <v>3.8272413306115109</v>
      </c>
      <c r="E10" t="s">
        <v>14</v>
      </c>
      <c r="F10">
        <v>840</v>
      </c>
      <c r="H10" t="s">
        <v>14</v>
      </c>
      <c r="I10">
        <v>511</v>
      </c>
      <c r="K10" t="s">
        <v>14</v>
      </c>
      <c r="L10">
        <v>799</v>
      </c>
    </row>
    <row r="11" spans="1:12" x14ac:dyDescent="0.25">
      <c r="A11" t="s">
        <v>15</v>
      </c>
      <c r="B11">
        <v>4465</v>
      </c>
      <c r="C11">
        <f t="shared" si="0"/>
        <v>5.7325167867092919</v>
      </c>
      <c r="E11" t="s">
        <v>15</v>
      </c>
      <c r="F11">
        <v>1317</v>
      </c>
      <c r="H11" t="s">
        <v>15</v>
      </c>
      <c r="I11">
        <v>804</v>
      </c>
      <c r="K11" t="s">
        <v>15</v>
      </c>
      <c r="L11">
        <v>1183</v>
      </c>
    </row>
    <row r="12" spans="1:12" x14ac:dyDescent="0.25">
      <c r="A12" t="s">
        <v>16</v>
      </c>
      <c r="B12">
        <v>6185</v>
      </c>
      <c r="C12">
        <f t="shared" si="0"/>
        <v>7.940787530973564</v>
      </c>
      <c r="E12" t="s">
        <v>16</v>
      </c>
      <c r="F12">
        <v>1733</v>
      </c>
      <c r="H12" t="s">
        <v>16</v>
      </c>
      <c r="I12">
        <v>884</v>
      </c>
      <c r="K12" t="s">
        <v>16</v>
      </c>
      <c r="L12">
        <v>1784</v>
      </c>
    </row>
    <row r="13" spans="1:12" x14ac:dyDescent="0.25">
      <c r="A13" t="s">
        <v>17</v>
      </c>
      <c r="B13">
        <v>1739</v>
      </c>
      <c r="C13">
        <f t="shared" si="0"/>
        <v>2.2326644327183556</v>
      </c>
      <c r="E13" t="s">
        <v>17</v>
      </c>
      <c r="F13">
        <v>546</v>
      </c>
      <c r="H13" t="s">
        <v>17</v>
      </c>
      <c r="I13">
        <v>302</v>
      </c>
      <c r="K13" t="s">
        <v>17</v>
      </c>
      <c r="L13">
        <v>532</v>
      </c>
    </row>
    <row r="14" spans="1:12" x14ac:dyDescent="0.25">
      <c r="A14" t="s">
        <v>18</v>
      </c>
      <c r="B14">
        <v>3289</v>
      </c>
      <c r="C14">
        <f t="shared" si="0"/>
        <v>4.2226758592355784</v>
      </c>
      <c r="E14" t="s">
        <v>18</v>
      </c>
      <c r="F14">
        <v>828</v>
      </c>
      <c r="H14" t="s">
        <v>18</v>
      </c>
      <c r="I14">
        <v>420</v>
      </c>
      <c r="K14" t="s">
        <v>18</v>
      </c>
      <c r="L14">
        <v>913</v>
      </c>
    </row>
    <row r="15" spans="1:12" x14ac:dyDescent="0.25">
      <c r="A15" t="s">
        <v>19</v>
      </c>
      <c r="B15">
        <v>1084</v>
      </c>
      <c r="C15">
        <f t="shared" si="0"/>
        <v>1.3917241202223678</v>
      </c>
      <c r="E15" t="s">
        <v>19</v>
      </c>
      <c r="F15">
        <v>339</v>
      </c>
      <c r="H15" t="s">
        <v>19</v>
      </c>
      <c r="I15">
        <v>244</v>
      </c>
      <c r="K15" t="s">
        <v>19</v>
      </c>
      <c r="L15">
        <v>256</v>
      </c>
    </row>
    <row r="16" spans="1:12" x14ac:dyDescent="0.25">
      <c r="A16" t="s">
        <v>20</v>
      </c>
      <c r="B16">
        <v>228</v>
      </c>
      <c r="C16">
        <f t="shared" si="0"/>
        <v>0.29272426144898511</v>
      </c>
      <c r="E16" t="s">
        <v>20</v>
      </c>
      <c r="F16">
        <v>88</v>
      </c>
      <c r="H16" t="s">
        <v>20</v>
      </c>
      <c r="I16">
        <v>61</v>
      </c>
      <c r="K16" t="s">
        <v>20</v>
      </c>
      <c r="L16">
        <v>51</v>
      </c>
    </row>
    <row r="17" spans="1:12" x14ac:dyDescent="0.25">
      <c r="A17" t="s">
        <v>21</v>
      </c>
      <c r="B17">
        <v>3999</v>
      </c>
      <c r="C17">
        <f t="shared" si="0"/>
        <v>5.1342294804144357</v>
      </c>
      <c r="E17" t="s">
        <v>21</v>
      </c>
      <c r="F17">
        <v>1297</v>
      </c>
      <c r="H17" t="s">
        <v>21</v>
      </c>
      <c r="I17">
        <v>800</v>
      </c>
      <c r="K17" t="s">
        <v>21</v>
      </c>
      <c r="L17">
        <v>1161</v>
      </c>
    </row>
    <row r="18" spans="1:12" x14ac:dyDescent="0.25">
      <c r="A18" s="2" t="s">
        <v>22</v>
      </c>
      <c r="B18" s="2">
        <v>5483</v>
      </c>
      <c r="C18" s="2">
        <f t="shared" si="0"/>
        <v>7.0395049365122153</v>
      </c>
      <c r="E18" t="s">
        <v>22</v>
      </c>
      <c r="F18">
        <v>1515</v>
      </c>
      <c r="H18" t="s">
        <v>22</v>
      </c>
      <c r="I18">
        <v>882</v>
      </c>
      <c r="K18" t="s">
        <v>22</v>
      </c>
      <c r="L18">
        <v>1411</v>
      </c>
    </row>
    <row r="19" spans="1:12" x14ac:dyDescent="0.25">
      <c r="A19" t="s">
        <v>23</v>
      </c>
      <c r="B19">
        <v>3466</v>
      </c>
      <c r="C19">
        <f t="shared" si="0"/>
        <v>4.4499223253604487</v>
      </c>
      <c r="E19" t="s">
        <v>23</v>
      </c>
      <c r="F19">
        <v>1065</v>
      </c>
      <c r="H19" t="s">
        <v>23</v>
      </c>
      <c r="I19">
        <v>570</v>
      </c>
      <c r="K19" t="s">
        <v>23</v>
      </c>
      <c r="L19">
        <v>970</v>
      </c>
    </row>
    <row r="20" spans="1:12" x14ac:dyDescent="0.25">
      <c r="A20" s="2" t="s">
        <v>24</v>
      </c>
      <c r="B20" s="2">
        <v>12951</v>
      </c>
      <c r="C20" s="2">
        <f t="shared" si="0"/>
        <v>16.627508377306167</v>
      </c>
      <c r="E20" t="s">
        <v>24</v>
      </c>
      <c r="F20">
        <v>3717</v>
      </c>
      <c r="H20" t="s">
        <v>24</v>
      </c>
      <c r="I20">
        <v>2071</v>
      </c>
      <c r="K20" t="s">
        <v>24</v>
      </c>
      <c r="L20">
        <v>3359</v>
      </c>
    </row>
    <row r="21" spans="1:12" ht="15.75" customHeight="1" x14ac:dyDescent="0.25">
      <c r="A21" t="s">
        <v>25</v>
      </c>
      <c r="B21">
        <v>671</v>
      </c>
      <c r="C21">
        <f t="shared" si="0"/>
        <v>0.86148236593100425</v>
      </c>
      <c r="E21" t="s">
        <v>25</v>
      </c>
      <c r="F21">
        <v>176</v>
      </c>
      <c r="H21" t="s">
        <v>25</v>
      </c>
      <c r="I21">
        <v>131</v>
      </c>
      <c r="K21" t="s">
        <v>25</v>
      </c>
      <c r="L21">
        <v>128</v>
      </c>
    </row>
    <row r="22" spans="1:12" ht="15.75" customHeight="1" x14ac:dyDescent="0.25">
      <c r="A22" t="s">
        <v>26</v>
      </c>
      <c r="B22">
        <v>5328</v>
      </c>
      <c r="C22">
        <f t="shared" si="0"/>
        <v>6.8405037938604929</v>
      </c>
      <c r="E22" t="s">
        <v>26</v>
      </c>
      <c r="F22">
        <v>1492</v>
      </c>
      <c r="H22" t="s">
        <v>26</v>
      </c>
      <c r="I22">
        <v>927</v>
      </c>
      <c r="K22" t="s">
        <v>26</v>
      </c>
      <c r="L22">
        <v>1457</v>
      </c>
    </row>
    <row r="23" spans="1:12" ht="15.75" customHeight="1" x14ac:dyDescent="0.25">
      <c r="A23" t="s">
        <v>27</v>
      </c>
      <c r="B23">
        <v>404</v>
      </c>
      <c r="C23">
        <f t="shared" si="0"/>
        <v>0.51868684923416652</v>
      </c>
      <c r="E23" t="s">
        <v>27</v>
      </c>
      <c r="F23">
        <v>115</v>
      </c>
      <c r="H23" t="s">
        <v>27</v>
      </c>
      <c r="I23">
        <v>44</v>
      </c>
      <c r="K23" t="s">
        <v>27</v>
      </c>
      <c r="L23">
        <v>108</v>
      </c>
    </row>
    <row r="24" spans="1:12" ht="15.75" customHeight="1" x14ac:dyDescent="0.25">
      <c r="A24" t="s">
        <v>28</v>
      </c>
      <c r="B24">
        <v>2287</v>
      </c>
      <c r="C24">
        <f t="shared" si="0"/>
        <v>2.9362297628676708</v>
      </c>
      <c r="E24" t="s">
        <v>28</v>
      </c>
      <c r="F24">
        <v>708</v>
      </c>
      <c r="H24" t="s">
        <v>28</v>
      </c>
      <c r="I24">
        <v>378</v>
      </c>
      <c r="K24" t="s">
        <v>28</v>
      </c>
      <c r="L24">
        <v>742</v>
      </c>
    </row>
    <row r="25" spans="1:12" ht="15.75" customHeight="1" x14ac:dyDescent="0.25">
      <c r="A25" t="s">
        <v>29</v>
      </c>
      <c r="B25">
        <v>7</v>
      </c>
      <c r="C25">
        <f t="shared" si="0"/>
        <v>8.9871483778197186E-3</v>
      </c>
      <c r="E25" t="s">
        <v>29</v>
      </c>
      <c r="F25">
        <v>0</v>
      </c>
      <c r="H25" t="s">
        <v>29</v>
      </c>
      <c r="I25">
        <v>1</v>
      </c>
      <c r="K25" t="s">
        <v>29</v>
      </c>
      <c r="L25">
        <v>0</v>
      </c>
    </row>
    <row r="26" spans="1:12" ht="15.75" customHeight="1" x14ac:dyDescent="0.25">
      <c r="A26" t="s">
        <v>30</v>
      </c>
      <c r="B26">
        <v>293</v>
      </c>
      <c r="C26">
        <f t="shared" si="0"/>
        <v>0.37617635352873963</v>
      </c>
      <c r="E26" t="s">
        <v>30</v>
      </c>
      <c r="F26">
        <v>87</v>
      </c>
      <c r="H26" t="s">
        <v>30</v>
      </c>
      <c r="I26">
        <v>52</v>
      </c>
      <c r="K26" t="s">
        <v>30</v>
      </c>
      <c r="L26">
        <v>75</v>
      </c>
    </row>
    <row r="27" spans="1:12" ht="15.75" customHeight="1" x14ac:dyDescent="0.25">
      <c r="A27" t="s">
        <v>31</v>
      </c>
      <c r="B27">
        <f t="shared" ref="B27:C27" si="1">SUM(B3:B26)</f>
        <v>77889</v>
      </c>
      <c r="C27">
        <f t="shared" si="1"/>
        <v>100.00000000000001</v>
      </c>
    </row>
    <row r="28" spans="1:12" ht="15.75" customHeight="1" x14ac:dyDescent="0.25">
      <c r="A28" t="s">
        <v>32</v>
      </c>
      <c r="B28">
        <f>AVERAGE(B3:B26)</f>
        <v>3245.375</v>
      </c>
    </row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4">
    <mergeCell ref="A1:B1"/>
    <mergeCell ref="E1:F1"/>
    <mergeCell ref="H1:I1"/>
    <mergeCell ref="K1:L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workbookViewId="0">
      <selection sqref="A1:D1"/>
    </sheetView>
  </sheetViews>
  <sheetFormatPr defaultColWidth="14.42578125" defaultRowHeight="15" customHeight="1" x14ac:dyDescent="0.25"/>
  <cols>
    <col min="1" max="1" width="8.140625" customWidth="1"/>
    <col min="2" max="2" width="16.140625" customWidth="1"/>
    <col min="3" max="3" width="6.28515625" customWidth="1"/>
    <col min="4" max="4" width="11.7109375" customWidth="1"/>
    <col min="5" max="5" width="5.7109375" customWidth="1"/>
    <col min="6" max="6" width="11.7109375" customWidth="1"/>
    <col min="7" max="7" width="5.7109375" customWidth="1"/>
    <col min="8" max="8" width="11.7109375" customWidth="1"/>
    <col min="9" max="11" width="8.7109375" customWidth="1"/>
  </cols>
  <sheetData>
    <row r="1" spans="1:8" x14ac:dyDescent="0.25">
      <c r="A1" s="4" t="s">
        <v>33</v>
      </c>
      <c r="B1" s="5"/>
      <c r="C1" s="5"/>
      <c r="D1" s="5"/>
    </row>
    <row r="2" spans="1:8" x14ac:dyDescent="0.25">
      <c r="C2" t="s">
        <v>34</v>
      </c>
      <c r="D2" t="s">
        <v>35</v>
      </c>
    </row>
    <row r="3" spans="1:8" x14ac:dyDescent="0.25">
      <c r="A3" s="6" t="s">
        <v>36</v>
      </c>
      <c r="B3" t="s">
        <v>37</v>
      </c>
      <c r="C3">
        <v>32759</v>
      </c>
      <c r="D3">
        <f t="shared" ref="D3:D5" si="0">(C3/$C$6)*100</f>
        <v>35.948730892051749</v>
      </c>
    </row>
    <row r="4" spans="1:8" x14ac:dyDescent="0.25">
      <c r="A4" s="5"/>
      <c r="B4" t="s">
        <v>38</v>
      </c>
      <c r="C4">
        <v>14652</v>
      </c>
      <c r="D4">
        <f t="shared" si="0"/>
        <v>16.078659453290463</v>
      </c>
    </row>
    <row r="5" spans="1:8" x14ac:dyDescent="0.25">
      <c r="A5" s="5"/>
      <c r="B5" t="s">
        <v>39</v>
      </c>
      <c r="C5">
        <v>43716</v>
      </c>
      <c r="D5">
        <f t="shared" si="0"/>
        <v>47.972609654657781</v>
      </c>
    </row>
    <row r="6" spans="1:8" x14ac:dyDescent="0.25">
      <c r="A6" s="5"/>
      <c r="B6" t="s">
        <v>31</v>
      </c>
      <c r="C6">
        <v>91127</v>
      </c>
      <c r="D6">
        <f>SUM(D3:D5)</f>
        <v>100</v>
      </c>
    </row>
    <row r="8" spans="1:8" x14ac:dyDescent="0.25">
      <c r="A8" s="4" t="s">
        <v>40</v>
      </c>
      <c r="B8" s="5"/>
      <c r="C8" s="5"/>
      <c r="D8" s="5"/>
      <c r="E8" s="5"/>
      <c r="F8" s="5"/>
      <c r="G8" s="5"/>
      <c r="H8" s="5"/>
    </row>
    <row r="9" spans="1:8" x14ac:dyDescent="0.25">
      <c r="C9" s="4" t="s">
        <v>41</v>
      </c>
      <c r="D9" s="5"/>
      <c r="E9" s="4" t="s">
        <v>42</v>
      </c>
      <c r="F9" s="5"/>
      <c r="G9" s="4" t="s">
        <v>43</v>
      </c>
      <c r="H9" s="5"/>
    </row>
    <row r="10" spans="1:8" x14ac:dyDescent="0.25">
      <c r="C10" t="s">
        <v>34</v>
      </c>
      <c r="D10" t="s">
        <v>35</v>
      </c>
      <c r="E10" t="s">
        <v>34</v>
      </c>
      <c r="F10" t="s">
        <v>35</v>
      </c>
      <c r="G10" t="s">
        <v>34</v>
      </c>
      <c r="H10" t="s">
        <v>35</v>
      </c>
    </row>
    <row r="11" spans="1:8" x14ac:dyDescent="0.25">
      <c r="A11" s="6" t="s">
        <v>36</v>
      </c>
      <c r="B11" t="s">
        <v>37</v>
      </c>
      <c r="C11">
        <v>13720</v>
      </c>
      <c r="D11">
        <f t="shared" ref="D11:D13" si="1">(C11/$C$14)*100</f>
        <v>35.553252137859545</v>
      </c>
      <c r="E11">
        <v>8188</v>
      </c>
      <c r="F11">
        <f t="shared" ref="F11:F13" si="2">(E11/$E$14)*100</f>
        <v>35.344902011568678</v>
      </c>
      <c r="G11">
        <v>13061</v>
      </c>
      <c r="H11">
        <f t="shared" ref="H11:H13" si="3">(G11/$G$14)*100</f>
        <v>35.873983739837399</v>
      </c>
    </row>
    <row r="12" spans="1:8" x14ac:dyDescent="0.25">
      <c r="A12" s="5"/>
      <c r="B12" t="s">
        <v>38</v>
      </c>
      <c r="C12">
        <v>5925</v>
      </c>
      <c r="D12">
        <f t="shared" si="1"/>
        <v>15.35371857994299</v>
      </c>
      <c r="E12">
        <v>3675</v>
      </c>
      <c r="F12">
        <f t="shared" si="2"/>
        <v>15.863765863765863</v>
      </c>
      <c r="G12">
        <v>5503</v>
      </c>
      <c r="H12">
        <f t="shared" si="3"/>
        <v>15.114809931883103</v>
      </c>
    </row>
    <row r="13" spans="1:8" x14ac:dyDescent="0.25">
      <c r="A13" s="5"/>
      <c r="B13" t="s">
        <v>39</v>
      </c>
      <c r="C13">
        <v>18945</v>
      </c>
      <c r="D13">
        <f t="shared" si="1"/>
        <v>49.093029282197456</v>
      </c>
      <c r="E13">
        <v>11303</v>
      </c>
      <c r="F13">
        <f t="shared" si="2"/>
        <v>48.791332124665459</v>
      </c>
      <c r="G13">
        <v>17844</v>
      </c>
      <c r="H13">
        <f t="shared" si="3"/>
        <v>49.011206328279499</v>
      </c>
    </row>
    <row r="14" spans="1:8" x14ac:dyDescent="0.25">
      <c r="A14" s="5"/>
      <c r="B14" t="s">
        <v>31</v>
      </c>
      <c r="C14">
        <v>38590</v>
      </c>
      <c r="D14">
        <f>SUM(D11:D13)</f>
        <v>100</v>
      </c>
      <c r="E14">
        <v>23166</v>
      </c>
      <c r="F14">
        <f>SUM(F11:F13)</f>
        <v>100</v>
      </c>
      <c r="G14">
        <v>36408</v>
      </c>
      <c r="H14">
        <f>SUM(H11:H13)</f>
        <v>100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7">
    <mergeCell ref="A11:A14"/>
    <mergeCell ref="A3:A6"/>
    <mergeCell ref="A1:D1"/>
    <mergeCell ref="A8:H8"/>
    <mergeCell ref="C9:D9"/>
    <mergeCell ref="E9:F9"/>
    <mergeCell ref="G9:H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workbookViewId="0">
      <selection sqref="A1:E1"/>
    </sheetView>
  </sheetViews>
  <sheetFormatPr defaultColWidth="14.42578125" defaultRowHeight="15" customHeight="1" x14ac:dyDescent="0.25"/>
  <cols>
    <col min="1" max="1" width="8.140625" customWidth="1"/>
    <col min="2" max="2" width="16.140625" customWidth="1"/>
    <col min="3" max="3" width="6.7109375" customWidth="1"/>
    <col min="4" max="6" width="11.7109375" customWidth="1"/>
    <col min="7" max="7" width="5.7109375" customWidth="1"/>
    <col min="8" max="8" width="11.7109375" customWidth="1"/>
    <col min="9" max="11" width="8.7109375" customWidth="1"/>
  </cols>
  <sheetData>
    <row r="1" spans="1:9" x14ac:dyDescent="0.25">
      <c r="A1" s="4" t="s">
        <v>44</v>
      </c>
      <c r="B1" s="5"/>
      <c r="C1" s="5"/>
      <c r="D1" s="5"/>
      <c r="E1" s="5"/>
      <c r="F1" s="1"/>
      <c r="G1" s="3"/>
      <c r="H1" s="3"/>
      <c r="I1" s="3"/>
    </row>
    <row r="2" spans="1:9" x14ac:dyDescent="0.25">
      <c r="C2" t="s">
        <v>34</v>
      </c>
      <c r="E2" t="s">
        <v>35</v>
      </c>
    </row>
    <row r="3" spans="1:9" x14ac:dyDescent="0.25">
      <c r="A3" s="6" t="s">
        <v>36</v>
      </c>
      <c r="B3" t="s">
        <v>37</v>
      </c>
      <c r="C3">
        <v>19688</v>
      </c>
      <c r="E3">
        <f t="shared" ref="E3:E5" si="0">(C3/$C$6)*100</f>
        <v>11.94754440580871</v>
      </c>
    </row>
    <row r="4" spans="1:9" x14ac:dyDescent="0.25">
      <c r="A4" s="5"/>
      <c r="B4" t="s">
        <v>38</v>
      </c>
      <c r="C4">
        <v>81778</v>
      </c>
      <c r="E4">
        <f t="shared" si="0"/>
        <v>49.626487526321853</v>
      </c>
    </row>
    <row r="5" spans="1:9" x14ac:dyDescent="0.25">
      <c r="A5" s="5"/>
      <c r="B5" t="s">
        <v>39</v>
      </c>
      <c r="C5">
        <v>63321</v>
      </c>
      <c r="E5">
        <f t="shared" si="0"/>
        <v>38.425968067869434</v>
      </c>
    </row>
    <row r="6" spans="1:9" x14ac:dyDescent="0.25">
      <c r="A6" s="5"/>
      <c r="B6" t="s">
        <v>31</v>
      </c>
      <c r="C6">
        <v>164787</v>
      </c>
      <c r="E6">
        <f>SUM(E3:E5)</f>
        <v>100</v>
      </c>
    </row>
    <row r="8" spans="1:9" x14ac:dyDescent="0.25">
      <c r="A8" s="4" t="s">
        <v>40</v>
      </c>
      <c r="B8" s="5"/>
      <c r="C8" s="5"/>
      <c r="D8" s="5"/>
      <c r="E8" s="5"/>
      <c r="F8" s="5"/>
      <c r="G8" s="5"/>
      <c r="H8" s="5"/>
      <c r="I8" s="3"/>
    </row>
    <row r="9" spans="1:9" x14ac:dyDescent="0.25">
      <c r="C9" s="4" t="s">
        <v>41</v>
      </c>
      <c r="D9" s="5"/>
      <c r="E9" s="4" t="s">
        <v>42</v>
      </c>
      <c r="F9" s="5"/>
      <c r="G9" s="4" t="s">
        <v>43</v>
      </c>
      <c r="H9" s="5"/>
    </row>
    <row r="10" spans="1:9" x14ac:dyDescent="0.25">
      <c r="C10" t="s">
        <v>34</v>
      </c>
      <c r="D10" t="s">
        <v>35</v>
      </c>
      <c r="E10" t="s">
        <v>34</v>
      </c>
      <c r="F10" t="s">
        <v>35</v>
      </c>
      <c r="G10" t="s">
        <v>34</v>
      </c>
      <c r="H10" t="s">
        <v>35</v>
      </c>
    </row>
    <row r="11" spans="1:9" x14ac:dyDescent="0.25">
      <c r="A11" s="6" t="s">
        <v>36</v>
      </c>
      <c r="B11" t="s">
        <v>37</v>
      </c>
      <c r="C11">
        <v>6531</v>
      </c>
      <c r="D11">
        <f t="shared" ref="D11:D13" si="1">(C11/$C$14)*100</f>
        <v>11.500466639666133</v>
      </c>
      <c r="E11">
        <v>3811</v>
      </c>
      <c r="F11">
        <f t="shared" ref="F11:F13" si="2">(E11/$E$14)*100</f>
        <v>11.504211066501645</v>
      </c>
      <c r="G11">
        <v>5911</v>
      </c>
      <c r="H11">
        <f t="shared" ref="H11:H13" si="3">(G11/$G$14)*100</f>
        <v>11.327009677110281</v>
      </c>
    </row>
    <row r="12" spans="1:9" x14ac:dyDescent="0.25">
      <c r="A12" s="5"/>
      <c r="B12" t="s">
        <v>38</v>
      </c>
      <c r="C12">
        <v>29036</v>
      </c>
      <c r="D12">
        <f t="shared" si="1"/>
        <v>51.129620172920809</v>
      </c>
      <c r="E12">
        <v>17037</v>
      </c>
      <c r="F12">
        <f t="shared" si="2"/>
        <v>51.429347662027958</v>
      </c>
      <c r="G12">
        <v>26710</v>
      </c>
      <c r="H12">
        <f t="shared" si="3"/>
        <v>51.183290217495447</v>
      </c>
    </row>
    <row r="13" spans="1:9" x14ac:dyDescent="0.25">
      <c r="A13" s="5"/>
      <c r="B13" t="s">
        <v>39</v>
      </c>
      <c r="C13">
        <v>21222</v>
      </c>
      <c r="D13">
        <f t="shared" si="1"/>
        <v>37.369913187413054</v>
      </c>
      <c r="E13">
        <v>12279</v>
      </c>
      <c r="F13">
        <f t="shared" si="2"/>
        <v>37.066441271470403</v>
      </c>
      <c r="G13">
        <v>19564</v>
      </c>
      <c r="H13">
        <f t="shared" si="3"/>
        <v>37.48970010539427</v>
      </c>
    </row>
    <row r="14" spans="1:9" x14ac:dyDescent="0.25">
      <c r="A14" s="5"/>
      <c r="B14" t="s">
        <v>31</v>
      </c>
      <c r="C14">
        <v>56789</v>
      </c>
      <c r="D14">
        <f>SUM(D11:D13)</f>
        <v>100</v>
      </c>
      <c r="E14">
        <v>33127</v>
      </c>
      <c r="F14">
        <f>SUM(F11:F13)</f>
        <v>100</v>
      </c>
      <c r="G14">
        <v>52185</v>
      </c>
      <c r="H14">
        <f>SUM(H11:H13)</f>
        <v>100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7">
    <mergeCell ref="G9:H9"/>
    <mergeCell ref="A8:H8"/>
    <mergeCell ref="A3:A6"/>
    <mergeCell ref="A11:A14"/>
    <mergeCell ref="A1:E1"/>
    <mergeCell ref="C9:D9"/>
    <mergeCell ref="E9:F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"/>
  <sheetViews>
    <sheetView tabSelected="1" workbookViewId="0">
      <selection activeCell="C7" sqref="A1:C7"/>
    </sheetView>
  </sheetViews>
  <sheetFormatPr defaultColWidth="14.42578125" defaultRowHeight="15" customHeight="1" x14ac:dyDescent="0.25"/>
  <cols>
    <col min="1" max="1" width="37.140625" bestFit="1" customWidth="1"/>
    <col min="2" max="2" width="27" customWidth="1"/>
    <col min="3" max="3" width="14.5703125" customWidth="1"/>
    <col min="4" max="11" width="8.7109375" customWidth="1"/>
  </cols>
  <sheetData>
    <row r="1" spans="1:3" x14ac:dyDescent="0.25">
      <c r="A1" s="10"/>
      <c r="B1" s="11" t="s">
        <v>45</v>
      </c>
      <c r="C1" s="11" t="s">
        <v>46</v>
      </c>
    </row>
    <row r="2" spans="1:3" x14ac:dyDescent="0.25">
      <c r="A2" s="7" t="s">
        <v>47</v>
      </c>
      <c r="B2" s="12">
        <v>38415</v>
      </c>
      <c r="C2" s="12">
        <f>(B2/$B$7)*100</f>
        <v>19.572228477681598</v>
      </c>
    </row>
    <row r="3" spans="1:3" x14ac:dyDescent="0.25">
      <c r="A3" s="8" t="s">
        <v>48</v>
      </c>
      <c r="B3" s="13">
        <v>86246</v>
      </c>
      <c r="C3" s="13">
        <f t="shared" ref="C2:C3" si="0">(B3/$B$7)*100</f>
        <v>43.941856495799222</v>
      </c>
    </row>
    <row r="4" spans="1:3" x14ac:dyDescent="0.25">
      <c r="A4" s="9" t="s">
        <v>49</v>
      </c>
      <c r="B4" s="14">
        <v>52224</v>
      </c>
      <c r="C4" s="14">
        <f>(B4/260433)*100</f>
        <v>20.052758290999989</v>
      </c>
    </row>
    <row r="5" spans="1:3" x14ac:dyDescent="0.25">
      <c r="A5" s="7" t="s">
        <v>52</v>
      </c>
      <c r="B5" s="12">
        <v>105655</v>
      </c>
      <c r="C5" s="12">
        <f>(B5/B7)*100</f>
        <v>53.830633862018715</v>
      </c>
    </row>
    <row r="6" spans="1:3" x14ac:dyDescent="0.25">
      <c r="A6" s="8" t="s">
        <v>50</v>
      </c>
      <c r="B6" s="13">
        <v>90618</v>
      </c>
      <c r="C6" s="13">
        <f>(B6/B7)*100</f>
        <v>46.169366137981285</v>
      </c>
    </row>
    <row r="7" spans="1:3" x14ac:dyDescent="0.25">
      <c r="A7" s="9" t="s">
        <v>51</v>
      </c>
      <c r="B7" s="14">
        <v>196273</v>
      </c>
      <c r="C7" s="14">
        <f>SUM(C5:C6)</f>
        <v>100</v>
      </c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</vt:lpstr>
      <vt:lpstr>pfam</vt:lpstr>
      <vt:lpstr>Blast</vt:lpstr>
      <vt:lpstr>Nb unigene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 Montigny</cp:lastModifiedBy>
  <dcterms:created xsi:type="dcterms:W3CDTF">2018-11-13T19:27:24Z</dcterms:created>
  <dcterms:modified xsi:type="dcterms:W3CDTF">2019-06-10T22:07:08Z</dcterms:modified>
</cp:coreProperties>
</file>