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NiceShot\NiceShot.DotNetWinFormsClient\bin\x86\Debug\docs\"/>
    </mc:Choice>
  </mc:AlternateContent>
  <xr:revisionPtr revIDLastSave="0" documentId="13_ncr:1_{4A890D23-6687-4791-946A-D928F75440E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zonia2017" sheetId="13" r:id="rId1"/>
    <sheet name="zonia2018" sheetId="11" r:id="rId2"/>
    <sheet name="zonia2019" sheetId="9" r:id="rId3"/>
    <sheet name="zonia2020" sheetId="1" r:id="rId4"/>
    <sheet name="zonia2021" sheetId="14" r:id="rId5"/>
  </sheets>
  <definedNames>
    <definedName name="_xlnm._FilterDatabase" localSheetId="3" hidden="1">zonia2020!$E$1:$K$1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4" l="1"/>
  <c r="D12" i="14"/>
  <c r="K11" i="14"/>
  <c r="D11" i="14"/>
  <c r="K10" i="14"/>
  <c r="D10" i="14"/>
  <c r="K9" i="14"/>
  <c r="D9" i="14"/>
  <c r="K8" i="14"/>
  <c r="D8" i="14"/>
  <c r="K31" i="14"/>
  <c r="D31" i="14"/>
  <c r="K30" i="14"/>
  <c r="D30" i="14"/>
  <c r="K29" i="14"/>
  <c r="D29" i="14"/>
  <c r="K28" i="14"/>
  <c r="D28" i="14"/>
  <c r="K27" i="14"/>
  <c r="D27" i="14"/>
  <c r="K26" i="14"/>
  <c r="D26" i="14"/>
  <c r="K25" i="14"/>
  <c r="D25" i="14"/>
  <c r="K24" i="14"/>
  <c r="D24" i="14"/>
  <c r="K23" i="14"/>
  <c r="D23" i="14"/>
  <c r="K22" i="14"/>
  <c r="D22" i="14"/>
  <c r="K21" i="14"/>
  <c r="D21" i="14"/>
  <c r="K20" i="14"/>
  <c r="D20" i="14"/>
  <c r="K19" i="14"/>
  <c r="D19" i="14"/>
  <c r="K18" i="14"/>
  <c r="D18" i="14"/>
  <c r="K17" i="14"/>
  <c r="D17" i="14"/>
  <c r="K16" i="14"/>
  <c r="D16" i="14"/>
  <c r="K15" i="14"/>
  <c r="D15" i="14"/>
  <c r="K14" i="14"/>
  <c r="D14" i="14"/>
  <c r="K7" i="14" l="1"/>
  <c r="D7" i="14"/>
  <c r="K6" i="14"/>
  <c r="D6" i="14"/>
  <c r="K3" i="14" l="1"/>
  <c r="K4" i="14"/>
  <c r="K5" i="14"/>
  <c r="K2" i="14"/>
  <c r="D3" i="14"/>
  <c r="D4" i="14"/>
  <c r="D5" i="14"/>
  <c r="D2" i="14"/>
  <c r="K2" i="1"/>
  <c r="D2" i="1"/>
  <c r="K108" i="1" l="1"/>
  <c r="D108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/>
  <c r="K97" i="1"/>
  <c r="D97" i="1"/>
  <c r="K96" i="1"/>
  <c r="D96" i="1"/>
  <c r="K95" i="1"/>
  <c r="D95" i="1"/>
  <c r="K94" i="1"/>
  <c r="D94" i="1"/>
  <c r="K93" i="1"/>
  <c r="D93" i="1"/>
  <c r="K92" i="1"/>
  <c r="D92" i="1"/>
  <c r="D67" i="9" l="1"/>
  <c r="D2" i="9" l="1"/>
  <c r="D4" i="1"/>
  <c r="D3" i="1"/>
  <c r="D70" i="1"/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2" i="1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2" i="9"/>
  <c r="H117" i="11" l="1"/>
  <c r="H116" i="11"/>
  <c r="H115" i="11"/>
  <c r="H114" i="11"/>
  <c r="H113" i="11"/>
  <c r="H112" i="11"/>
  <c r="H111" i="11"/>
  <c r="H110" i="11"/>
  <c r="H109" i="11"/>
  <c r="H108" i="11"/>
  <c r="H107" i="1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8" i="9"/>
  <c r="D69" i="9"/>
  <c r="D70" i="9"/>
  <c r="D71" i="9"/>
  <c r="D72" i="9"/>
  <c r="D73" i="9"/>
  <c r="D74" i="9"/>
  <c r="D75" i="9"/>
  <c r="D6" i="1"/>
  <c r="D82" i="1" l="1"/>
  <c r="D83" i="1"/>
  <c r="D84" i="1"/>
  <c r="D85" i="1"/>
  <c r="D86" i="1"/>
  <c r="D87" i="1"/>
  <c r="D88" i="1"/>
  <c r="D89" i="1"/>
  <c r="D90" i="1"/>
  <c r="D91" i="1"/>
  <c r="D73" i="1"/>
  <c r="D74" i="1"/>
  <c r="D75" i="1"/>
  <c r="D76" i="1"/>
  <c r="D77" i="1"/>
  <c r="D78" i="1"/>
  <c r="D79" i="1"/>
  <c r="D80" i="1"/>
  <c r="D81" i="1"/>
  <c r="D72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</calcChain>
</file>

<file path=xl/sharedStrings.xml><?xml version="1.0" encoding="utf-8"?>
<sst xmlns="http://schemas.openxmlformats.org/spreadsheetml/2006/main" count="1316" uniqueCount="931">
  <si>
    <r>
      <t>WH01(251):2020-002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</si>
  <si>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610126003004GB00025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</si>
  <si>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KCJ2020-21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</si>
  <si>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R2020-005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</si>
  <si>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XT2020-36</t>
    </r>
    <r>
      <rPr>
        <sz val="11"/>
        <color indexed="8"/>
        <rFont val="宋体"/>
        <family val="3"/>
        <charset val="134"/>
      </rPr>
      <t>徐挖地块</t>
    </r>
    <phoneticPr fontId="5" type="noConversion"/>
  </si>
  <si>
    <r>
      <t>CR2020-009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</si>
  <si>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JY19-101/102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</si>
  <si>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2018-530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</si>
  <si>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CR20004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</si>
  <si>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CR20003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</si>
  <si>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JWJ20200202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</si>
  <si>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5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</si>
  <si>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P2019-36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</si>
  <si>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2020-028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</si>
  <si>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t>2020TDGP02R0010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</si>
  <si>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CF202015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</si>
  <si>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theme="1"/>
        <rFont val="等线"/>
        <family val="2"/>
      </rPr>
      <t>日期</t>
    </r>
    <phoneticPr fontId="5" type="noConversion"/>
  </si>
  <si>
    <r>
      <rPr>
        <sz val="11"/>
        <color indexed="8"/>
        <rFont val="宋体"/>
        <family val="2"/>
      </rPr>
      <t>序号</t>
    </r>
  </si>
  <si>
    <r>
      <rPr>
        <sz val="11"/>
        <color indexed="8"/>
        <rFont val="宋体"/>
        <family val="2"/>
      </rPr>
      <t>城市</t>
    </r>
  </si>
  <si>
    <r>
      <rPr>
        <sz val="11"/>
        <color indexed="8"/>
        <rFont val="宋体"/>
        <family val="2"/>
      </rPr>
      <t>项目名称</t>
    </r>
    <phoneticPr fontId="5" type="noConversion"/>
  </si>
  <si>
    <r>
      <rPr>
        <sz val="11"/>
        <color indexed="8"/>
        <rFont val="宋体"/>
        <family val="2"/>
      </rPr>
      <t>位置</t>
    </r>
  </si>
  <si>
    <r>
      <rPr>
        <sz val="11"/>
        <color indexed="8"/>
        <rFont val="宋体"/>
        <family val="2"/>
      </rPr>
      <t>公司权益比例</t>
    </r>
  </si>
  <si>
    <r>
      <rPr>
        <sz val="11"/>
        <color indexed="8"/>
        <rFont val="宋体"/>
        <family val="1"/>
        <charset val="204"/>
      </rPr>
      <t>占地面积
（万㎡）</t>
    </r>
  </si>
  <si>
    <r>
      <rPr>
        <sz val="11"/>
        <color indexed="8"/>
        <rFont val="宋体"/>
        <family val="2"/>
      </rPr>
      <t>规划建筑面积（万㎡）</t>
    </r>
  </si>
  <si>
    <r>
      <rPr>
        <sz val="11"/>
        <color indexed="8"/>
        <rFont val="宋体"/>
        <family val="1"/>
        <charset val="204"/>
      </rPr>
      <t>楼面价</t>
    </r>
    <phoneticPr fontId="5" type="noConversion"/>
  </si>
  <si>
    <r>
      <rPr>
        <sz val="11"/>
        <color indexed="8"/>
        <rFont val="宋体"/>
        <family val="2"/>
      </rPr>
      <t>徐州</t>
    </r>
  </si>
  <si>
    <r>
      <rPr>
        <sz val="11"/>
        <color indexed="8"/>
        <rFont val="宋体"/>
        <family val="2"/>
      </rPr>
      <t>睢宁永安路南地块</t>
    </r>
    <phoneticPr fontId="5" type="noConversion"/>
  </si>
  <si>
    <r>
      <rPr>
        <sz val="11"/>
        <color indexed="8"/>
        <rFont val="宋体"/>
        <family val="2"/>
      </rPr>
      <t>睢宁县</t>
    </r>
  </si>
  <si>
    <r>
      <rPr>
        <sz val="11"/>
        <color indexed="8"/>
        <rFont val="宋体"/>
        <family val="2"/>
      </rPr>
      <t>青岛</t>
    </r>
  </si>
  <si>
    <r>
      <rPr>
        <sz val="11"/>
        <color indexed="8"/>
        <rFont val="宋体"/>
        <family val="2"/>
      </rPr>
      <t>即墨区</t>
    </r>
  </si>
  <si>
    <r>
      <rPr>
        <sz val="11"/>
        <color indexed="8"/>
        <rFont val="宋体"/>
        <family val="2"/>
      </rPr>
      <t>温州</t>
    </r>
  </si>
  <si>
    <r>
      <rPr>
        <sz val="11"/>
        <color indexed="8"/>
        <rFont val="宋体"/>
        <family val="1"/>
        <charset val="204"/>
      </rPr>
      <t>莘塍东单元</t>
    </r>
    <r>
      <rPr>
        <sz val="11"/>
        <color indexed="8"/>
        <rFont val="Arial"/>
        <family val="2"/>
      </rPr>
      <t>04-15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</si>
  <si>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瑞安市</t>
    </r>
  </si>
  <si>
    <r>
      <rPr>
        <sz val="11"/>
        <color indexed="8"/>
        <rFont val="宋体"/>
        <family val="2"/>
      </rPr>
      <t>宁波</t>
    </r>
  </si>
  <si>
    <r>
      <rPr>
        <sz val="11"/>
        <color indexed="8"/>
        <rFont val="宋体"/>
        <family val="2"/>
      </rPr>
      <t>大池墩地块</t>
    </r>
    <phoneticPr fontId="5" type="noConversion"/>
  </si>
  <si>
    <r>
      <rPr>
        <sz val="11"/>
        <color indexed="8"/>
        <rFont val="宋体"/>
        <family val="2"/>
      </rPr>
      <t>余姚市</t>
    </r>
  </si>
  <si>
    <r>
      <rPr>
        <sz val="11"/>
        <color indexed="8"/>
        <rFont val="宋体"/>
        <family val="2"/>
      </rPr>
      <t>湖州</t>
    </r>
  </si>
  <si>
    <r>
      <rPr>
        <sz val="11"/>
        <color indexed="8"/>
        <rFont val="宋体"/>
        <family val="2"/>
      </rPr>
      <t>德清县</t>
    </r>
  </si>
  <si>
    <r>
      <rPr>
        <sz val="11"/>
        <color indexed="8"/>
        <rFont val="宋体"/>
        <family val="2"/>
      </rPr>
      <t>沈阳</t>
    </r>
  </si>
  <si>
    <r>
      <rPr>
        <sz val="11"/>
        <color indexed="8"/>
        <rFont val="宋体"/>
        <family val="1"/>
        <charset val="204"/>
      </rPr>
      <t>北四台子村二期</t>
    </r>
    <r>
      <rPr>
        <sz val="11"/>
        <color indexed="8"/>
        <rFont val="Arial"/>
        <family val="2"/>
      </rPr>
      <t>-1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</si>
  <si>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皇姑区</t>
    </r>
  </si>
  <si>
    <r>
      <rPr>
        <sz val="11"/>
        <color indexed="8"/>
        <rFont val="宋体"/>
        <family val="2"/>
      </rPr>
      <t>南通</t>
    </r>
  </si>
  <si>
    <r>
      <rPr>
        <sz val="11"/>
        <color indexed="8"/>
        <rFont val="宋体"/>
        <family val="2"/>
      </rPr>
      <t>海门市</t>
    </r>
  </si>
  <si>
    <r>
      <t>CR20005</t>
    </r>
    <r>
      <rPr>
        <sz val="11"/>
        <color indexed="8"/>
        <rFont val="Times New Roman"/>
        <family val="1"/>
        <charset val="204"/>
      </rPr>
      <t>地块</t>
    </r>
  </si>
  <si>
    <r>
      <t>C20006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</si>
  <si>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常州</t>
    </r>
  </si>
  <si>
    <r>
      <rPr>
        <sz val="11"/>
        <color indexed="8"/>
        <rFont val="宋体"/>
        <family val="2"/>
      </rPr>
      <t>武进区</t>
    </r>
  </si>
  <si>
    <r>
      <rPr>
        <sz val="11"/>
        <color indexed="8"/>
        <rFont val="宋体"/>
        <family val="1"/>
        <charset val="204"/>
      </rPr>
      <t>平阳购物消费集聚中心</t>
    </r>
    <r>
      <rPr>
        <sz val="11"/>
        <color indexed="8"/>
        <rFont val="Arial"/>
        <family val="2"/>
      </rPr>
      <t>E04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</si>
  <si>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平阳县</t>
    </r>
  </si>
  <si>
    <r>
      <rPr>
        <sz val="11"/>
        <color indexed="8"/>
        <rFont val="宋体"/>
        <family val="2"/>
      </rPr>
      <t>商丘</t>
    </r>
  </si>
  <si>
    <r>
      <rPr>
        <sz val="11"/>
        <color indexed="8"/>
        <rFont val="宋体"/>
        <family val="2"/>
      </rPr>
      <t>梁园区</t>
    </r>
  </si>
  <si>
    <r>
      <rPr>
        <sz val="11"/>
        <color indexed="8"/>
        <rFont val="宋体"/>
        <family val="2"/>
      </rPr>
      <t>南京</t>
    </r>
  </si>
  <si>
    <r>
      <t>2020G06</t>
    </r>
    <r>
      <rPr>
        <sz val="11"/>
        <color indexed="8"/>
        <rFont val="宋体"/>
        <family val="3"/>
        <charset val="134"/>
      </rPr>
      <t>江心洲</t>
    </r>
    <r>
      <rPr>
        <sz val="11"/>
        <color indexed="8"/>
        <rFont val="Arial"/>
        <family val="2"/>
      </rPr>
      <t>13-034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</si>
  <si>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indexed="8"/>
        <rFont val="宋体"/>
        <family val="2"/>
      </rPr>
      <t>建邺区</t>
    </r>
  </si>
  <si>
    <r>
      <rPr>
        <sz val="11"/>
        <color indexed="8"/>
        <rFont val="宋体"/>
        <family val="2"/>
      </rPr>
      <t>通州区</t>
    </r>
  </si>
  <si>
    <r>
      <t>2019-108</t>
    </r>
    <r>
      <rPr>
        <sz val="11"/>
        <color indexed="8"/>
        <rFont val="宋体"/>
        <family val="3"/>
        <charset val="134"/>
      </rPr>
      <t>号丁万河</t>
    </r>
    <r>
      <rPr>
        <sz val="11"/>
        <color indexed="8"/>
        <rFont val="Arial"/>
        <family val="2"/>
      </rPr>
      <t>C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</si>
  <si>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rPr>
        <sz val="11"/>
        <color indexed="8"/>
        <rFont val="宋体"/>
        <family val="2"/>
      </rPr>
      <t>鼓楼区</t>
    </r>
  </si>
  <si>
    <r>
      <rPr>
        <sz val="11"/>
        <color indexed="8"/>
        <rFont val="宋体"/>
        <family val="1"/>
        <charset val="204"/>
      </rPr>
      <t>温审资中心土告字〔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〕</t>
    </r>
    <r>
      <rPr>
        <sz val="11"/>
        <color indexed="8"/>
        <rFont val="Arial"/>
        <family val="2"/>
      </rPr>
      <t>18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</si>
  <si>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开发区</t>
    </r>
  </si>
  <si>
    <r>
      <rPr>
        <sz val="11"/>
        <color indexed="8"/>
        <rFont val="宋体"/>
        <family val="2"/>
      </rPr>
      <t>绍兴</t>
    </r>
  </si>
  <si>
    <r>
      <rPr>
        <sz val="11"/>
        <color indexed="8"/>
        <rFont val="宋体"/>
        <family val="1"/>
        <charset val="204"/>
      </rPr>
      <t>绍市自然告字</t>
    </r>
    <r>
      <rPr>
        <sz val="11"/>
        <color indexed="8"/>
        <rFont val="Arial"/>
        <family val="2"/>
      </rPr>
      <t>[2020]10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</si>
  <si>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上虞区</t>
    </r>
  </si>
  <si>
    <r>
      <rPr>
        <sz val="11"/>
        <color indexed="8"/>
        <rFont val="宋体"/>
        <family val="2"/>
      </rPr>
      <t>绍市自然告字</t>
    </r>
    <r>
      <rPr>
        <sz val="11"/>
        <color indexed="8"/>
        <rFont val="Arial"/>
        <family val="2"/>
      </rPr>
      <t>[2020]5</t>
    </r>
    <r>
      <rPr>
        <sz val="11"/>
        <color indexed="8"/>
        <rFont val="宋体"/>
        <family val="2"/>
      </rPr>
      <t>号地块</t>
    </r>
    <phoneticPr fontId="5" type="noConversion"/>
  </si>
  <si>
    <r>
      <rPr>
        <sz val="11"/>
        <color indexed="8"/>
        <rFont val="宋体"/>
        <family val="2"/>
      </rPr>
      <t>柯桥区</t>
    </r>
    <phoneticPr fontId="5" type="noConversion"/>
  </si>
  <si>
    <r>
      <rPr>
        <sz val="11"/>
        <color indexed="8"/>
        <rFont val="宋体"/>
        <family val="2"/>
      </rPr>
      <t>成都</t>
    </r>
  </si>
  <si>
    <r>
      <rPr>
        <sz val="11"/>
        <color indexed="8"/>
        <rFont val="宋体"/>
        <family val="2"/>
      </rPr>
      <t>武侯区</t>
    </r>
  </si>
  <si>
    <r>
      <rPr>
        <sz val="11"/>
        <color indexed="8"/>
        <rFont val="宋体"/>
        <family val="2"/>
      </rPr>
      <t>西安</t>
    </r>
  </si>
  <si>
    <r>
      <rPr>
        <sz val="11"/>
        <color indexed="8"/>
        <rFont val="宋体"/>
        <family val="2"/>
      </rPr>
      <t>高陵区</t>
    </r>
  </si>
  <si>
    <r>
      <rPr>
        <sz val="11"/>
        <color indexed="8"/>
        <rFont val="宋体"/>
        <family val="2"/>
      </rPr>
      <t>福州</t>
    </r>
  </si>
  <si>
    <r>
      <t>2020</t>
    </r>
    <r>
      <rPr>
        <sz val="11"/>
        <color indexed="8"/>
        <rFont val="宋体"/>
        <family val="3"/>
        <charset val="134"/>
      </rPr>
      <t>拍</t>
    </r>
    <r>
      <rPr>
        <sz val="11"/>
        <color indexed="8"/>
        <rFont val="Arial"/>
        <family val="2"/>
      </rPr>
      <t>-03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</si>
  <si>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indexed="8"/>
        <rFont val="宋体"/>
        <family val="2"/>
      </rPr>
      <t>福清县</t>
    </r>
  </si>
  <si>
    <r>
      <rPr>
        <sz val="11"/>
        <color indexed="8"/>
        <rFont val="宋体"/>
        <family val="2"/>
      </rPr>
      <t>泉州</t>
    </r>
  </si>
  <si>
    <r>
      <rPr>
        <sz val="11"/>
        <color indexed="8"/>
        <rFont val="宋体"/>
        <family val="2"/>
      </rPr>
      <t>晋江市</t>
    </r>
  </si>
  <si>
    <r>
      <rPr>
        <sz val="11"/>
        <color indexed="8"/>
        <rFont val="宋体"/>
        <family val="2"/>
      </rPr>
      <t>临沂</t>
    </r>
  </si>
  <si>
    <r>
      <rPr>
        <sz val="11"/>
        <color indexed="8"/>
        <rFont val="宋体"/>
        <family val="2"/>
      </rPr>
      <t>兰山区</t>
    </r>
  </si>
  <si>
    <r>
      <rPr>
        <sz val="11"/>
        <color indexed="8"/>
        <rFont val="宋体"/>
        <family val="2"/>
      </rPr>
      <t>杭州</t>
    </r>
  </si>
  <si>
    <r>
      <rPr>
        <sz val="11"/>
        <color indexed="8"/>
        <rFont val="宋体"/>
        <family val="1"/>
        <charset val="204"/>
      </rPr>
      <t>洋溪</t>
    </r>
    <r>
      <rPr>
        <sz val="11"/>
        <color indexed="8"/>
        <rFont val="Arial"/>
        <family val="2"/>
      </rPr>
      <t>S-4-3</t>
    </r>
    <r>
      <rPr>
        <sz val="11"/>
        <color indexed="8"/>
        <rFont val="宋体"/>
        <family val="1"/>
        <charset val="204"/>
      </rPr>
      <t>地块</t>
    </r>
    <r>
      <rPr>
        <sz val="11"/>
        <color indexed="8"/>
        <rFont val="Arial"/>
        <family val="2"/>
      </rPr>
      <t>(26</t>
    </r>
    <r>
      <rPr>
        <sz val="11"/>
        <color indexed="8"/>
        <rFont val="宋体"/>
        <family val="1"/>
        <charset val="204"/>
      </rPr>
      <t>号</t>
    </r>
    <r>
      <rPr>
        <sz val="11"/>
        <color indexed="8"/>
        <rFont val="Arial"/>
        <family val="2"/>
      </rPr>
      <t>)</t>
    </r>
    <phoneticPr fontId="5" type="noConversion"/>
  </si>
  <si>
    <r>
      <rPr>
        <sz val="11"/>
        <color indexed="8"/>
        <rFont val="宋体"/>
        <family val="2"/>
      </rPr>
      <t>建德市</t>
    </r>
  </si>
  <si>
    <r>
      <rPr>
        <sz val="11"/>
        <color indexed="8"/>
        <rFont val="宋体"/>
        <family val="1"/>
        <charset val="204"/>
      </rPr>
      <t>洋溪</t>
    </r>
    <r>
      <rPr>
        <sz val="11"/>
        <color indexed="8"/>
        <rFont val="Arial"/>
        <family val="2"/>
      </rPr>
      <t>S-5-1</t>
    </r>
    <r>
      <rPr>
        <sz val="11"/>
        <color indexed="8"/>
        <rFont val="宋体"/>
        <family val="1"/>
        <charset val="204"/>
      </rPr>
      <t>地块</t>
    </r>
    <r>
      <rPr>
        <sz val="11"/>
        <color indexed="8"/>
        <rFont val="Arial"/>
        <family val="2"/>
      </rPr>
      <t>(27</t>
    </r>
    <r>
      <rPr>
        <sz val="11"/>
        <color indexed="8"/>
        <rFont val="宋体"/>
        <family val="1"/>
        <charset val="204"/>
      </rPr>
      <t>号</t>
    </r>
    <r>
      <rPr>
        <sz val="11"/>
        <color indexed="8"/>
        <rFont val="Arial"/>
        <family val="2"/>
      </rPr>
      <t>)</t>
    </r>
  </si>
  <si>
    <r>
      <rPr>
        <sz val="11"/>
        <color indexed="8"/>
        <rFont val="宋体"/>
        <family val="2"/>
      </rPr>
      <t>泗门全民健身中心东南侧地块</t>
    </r>
    <phoneticPr fontId="5" type="noConversion"/>
  </si>
  <si>
    <r>
      <rPr>
        <sz val="11"/>
        <color indexed="8"/>
        <rFont val="宋体"/>
        <family val="2"/>
      </rPr>
      <t>济南</t>
    </r>
  </si>
  <si>
    <r>
      <rPr>
        <sz val="11"/>
        <color indexed="8"/>
        <rFont val="宋体"/>
        <family val="2"/>
      </rPr>
      <t>历下区</t>
    </r>
  </si>
  <si>
    <r>
      <t>2020TDGP02R0011</t>
    </r>
    <r>
      <rPr>
        <sz val="11"/>
        <color indexed="8"/>
        <rFont val="Times New Roman"/>
        <family val="1"/>
        <charset val="204"/>
      </rPr>
      <t>地块</t>
    </r>
  </si>
  <si>
    <r>
      <t>2020TDGP02R0012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</si>
  <si>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重庆</t>
    </r>
  </si>
  <si>
    <r>
      <rPr>
        <sz val="11"/>
        <color indexed="8"/>
        <rFont val="宋体"/>
        <family val="1"/>
        <charset val="204"/>
      </rPr>
      <t>大渡口组团</t>
    </r>
    <r>
      <rPr>
        <sz val="11"/>
        <color indexed="8"/>
        <rFont val="Arial"/>
        <family val="2"/>
      </rPr>
      <t>H</t>
    </r>
    <r>
      <rPr>
        <sz val="11"/>
        <color indexed="8"/>
        <rFont val="宋体"/>
        <family val="1"/>
        <charset val="204"/>
      </rPr>
      <t>分区</t>
    </r>
    <r>
      <rPr>
        <sz val="11"/>
        <color indexed="8"/>
        <rFont val="Arial"/>
        <family val="2"/>
      </rPr>
      <t>H12-8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H12-10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H12-6-1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H12-6-2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H14-2-1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</si>
  <si>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大渡口区</t>
    </r>
  </si>
  <si>
    <r>
      <rPr>
        <sz val="11"/>
        <color indexed="8"/>
        <rFont val="宋体"/>
        <family val="1"/>
        <charset val="204"/>
      </rPr>
      <t>大丰</t>
    </r>
    <r>
      <rPr>
        <sz val="11"/>
        <color indexed="8"/>
        <rFont val="Arial"/>
        <family val="2"/>
      </rPr>
      <t>54</t>
    </r>
    <r>
      <rPr>
        <sz val="11"/>
        <color indexed="8"/>
        <rFont val="宋体"/>
        <family val="1"/>
        <charset val="204"/>
      </rPr>
      <t>亩地块</t>
    </r>
    <phoneticPr fontId="5" type="noConversion"/>
  </si>
  <si>
    <r>
      <rPr>
        <sz val="11"/>
        <color indexed="8"/>
        <rFont val="宋体"/>
        <family val="2"/>
      </rPr>
      <t>新都区</t>
    </r>
  </si>
  <si>
    <r>
      <rPr>
        <sz val="11"/>
        <color indexed="8"/>
        <rFont val="宋体"/>
        <family val="1"/>
        <charset val="204"/>
      </rPr>
      <t>凤凰山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</si>
  <si>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经济技术开发区</t>
    </r>
    <phoneticPr fontId="5" type="noConversion"/>
  </si>
  <si>
    <r>
      <rPr>
        <sz val="11"/>
        <color indexed="8"/>
        <rFont val="宋体"/>
        <family val="1"/>
        <charset val="204"/>
      </rPr>
      <t>凤凰山</t>
    </r>
    <r>
      <rPr>
        <sz val="11"/>
        <color indexed="8"/>
        <rFont val="Arial"/>
        <family val="2"/>
      </rPr>
      <t>7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</si>
  <si>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嘉兴</t>
    </r>
  </si>
  <si>
    <r>
      <rPr>
        <sz val="11"/>
        <color indexed="8"/>
        <rFont val="宋体"/>
        <family val="1"/>
        <charset val="204"/>
      </rPr>
      <t>乍</t>
    </r>
    <r>
      <rPr>
        <sz val="11"/>
        <color indexed="8"/>
        <rFont val="Arial"/>
        <family val="2"/>
      </rPr>
      <t>2020-16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</si>
  <si>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嘉兴港区</t>
    </r>
  </si>
  <si>
    <r>
      <rPr>
        <sz val="11"/>
        <color indexed="8"/>
        <rFont val="宋体"/>
        <family val="1"/>
        <charset val="204"/>
      </rPr>
      <t>诸市自然告字</t>
    </r>
    <r>
      <rPr>
        <sz val="11"/>
        <color indexed="8"/>
        <rFont val="Arial"/>
        <family val="2"/>
      </rPr>
      <t>[2020]13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</si>
  <si>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诸暨市</t>
    </r>
  </si>
  <si>
    <r>
      <rPr>
        <sz val="11"/>
        <color indexed="8"/>
        <rFont val="宋体"/>
        <family val="1"/>
        <charset val="204"/>
      </rPr>
      <t>新城</t>
    </r>
    <r>
      <rPr>
        <sz val="11"/>
        <color indexed="8"/>
        <rFont val="Arial"/>
        <family val="2"/>
      </rPr>
      <t>XC-6-31</t>
    </r>
    <r>
      <rPr>
        <sz val="11"/>
        <color indexed="8"/>
        <rFont val="宋体"/>
        <family val="1"/>
        <charset val="204"/>
      </rPr>
      <t>地块</t>
    </r>
    <phoneticPr fontId="5" type="noConversion"/>
  </si>
  <si>
    <r>
      <rPr>
        <sz val="11"/>
        <color indexed="8"/>
        <rFont val="宋体"/>
        <family val="2"/>
      </rPr>
      <t>龙港市</t>
    </r>
  </si>
  <si>
    <r>
      <t>2020-076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</si>
  <si>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威海</t>
    </r>
  </si>
  <si>
    <r>
      <rPr>
        <sz val="11"/>
        <color indexed="8"/>
        <rFont val="宋体"/>
        <family val="1"/>
        <charset val="204"/>
      </rPr>
      <t>威自然资经挂（临）字【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】</t>
    </r>
    <r>
      <rPr>
        <sz val="11"/>
        <color indexed="8"/>
        <rFont val="Arial"/>
        <family val="2"/>
      </rPr>
      <t>2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</si>
  <si>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临港区</t>
    </r>
    <phoneticPr fontId="5" type="noConversion"/>
  </si>
  <si>
    <r>
      <rPr>
        <sz val="11"/>
        <color indexed="8"/>
        <rFont val="宋体"/>
        <family val="2"/>
      </rPr>
      <t>烟台</t>
    </r>
  </si>
  <si>
    <r>
      <rPr>
        <sz val="11"/>
        <color indexed="8"/>
        <rFont val="宋体"/>
        <family val="1"/>
        <charset val="204"/>
      </rPr>
      <t>烟</t>
    </r>
    <r>
      <rPr>
        <sz val="11"/>
        <color indexed="8"/>
        <rFont val="Arial"/>
        <family val="2"/>
      </rPr>
      <t>J[2020]2002</t>
    </r>
    <r>
      <rPr>
        <sz val="11"/>
        <color indexed="8"/>
        <rFont val="宋体"/>
        <family val="1"/>
        <charset val="204"/>
      </rPr>
      <t>号</t>
    </r>
  </si>
  <si>
    <r>
      <rPr>
        <sz val="11"/>
        <color indexed="8"/>
        <rFont val="宋体"/>
        <family val="2"/>
      </rPr>
      <t>莱山区</t>
    </r>
  </si>
  <si>
    <r>
      <t>4</t>
    </r>
    <r>
      <rPr>
        <sz val="11"/>
        <color indexed="8"/>
        <rFont val="Times New Roman"/>
        <family val="1"/>
        <charset val="204"/>
      </rPr>
      <t>号地块</t>
    </r>
  </si>
  <si>
    <r>
      <rPr>
        <sz val="11"/>
        <color indexed="8"/>
        <rFont val="宋体"/>
        <family val="2"/>
      </rPr>
      <t>睢阳区</t>
    </r>
  </si>
  <si>
    <r>
      <rPr>
        <sz val="11"/>
        <color indexed="8"/>
        <rFont val="宋体"/>
        <family val="2"/>
      </rPr>
      <t>南宁</t>
    </r>
  </si>
  <si>
    <r>
      <rPr>
        <sz val="11"/>
        <color indexed="8"/>
        <rFont val="宋体"/>
        <family val="2"/>
      </rPr>
      <t>良庆区那马镇地块</t>
    </r>
  </si>
  <si>
    <r>
      <rPr>
        <sz val="11"/>
        <color indexed="8"/>
        <rFont val="宋体"/>
        <family val="2"/>
      </rPr>
      <t>良庆区</t>
    </r>
  </si>
  <si>
    <r>
      <rPr>
        <sz val="11"/>
        <color indexed="8"/>
        <rFont val="宋体"/>
        <family val="2"/>
      </rPr>
      <t>佛山</t>
    </r>
  </si>
  <si>
    <r>
      <t>TD2020(SD)WG0015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</si>
  <si>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顺德区</t>
    </r>
  </si>
  <si>
    <r>
      <rPr>
        <sz val="11"/>
        <color indexed="8"/>
        <rFont val="宋体"/>
        <family val="2"/>
      </rPr>
      <t>江门</t>
    </r>
  </si>
  <si>
    <r>
      <t>JCR2020-56</t>
    </r>
    <r>
      <rPr>
        <sz val="11"/>
        <color indexed="8"/>
        <rFont val="宋体"/>
        <family val="3"/>
        <charset val="134"/>
      </rPr>
      <t>（新会</t>
    </r>
    <r>
      <rPr>
        <sz val="11"/>
        <color indexed="8"/>
        <rFont val="Arial"/>
        <family val="2"/>
      </rPr>
      <t>13</t>
    </r>
    <r>
      <rPr>
        <sz val="11"/>
        <color indexed="8"/>
        <rFont val="宋体"/>
        <family val="3"/>
        <charset val="134"/>
      </rPr>
      <t>）号地块</t>
    </r>
    <phoneticPr fontId="5" type="noConversion"/>
  </si>
  <si>
    <r>
      <rPr>
        <sz val="11"/>
        <color indexed="8"/>
        <rFont val="宋体"/>
        <family val="2"/>
      </rPr>
      <t>新会区</t>
    </r>
  </si>
  <si>
    <r>
      <rPr>
        <sz val="11"/>
        <color indexed="8"/>
        <rFont val="宋体"/>
        <family val="2"/>
      </rPr>
      <t>儋州</t>
    </r>
  </si>
  <si>
    <r>
      <rPr>
        <sz val="11"/>
        <color indexed="8"/>
        <rFont val="宋体"/>
        <family val="1"/>
        <charset val="204"/>
      </rPr>
      <t>（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）</t>
    </r>
    <r>
      <rPr>
        <sz val="11"/>
        <color indexed="8"/>
        <rFont val="Arial"/>
        <family val="2"/>
      </rPr>
      <t>5</t>
    </r>
    <r>
      <rPr>
        <sz val="11"/>
        <color indexed="8"/>
        <rFont val="宋体"/>
        <family val="1"/>
        <charset val="204"/>
      </rPr>
      <t>号、</t>
    </r>
    <r>
      <rPr>
        <sz val="11"/>
        <color indexed="8"/>
        <rFont val="Arial"/>
        <family val="2"/>
      </rPr>
      <t>6</t>
    </r>
    <r>
      <rPr>
        <sz val="11"/>
        <color indexed="8"/>
        <rFont val="宋体"/>
        <family val="1"/>
        <charset val="204"/>
      </rPr>
      <t>号地块</t>
    </r>
  </si>
  <si>
    <r>
      <rPr>
        <sz val="11"/>
        <color indexed="8"/>
        <rFont val="宋体"/>
        <family val="2"/>
      </rPr>
      <t>那大镇</t>
    </r>
  </si>
  <si>
    <r>
      <t>NO.</t>
    </r>
    <r>
      <rPr>
        <sz val="11"/>
        <color indexed="8"/>
        <rFont val="Times New Roman"/>
        <family val="1"/>
        <charset val="204"/>
      </rPr>
      <t>高淳</t>
    </r>
    <r>
      <rPr>
        <sz val="11"/>
        <color indexed="8"/>
        <rFont val="Arial"/>
        <family val="2"/>
      </rPr>
      <t>2020G09</t>
    </r>
  </si>
  <si>
    <r>
      <rPr>
        <sz val="11"/>
        <color indexed="8"/>
        <rFont val="宋体"/>
        <family val="2"/>
      </rPr>
      <t>高淳区</t>
    </r>
  </si>
  <si>
    <r>
      <rPr>
        <sz val="11"/>
        <color indexed="8"/>
        <rFont val="宋体"/>
        <family val="2"/>
      </rPr>
      <t>无锡</t>
    </r>
  </si>
  <si>
    <r>
      <t>2020-C-9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</si>
  <si>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江阴市</t>
    </r>
  </si>
  <si>
    <r>
      <t>JZX20201602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</si>
  <si>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天宁区</t>
    </r>
  </si>
  <si>
    <r>
      <rPr>
        <sz val="11"/>
        <color indexed="8"/>
        <rFont val="宋体"/>
        <family val="1"/>
        <charset val="204"/>
      </rPr>
      <t>川姜镇</t>
    </r>
    <r>
      <rPr>
        <sz val="11"/>
        <color indexed="8"/>
        <rFont val="Arial"/>
        <family val="2"/>
      </rPr>
      <t>R2020-016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</si>
  <si>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宿迁</t>
    </r>
  </si>
  <si>
    <r>
      <rPr>
        <sz val="11"/>
        <color indexed="8"/>
        <rFont val="宋体"/>
        <family val="1"/>
        <charset val="204"/>
      </rPr>
      <t>市民中心南</t>
    </r>
    <r>
      <rPr>
        <sz val="11"/>
        <color indexed="8"/>
        <rFont val="Arial"/>
        <family val="2"/>
      </rPr>
      <t>117</t>
    </r>
    <r>
      <rPr>
        <sz val="11"/>
        <color indexed="8"/>
        <rFont val="宋体"/>
        <family val="1"/>
        <charset val="204"/>
      </rPr>
      <t>亩地块</t>
    </r>
  </si>
  <si>
    <r>
      <rPr>
        <sz val="11"/>
        <color indexed="8"/>
        <rFont val="宋体"/>
        <family val="2"/>
      </rPr>
      <t>宿城新区</t>
    </r>
  </si>
  <si>
    <r>
      <rPr>
        <sz val="11"/>
        <color indexed="8"/>
        <rFont val="宋体"/>
        <family val="2"/>
      </rPr>
      <t>台州</t>
    </r>
  </si>
  <si>
    <r>
      <rPr>
        <sz val="11"/>
        <color indexed="8"/>
        <rFont val="宋体"/>
        <family val="1"/>
        <charset val="204"/>
      </rPr>
      <t>头门港金沙湾</t>
    </r>
    <r>
      <rPr>
        <sz val="11"/>
        <color indexed="8"/>
        <rFont val="Arial"/>
        <family val="2"/>
      </rPr>
      <t>D2-11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</si>
  <si>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临海市</t>
    </r>
  </si>
  <si>
    <r>
      <rPr>
        <sz val="11"/>
        <color indexed="8"/>
        <rFont val="宋体"/>
        <family val="2"/>
      </rPr>
      <t>淮南</t>
    </r>
  </si>
  <si>
    <r>
      <t>HGTP20025</t>
    </r>
    <r>
      <rPr>
        <sz val="11"/>
        <color indexed="8"/>
        <rFont val="Times New Roman"/>
        <family val="1"/>
        <charset val="204"/>
      </rPr>
      <t>号地块</t>
    </r>
  </si>
  <si>
    <r>
      <rPr>
        <sz val="11"/>
        <color indexed="8"/>
        <rFont val="宋体"/>
        <family val="2"/>
      </rPr>
      <t>山南新区</t>
    </r>
  </si>
  <si>
    <r>
      <rPr>
        <sz val="11"/>
        <color indexed="8"/>
        <rFont val="宋体"/>
        <family val="1"/>
        <charset val="204"/>
      </rPr>
      <t>威自然资经挂（临）字〔</t>
    </r>
    <r>
      <rPr>
        <sz val="11"/>
        <color indexed="8"/>
        <rFont val="Arial"/>
        <family val="2"/>
      </rPr>
      <t>2020</t>
    </r>
    <r>
      <rPr>
        <sz val="11"/>
        <color indexed="8"/>
        <rFont val="宋体"/>
        <family val="1"/>
        <charset val="204"/>
      </rPr>
      <t>〕</t>
    </r>
    <r>
      <rPr>
        <sz val="11"/>
        <color indexed="8"/>
        <rFont val="Arial"/>
        <family val="2"/>
      </rPr>
      <t>4</t>
    </r>
    <r>
      <rPr>
        <sz val="11"/>
        <color indexed="8"/>
        <rFont val="宋体"/>
        <family val="1"/>
        <charset val="204"/>
      </rPr>
      <t>号地块</t>
    </r>
    <phoneticPr fontId="5" type="noConversion"/>
  </si>
  <si>
    <r>
      <rPr>
        <sz val="11"/>
        <color indexed="8"/>
        <rFont val="宋体"/>
        <family val="2"/>
      </rPr>
      <t>临港区</t>
    </r>
  </si>
  <si>
    <r>
      <rPr>
        <sz val="11"/>
        <color indexed="8"/>
        <rFont val="宋体"/>
        <family val="1"/>
        <charset val="204"/>
      </rPr>
      <t>漫悦湾</t>
    </r>
    <r>
      <rPr>
        <sz val="11"/>
        <color indexed="8"/>
        <rFont val="Arial"/>
        <family val="2"/>
      </rPr>
      <t>(</t>
    </r>
    <r>
      <rPr>
        <sz val="11"/>
        <color indexed="8"/>
        <rFont val="宋体"/>
        <family val="1"/>
        <charset val="204"/>
      </rPr>
      <t>沣东</t>
    </r>
    <r>
      <rPr>
        <sz val="11"/>
        <color indexed="8"/>
        <rFont val="Arial"/>
        <family val="2"/>
      </rPr>
      <t>50</t>
    </r>
    <r>
      <rPr>
        <sz val="11"/>
        <color indexed="8"/>
        <rFont val="宋体"/>
        <family val="1"/>
        <charset val="204"/>
      </rPr>
      <t>亩）地块</t>
    </r>
  </si>
  <si>
    <r>
      <rPr>
        <sz val="11"/>
        <color indexed="8"/>
        <rFont val="宋体"/>
        <family val="2"/>
      </rPr>
      <t>西咸新区</t>
    </r>
  </si>
  <si>
    <r>
      <rPr>
        <sz val="11"/>
        <color indexed="8"/>
        <rFont val="宋体"/>
        <family val="2"/>
      </rPr>
      <t>昆明</t>
    </r>
  </si>
  <si>
    <r>
      <rPr>
        <sz val="11"/>
        <color indexed="8"/>
        <rFont val="宋体"/>
        <family val="1"/>
        <charset val="204"/>
      </rPr>
      <t>三叶轮胎厂</t>
    </r>
    <r>
      <rPr>
        <sz val="11"/>
        <color indexed="8"/>
        <rFont val="Arial"/>
        <family val="2"/>
      </rPr>
      <t>A1</t>
    </r>
    <r>
      <rPr>
        <sz val="11"/>
        <color indexed="8"/>
        <rFont val="宋体"/>
        <family val="1"/>
        <charset val="204"/>
      </rPr>
      <t>、</t>
    </r>
    <r>
      <rPr>
        <sz val="11"/>
        <color indexed="8"/>
        <rFont val="Arial"/>
        <family val="2"/>
      </rPr>
      <t>A2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</si>
  <si>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盘龙区</t>
    </r>
  </si>
  <si>
    <r>
      <rPr>
        <sz val="11"/>
        <color indexed="8"/>
        <rFont val="宋体"/>
        <family val="2"/>
      </rPr>
      <t>贵阳</t>
    </r>
  </si>
  <si>
    <r>
      <t>G</t>
    </r>
    <r>
      <rPr>
        <sz val="11"/>
        <color indexed="8"/>
        <rFont val="Times New Roman"/>
        <family val="1"/>
        <charset val="204"/>
      </rPr>
      <t>（</t>
    </r>
    <r>
      <rPr>
        <sz val="11"/>
        <color indexed="8"/>
        <rFont val="Arial"/>
        <family val="2"/>
      </rPr>
      <t>20</t>
    </r>
    <r>
      <rPr>
        <sz val="11"/>
        <color indexed="8"/>
        <rFont val="Times New Roman"/>
        <family val="1"/>
        <charset val="204"/>
      </rPr>
      <t>）</t>
    </r>
    <r>
      <rPr>
        <sz val="11"/>
        <color indexed="8"/>
        <rFont val="Arial"/>
        <family val="2"/>
      </rPr>
      <t>031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</si>
  <si>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观山湖区</t>
    </r>
  </si>
  <si>
    <r>
      <rPr>
        <sz val="11"/>
        <color indexed="8"/>
        <rFont val="宋体"/>
        <family val="2"/>
      </rPr>
      <t>黔南州</t>
    </r>
  </si>
  <si>
    <r>
      <rPr>
        <sz val="11"/>
        <color indexed="8"/>
        <rFont val="宋体"/>
        <family val="2"/>
      </rPr>
      <t>龙里县</t>
    </r>
    <phoneticPr fontId="5" type="noConversion"/>
  </si>
  <si>
    <r>
      <t>JWJ20200602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</si>
  <si>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1"/>
        <charset val="204"/>
      </rPr>
      <t>孟河镇</t>
    </r>
    <r>
      <rPr>
        <sz val="11"/>
        <color indexed="8"/>
        <rFont val="Arial"/>
        <family val="2"/>
      </rPr>
      <t>JZX20201901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</si>
  <si>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新北区</t>
    </r>
  </si>
  <si>
    <r>
      <t>CR20014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</si>
  <si>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苏州</t>
    </r>
  </si>
  <si>
    <r>
      <t>2020-WG-15-1</t>
    </r>
    <r>
      <rPr>
        <sz val="11"/>
        <color indexed="8"/>
        <rFont val="Times New Roman"/>
        <family val="1"/>
        <charset val="204"/>
      </rPr>
      <t>地块</t>
    </r>
  </si>
  <si>
    <r>
      <rPr>
        <sz val="11"/>
        <color indexed="8"/>
        <rFont val="宋体"/>
        <family val="2"/>
      </rPr>
      <t>太仓市</t>
    </r>
  </si>
  <si>
    <r>
      <rPr>
        <sz val="11"/>
        <color indexed="8"/>
        <rFont val="宋体"/>
        <family val="2"/>
      </rPr>
      <t>泰州</t>
    </r>
  </si>
  <si>
    <r>
      <rPr>
        <sz val="11"/>
        <color indexed="8"/>
        <rFont val="宋体"/>
        <family val="1"/>
        <charset val="204"/>
      </rPr>
      <t>城南</t>
    </r>
    <r>
      <rPr>
        <sz val="11"/>
        <color indexed="8"/>
        <rFont val="Arial"/>
        <family val="2"/>
      </rPr>
      <t>2020-11-1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</si>
  <si>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海陵区</t>
    </r>
  </si>
  <si>
    <r>
      <rPr>
        <sz val="11"/>
        <color indexed="8"/>
        <rFont val="宋体"/>
        <family val="2"/>
      </rPr>
      <t>铜山区</t>
    </r>
  </si>
  <si>
    <r>
      <rPr>
        <sz val="11"/>
        <color indexed="8"/>
        <rFont val="宋体"/>
        <family val="2"/>
      </rPr>
      <t>盐城</t>
    </r>
  </si>
  <si>
    <r>
      <rPr>
        <sz val="11"/>
        <color indexed="8"/>
        <rFont val="宋体"/>
        <family val="1"/>
        <charset val="204"/>
      </rPr>
      <t>盐城市直</t>
    </r>
    <r>
      <rPr>
        <sz val="11"/>
        <color indexed="8"/>
        <rFont val="Arial"/>
        <family val="2"/>
      </rPr>
      <t>20201601</t>
    </r>
    <r>
      <rPr>
        <sz val="11"/>
        <color indexed="8"/>
        <rFont val="宋体"/>
        <family val="1"/>
        <charset val="204"/>
      </rPr>
      <t>地块</t>
    </r>
  </si>
  <si>
    <r>
      <rPr>
        <sz val="11"/>
        <color indexed="8"/>
        <rFont val="宋体"/>
        <family val="2"/>
      </rPr>
      <t>城南新区</t>
    </r>
  </si>
  <si>
    <r>
      <rPr>
        <sz val="11"/>
        <color indexed="8"/>
        <rFont val="宋体"/>
        <family val="2"/>
      </rPr>
      <t>五庙江北侧地块</t>
    </r>
  </si>
  <si>
    <r>
      <rPr>
        <sz val="11"/>
        <color indexed="8"/>
        <rFont val="宋体"/>
        <family val="2"/>
      </rPr>
      <t>越宁路地块</t>
    </r>
  </si>
  <si>
    <r>
      <rPr>
        <sz val="11"/>
        <color indexed="8"/>
        <rFont val="宋体"/>
        <family val="2"/>
      </rPr>
      <t>合肥</t>
    </r>
  </si>
  <si>
    <r>
      <rPr>
        <sz val="11"/>
        <color indexed="8"/>
        <rFont val="宋体"/>
        <family val="2"/>
      </rPr>
      <t>长丰县</t>
    </r>
  </si>
  <si>
    <r>
      <rPr>
        <sz val="11"/>
        <color indexed="8"/>
        <rFont val="宋体"/>
        <family val="2"/>
      </rPr>
      <t>莆田</t>
    </r>
  </si>
  <si>
    <r>
      <t>PS</t>
    </r>
    <r>
      <rPr>
        <sz val="11"/>
        <color indexed="8"/>
        <rFont val="宋体"/>
        <family val="3"/>
        <charset val="134"/>
      </rPr>
      <t>拍</t>
    </r>
    <r>
      <rPr>
        <sz val="11"/>
        <color indexed="8"/>
        <rFont val="Arial"/>
        <family val="2"/>
      </rPr>
      <t>-2020-21</t>
    </r>
    <r>
      <rPr>
        <sz val="11"/>
        <color indexed="8"/>
        <rFont val="宋体"/>
        <family val="3"/>
        <charset val="134"/>
      </rPr>
      <t>号地块</t>
    </r>
    <phoneticPr fontId="5" type="noConversion"/>
  </si>
  <si>
    <r>
      <rPr>
        <sz val="11"/>
        <color indexed="8"/>
        <rFont val="宋体"/>
        <family val="2"/>
      </rPr>
      <t>苏地</t>
    </r>
    <r>
      <rPr>
        <sz val="11"/>
        <color indexed="8"/>
        <rFont val="Arial"/>
        <family val="2"/>
      </rPr>
      <t xml:space="preserve"> 2020-WG-65 </t>
    </r>
    <r>
      <rPr>
        <sz val="11"/>
        <color indexed="8"/>
        <rFont val="宋体"/>
        <family val="2"/>
      </rPr>
      <t>号地块</t>
    </r>
  </si>
  <si>
    <r>
      <rPr>
        <sz val="11"/>
        <color indexed="8"/>
        <rFont val="宋体"/>
        <family val="2"/>
      </rPr>
      <t>相城区</t>
    </r>
  </si>
  <si>
    <r>
      <rPr>
        <sz val="11"/>
        <color indexed="8"/>
        <rFont val="宋体"/>
        <family val="2"/>
      </rPr>
      <t>苏地</t>
    </r>
    <r>
      <rPr>
        <sz val="11"/>
        <color indexed="8"/>
        <rFont val="Arial"/>
        <family val="2"/>
      </rPr>
      <t xml:space="preserve"> 2020-WG-66 </t>
    </r>
    <r>
      <rPr>
        <sz val="11"/>
        <color indexed="8"/>
        <rFont val="宋体"/>
        <family val="2"/>
      </rPr>
      <t>号地块</t>
    </r>
  </si>
  <si>
    <r>
      <t xml:space="preserve">F7\8 </t>
    </r>
    <r>
      <rPr>
        <sz val="11"/>
        <color indexed="8"/>
        <rFont val="宋体"/>
        <family val="2"/>
      </rPr>
      <t>地块</t>
    </r>
  </si>
  <si>
    <r>
      <rPr>
        <sz val="11"/>
        <color indexed="8"/>
        <rFont val="宋体"/>
        <family val="2"/>
      </rPr>
      <t>张家港市</t>
    </r>
  </si>
  <si>
    <r>
      <rPr>
        <sz val="11"/>
        <color indexed="8"/>
        <rFont val="宋体"/>
        <family val="2"/>
      </rPr>
      <t>湖师附小南地块</t>
    </r>
  </si>
  <si>
    <r>
      <rPr>
        <sz val="11"/>
        <color indexed="8"/>
        <rFont val="宋体"/>
        <family val="2"/>
      </rPr>
      <t>南浔区</t>
    </r>
  </si>
  <si>
    <r>
      <rPr>
        <sz val="11"/>
        <color indexed="8"/>
        <rFont val="宋体"/>
        <family val="2"/>
      </rPr>
      <t>长安区</t>
    </r>
  </si>
  <si>
    <r>
      <rPr>
        <sz val="11"/>
        <color indexed="8"/>
        <rFont val="宋体"/>
        <family val="2"/>
      </rPr>
      <t>常德</t>
    </r>
  </si>
  <si>
    <r>
      <rPr>
        <sz val="11"/>
        <color indexed="8"/>
        <rFont val="宋体"/>
        <family val="2"/>
      </rPr>
      <t>城东</t>
    </r>
    <r>
      <rPr>
        <sz val="11"/>
        <color indexed="8"/>
        <rFont val="Arial"/>
        <family val="2"/>
      </rPr>
      <t xml:space="preserve"> 43 </t>
    </r>
    <r>
      <rPr>
        <sz val="11"/>
        <color indexed="8"/>
        <rFont val="宋体"/>
        <family val="2"/>
      </rPr>
      <t>亩地块</t>
    </r>
  </si>
  <si>
    <r>
      <rPr>
        <sz val="11"/>
        <color indexed="8"/>
        <rFont val="宋体"/>
        <family val="2"/>
      </rPr>
      <t>武陵区</t>
    </r>
  </si>
  <si>
    <r>
      <t xml:space="preserve">P2020-23 </t>
    </r>
    <r>
      <rPr>
        <sz val="11"/>
        <color indexed="8"/>
        <rFont val="宋体"/>
        <family val="2"/>
      </rPr>
      <t>号地块</t>
    </r>
  </si>
  <si>
    <r>
      <t xml:space="preserve">P2020-4 </t>
    </r>
    <r>
      <rPr>
        <sz val="11"/>
        <color indexed="8"/>
        <rFont val="宋体"/>
        <family val="2"/>
      </rPr>
      <t>号地块</t>
    </r>
  </si>
  <si>
    <r>
      <t xml:space="preserve">P2020-5 </t>
    </r>
    <r>
      <rPr>
        <sz val="11"/>
        <color indexed="8"/>
        <rFont val="宋体"/>
        <family val="2"/>
      </rPr>
      <t>号地块</t>
    </r>
  </si>
  <si>
    <r>
      <t xml:space="preserve">2020G83 </t>
    </r>
    <r>
      <rPr>
        <sz val="11"/>
        <color indexed="8"/>
        <rFont val="宋体"/>
        <family val="2"/>
      </rPr>
      <t>地块</t>
    </r>
  </si>
  <si>
    <r>
      <rPr>
        <sz val="11"/>
        <color indexed="8"/>
        <rFont val="宋体"/>
        <family val="2"/>
      </rPr>
      <t>江宁区</t>
    </r>
  </si>
  <si>
    <r>
      <t xml:space="preserve">2020040002 </t>
    </r>
    <r>
      <rPr>
        <sz val="11"/>
        <color indexed="8"/>
        <rFont val="宋体"/>
        <family val="2"/>
      </rPr>
      <t>地块</t>
    </r>
  </si>
  <si>
    <r>
      <rPr>
        <sz val="11"/>
        <color indexed="8"/>
        <rFont val="宋体"/>
        <family val="2"/>
      </rPr>
      <t>海安市</t>
    </r>
  </si>
  <si>
    <r>
      <t xml:space="preserve">R20038 </t>
    </r>
    <r>
      <rPr>
        <sz val="11"/>
        <color indexed="8"/>
        <rFont val="宋体"/>
        <family val="2"/>
      </rPr>
      <t>地块地块</t>
    </r>
  </si>
  <si>
    <r>
      <t xml:space="preserve">2019-WG-15-3 </t>
    </r>
    <r>
      <rPr>
        <sz val="11"/>
        <color indexed="8"/>
        <rFont val="宋体"/>
        <family val="2"/>
      </rPr>
      <t>地块</t>
    </r>
  </si>
  <si>
    <r>
      <t xml:space="preserve">2020-WG-37-3 </t>
    </r>
    <r>
      <rPr>
        <sz val="11"/>
        <color indexed="8"/>
        <rFont val="宋体"/>
        <family val="2"/>
      </rPr>
      <t>地块</t>
    </r>
  </si>
  <si>
    <r>
      <t xml:space="preserve">2020-17-1 </t>
    </r>
    <r>
      <rPr>
        <sz val="11"/>
        <color indexed="8"/>
        <rFont val="宋体"/>
        <family val="2"/>
      </rPr>
      <t>地块</t>
    </r>
  </si>
  <si>
    <r>
      <rPr>
        <sz val="11"/>
        <color indexed="8"/>
        <rFont val="宋体"/>
        <family val="2"/>
      </rPr>
      <t>扬州</t>
    </r>
  </si>
  <si>
    <r>
      <t xml:space="preserve">GZ221 </t>
    </r>
    <r>
      <rPr>
        <sz val="11"/>
        <color indexed="8"/>
        <rFont val="宋体"/>
        <family val="2"/>
      </rPr>
      <t>地块</t>
    </r>
  </si>
  <si>
    <r>
      <rPr>
        <sz val="11"/>
        <color indexed="8"/>
        <rFont val="宋体"/>
        <family val="2"/>
      </rPr>
      <t>广陵区</t>
    </r>
  </si>
  <si>
    <r>
      <rPr>
        <sz val="11"/>
        <color indexed="8"/>
        <rFont val="宋体"/>
        <family val="2"/>
      </rPr>
      <t>宣城</t>
    </r>
  </si>
  <si>
    <r>
      <rPr>
        <sz val="11"/>
        <color indexed="8"/>
        <rFont val="宋体"/>
        <family val="2"/>
      </rPr>
      <t>宁国市</t>
    </r>
  </si>
  <si>
    <r>
      <t xml:space="preserve">GC2020-109 </t>
    </r>
    <r>
      <rPr>
        <sz val="11"/>
        <color indexed="8"/>
        <rFont val="宋体"/>
        <family val="2"/>
      </rPr>
      <t>地块</t>
    </r>
  </si>
  <si>
    <r>
      <t xml:space="preserve">2020-216 </t>
    </r>
    <r>
      <rPr>
        <sz val="11"/>
        <color indexed="8"/>
        <rFont val="宋体"/>
        <family val="2"/>
      </rPr>
      <t>地块</t>
    </r>
    <phoneticPr fontId="5" type="noConversion"/>
  </si>
  <si>
    <t>WG2019-25</t>
  </si>
  <si>
    <r>
      <rPr>
        <sz val="11"/>
        <color theme="1"/>
        <rFont val="等线"/>
        <family val="2"/>
      </rPr>
      <t>贵阳</t>
    </r>
  </si>
  <si>
    <r>
      <rPr>
        <sz val="11"/>
        <color theme="1"/>
        <rFont val="等线"/>
        <family val="2"/>
      </rPr>
      <t>宝鸡</t>
    </r>
  </si>
  <si>
    <r>
      <rPr>
        <sz val="11"/>
        <color theme="1"/>
        <rFont val="等线"/>
        <family val="2"/>
      </rPr>
      <t>绍兴</t>
    </r>
  </si>
  <si>
    <r>
      <rPr>
        <sz val="11"/>
        <color theme="1"/>
        <rFont val="等线"/>
        <family val="2"/>
      </rPr>
      <t>青岛</t>
    </r>
  </si>
  <si>
    <r>
      <rPr>
        <sz val="11"/>
        <color theme="1"/>
        <rFont val="等线"/>
        <family val="2"/>
      </rPr>
      <t>黄岛区</t>
    </r>
  </si>
  <si>
    <r>
      <rPr>
        <sz val="11"/>
        <color theme="1"/>
        <rFont val="等线"/>
        <family val="2"/>
      </rPr>
      <t>盘龙区</t>
    </r>
  </si>
  <si>
    <r>
      <rPr>
        <sz val="11"/>
        <color theme="1"/>
        <rFont val="等线"/>
        <family val="2"/>
      </rPr>
      <t>怀远县</t>
    </r>
  </si>
  <si>
    <r>
      <rPr>
        <sz val="11"/>
        <color theme="1"/>
        <rFont val="等线"/>
        <family val="2"/>
      </rPr>
      <t>吴兴区</t>
    </r>
  </si>
  <si>
    <r>
      <rPr>
        <sz val="11"/>
        <color theme="1"/>
        <rFont val="等线"/>
        <family val="2"/>
      </rPr>
      <t>序号</t>
    </r>
  </si>
  <si>
    <r>
      <rPr>
        <sz val="11"/>
        <color theme="1"/>
        <rFont val="等线"/>
        <family val="2"/>
      </rPr>
      <t>城市</t>
    </r>
  </si>
  <si>
    <r>
      <rPr>
        <sz val="11"/>
        <color theme="1"/>
        <rFont val="等线"/>
        <family val="2"/>
      </rPr>
      <t>项目名称</t>
    </r>
  </si>
  <si>
    <r>
      <rPr>
        <sz val="11"/>
        <color theme="1"/>
        <rFont val="等线"/>
        <family val="2"/>
      </rPr>
      <t>位置</t>
    </r>
  </si>
  <si>
    <r>
      <rPr>
        <sz val="11"/>
        <color theme="1"/>
        <rFont val="等线"/>
        <family val="2"/>
      </rPr>
      <t>公司权益比例</t>
    </r>
  </si>
  <si>
    <r>
      <rPr>
        <sz val="11"/>
        <color theme="1"/>
        <rFont val="等线"/>
        <family val="2"/>
      </rPr>
      <t>占地面积
（万㎡）</t>
    </r>
  </si>
  <si>
    <r>
      <rPr>
        <sz val="11"/>
        <color theme="1"/>
        <rFont val="等线"/>
        <family val="2"/>
      </rPr>
      <t>计容建筑面积（万㎡）</t>
    </r>
    <phoneticPr fontId="5" type="noConversion"/>
  </si>
  <si>
    <r>
      <rPr>
        <sz val="11"/>
        <color theme="1"/>
        <rFont val="等线"/>
        <family val="2"/>
      </rPr>
      <t>楼面价</t>
    </r>
    <phoneticPr fontId="5" type="noConversion"/>
  </si>
  <si>
    <r>
      <rPr>
        <sz val="11"/>
        <color theme="1"/>
        <rFont val="等线"/>
        <family val="2"/>
      </rPr>
      <t>泉州</t>
    </r>
  </si>
  <si>
    <r>
      <rPr>
        <sz val="11"/>
        <color theme="1"/>
        <rFont val="等线"/>
        <family val="2"/>
      </rPr>
      <t>鲤城区</t>
    </r>
  </si>
  <si>
    <r>
      <rPr>
        <sz val="11"/>
        <color theme="1"/>
        <rFont val="等线"/>
        <family val="2"/>
      </rPr>
      <t>南明区</t>
    </r>
  </si>
  <si>
    <r>
      <rPr>
        <sz val="11"/>
        <color theme="1"/>
        <rFont val="等线"/>
        <family val="2"/>
      </rPr>
      <t>惠州</t>
    </r>
  </si>
  <si>
    <r>
      <rPr>
        <sz val="11"/>
        <color theme="1"/>
        <rFont val="等线"/>
        <family val="2"/>
      </rPr>
      <t>大亚湾新
区</t>
    </r>
  </si>
  <si>
    <r>
      <rPr>
        <sz val="11"/>
        <color theme="1"/>
        <rFont val="等线"/>
        <family val="2"/>
      </rPr>
      <t>烟台</t>
    </r>
  </si>
  <si>
    <r>
      <rPr>
        <sz val="11"/>
        <color theme="1"/>
        <rFont val="等线"/>
        <family val="2"/>
      </rPr>
      <t>龙口市</t>
    </r>
  </si>
  <si>
    <r>
      <rPr>
        <sz val="11"/>
        <color theme="1"/>
        <rFont val="等线"/>
        <family val="2"/>
      </rPr>
      <t>杭州</t>
    </r>
  </si>
  <si>
    <r>
      <rPr>
        <sz val="11"/>
        <color theme="1"/>
        <rFont val="等线"/>
        <family val="2"/>
      </rPr>
      <t>江干区</t>
    </r>
  </si>
  <si>
    <r>
      <rPr>
        <sz val="11"/>
        <color theme="1"/>
        <rFont val="等线"/>
        <family val="2"/>
      </rPr>
      <t>西安</t>
    </r>
  </si>
  <si>
    <r>
      <rPr>
        <sz val="11"/>
        <color theme="1"/>
        <rFont val="等线"/>
        <family val="2"/>
      </rPr>
      <t>凤城五路以南地块</t>
    </r>
  </si>
  <si>
    <r>
      <rPr>
        <sz val="11"/>
        <color theme="1"/>
        <rFont val="等线"/>
        <family val="2"/>
      </rPr>
      <t>未央区</t>
    </r>
  </si>
  <si>
    <r>
      <rPr>
        <sz val="11"/>
        <color theme="1"/>
        <rFont val="等线"/>
        <family val="2"/>
      </rPr>
      <t>济南</t>
    </r>
  </si>
  <si>
    <r>
      <rPr>
        <sz val="11"/>
        <color theme="1"/>
        <rFont val="等线"/>
        <family val="2"/>
      </rPr>
      <t>枫叶厂地块</t>
    </r>
  </si>
  <si>
    <r>
      <rPr>
        <sz val="11"/>
        <color theme="1"/>
        <rFont val="等线"/>
        <family val="2"/>
      </rPr>
      <t>市中区</t>
    </r>
  </si>
  <si>
    <r>
      <rPr>
        <sz val="11"/>
        <color theme="1"/>
        <rFont val="等线"/>
        <family val="2"/>
      </rPr>
      <t>厦门</t>
    </r>
  </si>
  <si>
    <r>
      <t>X2019P01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</si>
  <si>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翔安区</t>
    </r>
  </si>
  <si>
    <r>
      <rPr>
        <sz val="11"/>
        <color theme="1"/>
        <rFont val="等线"/>
        <family val="2"/>
      </rPr>
      <t>眉县</t>
    </r>
  </si>
  <si>
    <r>
      <rPr>
        <sz val="11"/>
        <color theme="1"/>
        <rFont val="等线"/>
        <family val="2"/>
      </rPr>
      <t>盐城</t>
    </r>
  </si>
  <si>
    <r>
      <rPr>
        <sz val="11"/>
        <color theme="1"/>
        <rFont val="等线"/>
        <family val="2"/>
      </rPr>
      <t>东台市</t>
    </r>
  </si>
  <si>
    <r>
      <rPr>
        <sz val="11"/>
        <color theme="1"/>
        <rFont val="等线"/>
        <family val="2"/>
      </rPr>
      <t>南通</t>
    </r>
  </si>
  <si>
    <r>
      <t>CR19002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</si>
  <si>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海门市</t>
    </r>
  </si>
  <si>
    <r>
      <rPr>
        <sz val="11"/>
        <color theme="1"/>
        <rFont val="等线"/>
        <family val="2"/>
      </rPr>
      <t>高新区河滨东路南侧</t>
    </r>
  </si>
  <si>
    <r>
      <rPr>
        <sz val="11"/>
        <color theme="1"/>
        <rFont val="等线"/>
        <family val="2"/>
      </rPr>
      <t>海安市</t>
    </r>
  </si>
  <si>
    <r>
      <rPr>
        <sz val="11"/>
        <color theme="1"/>
        <rFont val="等线"/>
        <family val="2"/>
      </rPr>
      <t>镇江</t>
    </r>
  </si>
  <si>
    <r>
      <t>2019-2-4</t>
    </r>
    <r>
      <rPr>
        <sz val="11"/>
        <color theme="1"/>
        <rFont val="等线"/>
        <family val="2"/>
      </rPr>
      <t>岗子下地块</t>
    </r>
  </si>
  <si>
    <r>
      <rPr>
        <sz val="11"/>
        <color theme="1"/>
        <rFont val="等线"/>
        <family val="2"/>
      </rPr>
      <t>润州区</t>
    </r>
  </si>
  <si>
    <r>
      <rPr>
        <sz val="11"/>
        <color theme="1"/>
        <rFont val="等线"/>
        <family val="2"/>
      </rPr>
      <t>淮安</t>
    </r>
  </si>
  <si>
    <r>
      <rPr>
        <sz val="11"/>
        <color theme="1"/>
        <rFont val="等线"/>
        <family val="2"/>
      </rPr>
      <t>清河区</t>
    </r>
  </si>
  <si>
    <r>
      <t>R2019012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</si>
  <si>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如皋市</t>
    </r>
  </si>
  <si>
    <r>
      <t>CR19005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</si>
  <si>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苏州</t>
    </r>
  </si>
  <si>
    <r>
      <rPr>
        <sz val="11"/>
        <color theme="1"/>
        <rFont val="等线"/>
        <family val="2"/>
      </rPr>
      <t>高新技术产
业开发区</t>
    </r>
  </si>
  <si>
    <r>
      <rPr>
        <sz val="11"/>
        <color theme="1"/>
        <rFont val="等线"/>
        <family val="2"/>
      </rPr>
      <t>宁波</t>
    </r>
  </si>
  <si>
    <r>
      <rPr>
        <sz val="11"/>
        <color theme="1"/>
        <rFont val="等线"/>
        <family val="2"/>
      </rPr>
      <t>龙津实验学校南侧地块</t>
    </r>
  </si>
  <si>
    <r>
      <rPr>
        <sz val="11"/>
        <color theme="1"/>
        <rFont val="等线"/>
        <family val="2"/>
      </rPr>
      <t>奉化区</t>
    </r>
  </si>
  <si>
    <r>
      <rPr>
        <sz val="11"/>
        <color theme="1"/>
        <rFont val="等线"/>
        <family val="2"/>
      </rPr>
      <t>临沂</t>
    </r>
  </si>
  <si>
    <r>
      <t>2019-029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</si>
  <si>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兰山区</t>
    </r>
  </si>
  <si>
    <r>
      <rPr>
        <sz val="11"/>
        <color theme="1"/>
        <rFont val="等线"/>
        <family val="2"/>
      </rPr>
      <t>泰安</t>
    </r>
  </si>
  <si>
    <r>
      <t>2019-21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</si>
  <si>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铁云路西侧地块</t>
    </r>
  </si>
  <si>
    <r>
      <rPr>
        <sz val="11"/>
        <color theme="1"/>
        <rFont val="等线"/>
        <family val="2"/>
      </rPr>
      <t>淮安区</t>
    </r>
  </si>
  <si>
    <r>
      <t>2019-3-2</t>
    </r>
    <r>
      <rPr>
        <sz val="11"/>
        <color theme="1"/>
        <rFont val="等线"/>
        <family val="2"/>
      </rPr>
      <t>苏美达地块</t>
    </r>
  </si>
  <si>
    <r>
      <rPr>
        <sz val="11"/>
        <color theme="1"/>
        <rFont val="等线"/>
        <family val="2"/>
      </rPr>
      <t>京口区</t>
    </r>
  </si>
  <si>
    <r>
      <rPr>
        <sz val="11"/>
        <color theme="1"/>
        <rFont val="等线"/>
        <family val="2"/>
      </rPr>
      <t>嘉兴</t>
    </r>
  </si>
  <si>
    <r>
      <rPr>
        <sz val="11"/>
        <color theme="1"/>
        <rFont val="等线"/>
        <family val="2"/>
      </rPr>
      <t>海宁市</t>
    </r>
  </si>
  <si>
    <r>
      <rPr>
        <sz val="11"/>
        <color theme="1"/>
        <rFont val="等线"/>
        <family val="2"/>
      </rPr>
      <t>环城东路东侧（旧货市场）地块</t>
    </r>
    <phoneticPr fontId="5" type="noConversion"/>
  </si>
  <si>
    <r>
      <rPr>
        <sz val="11"/>
        <color theme="1"/>
        <rFont val="等线"/>
        <family val="2"/>
      </rPr>
      <t>诸暨市</t>
    </r>
  </si>
  <si>
    <r>
      <rPr>
        <sz val="11"/>
        <color theme="1"/>
        <rFont val="等线"/>
        <family val="2"/>
      </rPr>
      <t>重庆</t>
    </r>
  </si>
  <si>
    <r>
      <rPr>
        <sz val="11"/>
        <color theme="1"/>
        <rFont val="等线"/>
        <family val="2"/>
      </rPr>
      <t>巴南区</t>
    </r>
  </si>
  <si>
    <r>
      <rPr>
        <sz val="11"/>
        <color theme="1"/>
        <rFont val="等线"/>
        <family val="2"/>
      </rPr>
      <t>揭阳</t>
    </r>
  </si>
  <si>
    <r>
      <t>JDR2019002</t>
    </r>
    <r>
      <rPr>
        <sz val="11"/>
        <color theme="1"/>
        <rFont val="等线"/>
        <family val="2"/>
      </rPr>
      <t>（揭阳糖厂地块）</t>
    </r>
  </si>
  <si>
    <r>
      <rPr>
        <sz val="11"/>
        <color theme="1"/>
        <rFont val="等线"/>
        <family val="2"/>
      </rPr>
      <t>揭东区</t>
    </r>
  </si>
  <si>
    <r>
      <t>R2019-005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</si>
  <si>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通州区</t>
    </r>
  </si>
  <si>
    <r>
      <t>CR19009</t>
    </r>
    <r>
      <rPr>
        <sz val="11"/>
        <color theme="1"/>
        <rFont val="等线"/>
        <family val="2"/>
      </rPr>
      <t>地块</t>
    </r>
  </si>
  <si>
    <r>
      <t>1906-01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</si>
  <si>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如东县</t>
    </r>
  </si>
  <si>
    <r>
      <t>HD2019-3079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</si>
  <si>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昆明</t>
    </r>
  </si>
  <si>
    <r>
      <rPr>
        <sz val="11"/>
        <color theme="1"/>
        <rFont val="等线"/>
        <family val="2"/>
      </rPr>
      <t>沈阳</t>
    </r>
  </si>
  <si>
    <r>
      <rPr>
        <sz val="11"/>
        <color theme="1"/>
        <rFont val="等线"/>
        <family val="2"/>
      </rPr>
      <t>熙悦项目</t>
    </r>
  </si>
  <si>
    <r>
      <rPr>
        <sz val="11"/>
        <color theme="1"/>
        <rFont val="等线"/>
        <family val="2"/>
      </rPr>
      <t>沈抚新区</t>
    </r>
  </si>
  <si>
    <r>
      <rPr>
        <sz val="11"/>
        <color theme="1"/>
        <rFont val="等线"/>
        <family val="2"/>
      </rPr>
      <t>蚌埠</t>
    </r>
  </si>
  <si>
    <r>
      <t>2018-45</t>
    </r>
    <r>
      <rPr>
        <sz val="11"/>
        <color theme="1"/>
        <rFont val="等线"/>
        <family val="2"/>
      </rPr>
      <t>号地块</t>
    </r>
  </si>
  <si>
    <r>
      <t>1908-01</t>
    </r>
    <r>
      <rPr>
        <sz val="11"/>
        <color theme="1"/>
        <rFont val="等线"/>
        <family val="2"/>
      </rPr>
      <t>地块</t>
    </r>
  </si>
  <si>
    <r>
      <t>CR19012</t>
    </r>
    <r>
      <rPr>
        <sz val="11"/>
        <color theme="1"/>
        <rFont val="等线"/>
        <family val="2"/>
      </rPr>
      <t>地块</t>
    </r>
  </si>
  <si>
    <r>
      <t>C19013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</si>
  <si>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能源中心项目</t>
    </r>
  </si>
  <si>
    <r>
      <rPr>
        <sz val="11"/>
        <color theme="1"/>
        <rFont val="等线"/>
        <family val="2"/>
      </rPr>
      <t>西咸新区</t>
    </r>
  </si>
  <si>
    <r>
      <rPr>
        <sz val="11"/>
        <color theme="1"/>
        <rFont val="等线"/>
        <family val="2"/>
      </rPr>
      <t>威海</t>
    </r>
  </si>
  <si>
    <r>
      <rPr>
        <sz val="11"/>
        <color theme="1"/>
        <rFont val="等线"/>
        <family val="2"/>
      </rPr>
      <t>临港区</t>
    </r>
  </si>
  <si>
    <r>
      <rPr>
        <sz val="11"/>
        <color theme="1"/>
        <rFont val="等线"/>
        <family val="2"/>
      </rPr>
      <t>南宁</t>
    </r>
  </si>
  <si>
    <r>
      <rPr>
        <sz val="11"/>
        <color theme="1"/>
        <rFont val="等线"/>
        <family val="2"/>
      </rPr>
      <t>江南区</t>
    </r>
  </si>
  <si>
    <r>
      <rPr>
        <sz val="11"/>
        <color theme="1"/>
        <rFont val="等线"/>
        <family val="2"/>
      </rPr>
      <t>南充</t>
    </r>
  </si>
  <si>
    <r>
      <rPr>
        <sz val="11"/>
        <color theme="1"/>
        <rFont val="等线"/>
        <family val="2"/>
      </rPr>
      <t>高坪区</t>
    </r>
  </si>
  <si>
    <r>
      <t>CR19022</t>
    </r>
    <r>
      <rPr>
        <sz val="11"/>
        <color theme="1"/>
        <rFont val="等线"/>
        <family val="2"/>
      </rPr>
      <t>地块</t>
    </r>
  </si>
  <si>
    <r>
      <t>2019037001</t>
    </r>
    <r>
      <rPr>
        <sz val="11"/>
        <color theme="1"/>
        <rFont val="等线"/>
        <family val="2"/>
      </rPr>
      <t>地块</t>
    </r>
  </si>
  <si>
    <r>
      <t>2012-A09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</si>
  <si>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张家港市</t>
    </r>
  </si>
  <si>
    <r>
      <rPr>
        <sz val="11"/>
        <color theme="1"/>
        <rFont val="等线"/>
        <family val="2"/>
      </rPr>
      <t>湖州</t>
    </r>
  </si>
  <si>
    <r>
      <rPr>
        <sz val="11"/>
        <color theme="1"/>
        <rFont val="等线"/>
        <family val="2"/>
      </rPr>
      <t>秀洲区</t>
    </r>
  </si>
  <si>
    <r>
      <rPr>
        <sz val="11"/>
        <color theme="1"/>
        <rFont val="等线"/>
        <family val="2"/>
      </rPr>
      <t>潜江</t>
    </r>
  </si>
  <si>
    <r>
      <rPr>
        <sz val="11"/>
        <color theme="1"/>
        <rFont val="等线"/>
        <family val="2"/>
      </rPr>
      <t>园林街道</t>
    </r>
  </si>
  <si>
    <r>
      <rPr>
        <sz val="11"/>
        <color theme="1"/>
        <rFont val="等线"/>
        <family val="2"/>
      </rPr>
      <t>湛江</t>
    </r>
  </si>
  <si>
    <r>
      <rPr>
        <sz val="11"/>
        <color theme="1"/>
        <rFont val="等线"/>
        <family val="2"/>
      </rPr>
      <t>湛大蓝科项目地块</t>
    </r>
  </si>
  <si>
    <r>
      <rPr>
        <sz val="11"/>
        <color theme="1"/>
        <rFont val="等线"/>
        <family val="2"/>
      </rPr>
      <t>麻章区</t>
    </r>
  </si>
  <si>
    <r>
      <rPr>
        <sz val="11"/>
        <color theme="1"/>
        <rFont val="等线"/>
        <family val="2"/>
      </rPr>
      <t>淮阴区</t>
    </r>
  </si>
  <si>
    <r>
      <rPr>
        <sz val="11"/>
        <color theme="1"/>
        <rFont val="等线"/>
        <family val="2"/>
      </rPr>
      <t>徐州</t>
    </r>
  </si>
  <si>
    <r>
      <rPr>
        <sz val="11"/>
        <color theme="1"/>
        <rFont val="等线"/>
        <family val="2"/>
      </rPr>
      <t>经济技术开发区</t>
    </r>
  </si>
  <si>
    <r>
      <rPr>
        <sz val="11"/>
        <color theme="1"/>
        <rFont val="等线"/>
        <family val="2"/>
      </rPr>
      <t>纬二路北侧地块</t>
    </r>
  </si>
  <si>
    <r>
      <rPr>
        <sz val="11"/>
        <color theme="1"/>
        <rFont val="等线"/>
        <family val="2"/>
      </rPr>
      <t>斗门村居住地块</t>
    </r>
  </si>
  <si>
    <r>
      <rPr>
        <sz val="11"/>
        <color theme="1"/>
        <rFont val="等线"/>
        <family val="2"/>
      </rPr>
      <t>淄博</t>
    </r>
  </si>
  <si>
    <r>
      <rPr>
        <sz val="11"/>
        <color theme="1"/>
        <rFont val="等线"/>
        <family val="2"/>
      </rPr>
      <t>张店区</t>
    </r>
  </si>
  <si>
    <r>
      <t>P2019-32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</si>
  <si>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晋江市</t>
    </r>
  </si>
  <si>
    <r>
      <t>P2019-33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</si>
  <si>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经济技术
开发区</t>
    </r>
  </si>
  <si>
    <r>
      <rPr>
        <sz val="11"/>
        <color theme="1"/>
        <rFont val="等线"/>
        <family val="2"/>
      </rPr>
      <t>官塘桥路以西，罗家头路地块</t>
    </r>
  </si>
  <si>
    <r>
      <t>2018-029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</si>
  <si>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德清县</t>
    </r>
  </si>
  <si>
    <r>
      <rPr>
        <sz val="11"/>
        <color theme="1"/>
        <rFont val="等线"/>
        <family val="2"/>
      </rPr>
      <t>金华</t>
    </r>
  </si>
  <si>
    <r>
      <rPr>
        <sz val="11"/>
        <color theme="1"/>
        <rFont val="等线"/>
        <family val="2"/>
      </rPr>
      <t>横店塘溪地块</t>
    </r>
  </si>
  <si>
    <r>
      <rPr>
        <sz val="11"/>
        <color theme="1"/>
        <rFont val="等线"/>
        <family val="2"/>
      </rPr>
      <t>东阳市</t>
    </r>
  </si>
  <si>
    <r>
      <rPr>
        <sz val="11"/>
        <color theme="1"/>
        <rFont val="等线"/>
        <family val="2"/>
      </rPr>
      <t>丽水</t>
    </r>
  </si>
  <si>
    <r>
      <rPr>
        <sz val="11"/>
        <color theme="1"/>
        <rFont val="等线"/>
        <family val="2"/>
      </rPr>
      <t>缙云县</t>
    </r>
  </si>
  <si>
    <r>
      <rPr>
        <sz val="11"/>
        <color theme="1"/>
        <rFont val="等线"/>
        <family val="2"/>
      </rPr>
      <t>温州</t>
    </r>
  </si>
  <si>
    <r>
      <rPr>
        <sz val="11"/>
        <color theme="1"/>
        <rFont val="等线"/>
        <family val="2"/>
      </rPr>
      <t>平阳县</t>
    </r>
  </si>
  <si>
    <r>
      <rPr>
        <sz val="11"/>
        <color theme="1"/>
        <rFont val="等线"/>
        <family val="2"/>
      </rPr>
      <t>北碚区</t>
    </r>
  </si>
  <si>
    <r>
      <t>2019XP02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</si>
  <si>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无锡</t>
    </r>
  </si>
  <si>
    <r>
      <rPr>
        <sz val="11"/>
        <color theme="1"/>
        <rFont val="等线"/>
        <family val="2"/>
      </rPr>
      <t>江阴市</t>
    </r>
  </si>
  <si>
    <r>
      <rPr>
        <sz val="11"/>
        <color theme="1"/>
        <rFont val="等线"/>
        <family val="2"/>
      </rPr>
      <t>台州</t>
    </r>
  </si>
  <si>
    <r>
      <t>084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</si>
  <si>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路桥区</t>
    </r>
  </si>
  <si>
    <r>
      <rPr>
        <sz val="11"/>
        <color theme="1"/>
        <rFont val="等线"/>
        <family val="2"/>
      </rPr>
      <t>成都</t>
    </r>
  </si>
  <si>
    <r>
      <t>TOD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</si>
  <si>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新津县</t>
    </r>
  </si>
  <si>
    <r>
      <rPr>
        <sz val="11"/>
        <color theme="1"/>
        <rFont val="等线"/>
        <family val="2"/>
      </rPr>
      <t>常德</t>
    </r>
  </si>
  <si>
    <r>
      <rPr>
        <sz val="11"/>
        <color theme="1"/>
        <rFont val="等线"/>
        <family val="2"/>
      </rPr>
      <t>汕头</t>
    </r>
  </si>
  <si>
    <r>
      <rPr>
        <sz val="11"/>
        <color theme="1"/>
        <rFont val="等线"/>
        <family val="2"/>
      </rPr>
      <t>澄海区</t>
    </r>
  </si>
  <si>
    <r>
      <rPr>
        <sz val="11"/>
        <color theme="1"/>
        <rFont val="等线"/>
        <family val="2"/>
      </rPr>
      <t>合作街项目</t>
    </r>
  </si>
  <si>
    <r>
      <rPr>
        <sz val="11"/>
        <color theme="1"/>
        <rFont val="等线"/>
        <family val="2"/>
      </rPr>
      <t>大东区</t>
    </r>
  </si>
  <si>
    <r>
      <t>SL</t>
    </r>
    <r>
      <rPr>
        <sz val="11"/>
        <color theme="1"/>
        <rFont val="等线"/>
        <family val="2"/>
      </rPr>
      <t>（</t>
    </r>
    <r>
      <rPr>
        <sz val="11"/>
        <color theme="1"/>
        <rFont val="Arial"/>
        <family val="2"/>
      </rPr>
      <t>18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020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</si>
  <si>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惠公易大亚湾</t>
    </r>
    <r>
      <rPr>
        <sz val="11"/>
        <color theme="1"/>
        <rFont val="Arial"/>
        <family val="2"/>
      </rPr>
      <t>[2018]028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</si>
  <si>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龙口</t>
    </r>
    <r>
      <rPr>
        <sz val="11"/>
        <color theme="1"/>
        <rFont val="Arial"/>
        <family val="2"/>
      </rPr>
      <t>2019-003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</si>
  <si>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牛田单元</t>
    </r>
    <r>
      <rPr>
        <sz val="11"/>
        <color theme="1"/>
        <rFont val="Arial"/>
        <family val="2"/>
      </rPr>
      <t>R21-07</t>
    </r>
    <r>
      <rPr>
        <sz val="11"/>
        <color theme="1"/>
        <rFont val="等线"/>
        <family val="2"/>
      </rPr>
      <t>地块</t>
    </r>
  </si>
  <si>
    <r>
      <t>2018-60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61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62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63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64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</si>
  <si>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马佐里</t>
    </r>
    <r>
      <rPr>
        <sz val="11"/>
        <color theme="1"/>
        <rFont val="Arial"/>
        <family val="2"/>
      </rPr>
      <t>20190202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</si>
  <si>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淮海西路</t>
    </r>
    <r>
      <rPr>
        <sz val="11"/>
        <color theme="1"/>
        <rFont val="Arial"/>
        <family val="2"/>
      </rPr>
      <t>200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</si>
  <si>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苏地</t>
    </r>
    <r>
      <rPr>
        <sz val="11"/>
        <color theme="1"/>
        <rFont val="Arial"/>
        <family val="2"/>
      </rPr>
      <t>2019-WG-10</t>
    </r>
    <r>
      <rPr>
        <sz val="11"/>
        <color theme="1"/>
        <rFont val="等线"/>
        <family val="2"/>
      </rPr>
      <t>号地块</t>
    </r>
  </si>
  <si>
    <r>
      <t>2019-3-1(R1906)</t>
    </r>
    <r>
      <rPr>
        <sz val="11"/>
        <color theme="1"/>
        <rFont val="等线"/>
        <family val="2"/>
      </rPr>
      <t>岗子下</t>
    </r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</si>
  <si>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城南</t>
    </r>
    <r>
      <rPr>
        <sz val="11"/>
        <color theme="1"/>
        <rFont val="Arial"/>
        <family val="2"/>
      </rPr>
      <t>19034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</si>
  <si>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李家沱鱼洞组团</t>
    </r>
    <r>
      <rPr>
        <sz val="11"/>
        <color theme="1"/>
        <rFont val="Arial"/>
        <family val="2"/>
      </rPr>
      <t>S</t>
    </r>
    <r>
      <rPr>
        <sz val="11"/>
        <color theme="1"/>
        <rFont val="等线"/>
        <family val="2"/>
      </rPr>
      <t>分区</t>
    </r>
    <r>
      <rPr>
        <sz val="11"/>
        <color theme="1"/>
        <rFont val="Arial"/>
        <family val="2"/>
      </rPr>
      <t>S21-1/05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S21-2/05</t>
    </r>
    <r>
      <rPr>
        <sz val="11"/>
        <color theme="1"/>
        <rFont val="等线"/>
        <family val="2"/>
      </rPr>
      <t>号宗地</t>
    </r>
    <phoneticPr fontId="5" type="noConversion"/>
  </si>
  <si>
    <r>
      <rPr>
        <sz val="11"/>
        <color theme="1"/>
        <rFont val="等线"/>
        <family val="2"/>
      </rPr>
      <t>青云街道</t>
    </r>
    <r>
      <rPr>
        <sz val="11"/>
        <color theme="1"/>
        <rFont val="Arial"/>
        <family val="2"/>
      </rPr>
      <t>KCPL2018-9-A1</t>
    </r>
    <r>
      <rPr>
        <sz val="11"/>
        <color theme="1"/>
        <rFont val="等线"/>
        <family val="2"/>
      </rPr>
      <t>号地块</t>
    </r>
    <phoneticPr fontId="5" type="noConversion"/>
  </si>
  <si>
    <r>
      <t>371002019007GB00099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371002019029GB00001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</si>
  <si>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第</t>
    </r>
    <r>
      <rPr>
        <sz val="11"/>
        <color theme="1"/>
        <rFont val="Arial"/>
        <family val="2"/>
      </rPr>
      <t>55</t>
    </r>
    <r>
      <rPr>
        <sz val="11"/>
        <color theme="1"/>
        <rFont val="等线"/>
        <family val="2"/>
      </rPr>
      <t>期</t>
    </r>
    <r>
      <rPr>
        <sz val="11"/>
        <color theme="1"/>
        <rFont val="Arial"/>
        <family val="2"/>
      </rPr>
      <t>89</t>
    </r>
    <r>
      <rPr>
        <sz val="11"/>
        <color theme="1"/>
        <rFont val="等线"/>
        <family val="2"/>
      </rPr>
      <t>亩项目</t>
    </r>
  </si>
  <si>
    <r>
      <rPr>
        <sz val="11"/>
        <color theme="1"/>
        <rFont val="等线"/>
        <family val="2"/>
      </rPr>
      <t>江东新区二期</t>
    </r>
    <r>
      <rPr>
        <sz val="11"/>
        <color theme="1"/>
        <rFont val="Arial"/>
        <family val="2"/>
      </rPr>
      <t>Be-1-3</t>
    </r>
    <r>
      <rPr>
        <sz val="11"/>
        <color theme="1"/>
        <rFont val="等线"/>
        <family val="2"/>
      </rPr>
      <t>号</t>
    </r>
    <r>
      <rPr>
        <sz val="11"/>
        <color theme="1"/>
        <rFont val="Arial"/>
        <family val="2"/>
      </rPr>
      <t>68.403</t>
    </r>
    <r>
      <rPr>
        <sz val="11"/>
        <color theme="1"/>
        <rFont val="等线"/>
        <family val="2"/>
      </rPr>
      <t>亩地块</t>
    </r>
    <phoneticPr fontId="5" type="noConversion"/>
  </si>
  <si>
    <r>
      <rPr>
        <sz val="11"/>
        <color theme="1"/>
        <rFont val="等线"/>
        <family val="2"/>
      </rPr>
      <t>国际商贸城单元</t>
    </r>
    <r>
      <rPr>
        <sz val="11"/>
        <color theme="1"/>
        <rFont val="Arial"/>
        <family val="2"/>
      </rPr>
      <t>JG1804-03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</si>
  <si>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湖东分区</t>
    </r>
    <r>
      <rPr>
        <sz val="11"/>
        <color theme="1"/>
        <rFont val="Arial"/>
        <family val="2"/>
      </rPr>
      <t>HD-03-02-01A</t>
    </r>
    <r>
      <rPr>
        <sz val="11"/>
        <color theme="1"/>
        <rFont val="等线"/>
        <family val="2"/>
      </rPr>
      <t>号地块</t>
    </r>
    <phoneticPr fontId="5" type="noConversion"/>
  </si>
  <si>
    <r>
      <t>2019</t>
    </r>
    <r>
      <rPr>
        <sz val="11"/>
        <color theme="1"/>
        <rFont val="等线"/>
        <family val="2"/>
      </rPr>
      <t>嘉秀洲</t>
    </r>
    <r>
      <rPr>
        <sz val="11"/>
        <color theme="1"/>
        <rFont val="Arial"/>
        <family val="2"/>
      </rPr>
      <t>-022</t>
    </r>
    <r>
      <rPr>
        <sz val="11"/>
        <color theme="1"/>
        <rFont val="等线"/>
        <family val="2"/>
      </rPr>
      <t>号地块</t>
    </r>
  </si>
  <si>
    <r>
      <t>Q</t>
    </r>
    <r>
      <rPr>
        <sz val="11"/>
        <color theme="1"/>
        <rFont val="等线"/>
        <family val="2"/>
      </rPr>
      <t>（</t>
    </r>
    <r>
      <rPr>
        <sz val="11"/>
        <color theme="1"/>
        <rFont val="Arial"/>
        <family val="2"/>
      </rPr>
      <t>2019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26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</si>
  <si>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惠公易大亚湾</t>
    </r>
    <r>
      <rPr>
        <sz val="11"/>
        <color theme="1"/>
        <rFont val="Arial"/>
        <family val="2"/>
      </rPr>
      <t>[2019]013</t>
    </r>
    <r>
      <rPr>
        <sz val="11"/>
        <color theme="1"/>
        <rFont val="等线"/>
        <family val="2"/>
      </rPr>
      <t>号（嘉霖三期地块</t>
    </r>
    <r>
      <rPr>
        <sz val="11"/>
        <color theme="1"/>
        <rFont val="Arial"/>
        <family val="2"/>
      </rPr>
      <t>2</t>
    </r>
    <r>
      <rPr>
        <sz val="11"/>
        <color theme="1"/>
        <rFont val="等线"/>
        <family val="2"/>
      </rPr>
      <t>）</t>
    </r>
    <phoneticPr fontId="5" type="noConversion"/>
  </si>
  <si>
    <r>
      <rPr>
        <sz val="11"/>
        <color theme="1"/>
        <rFont val="等线"/>
        <family val="2"/>
      </rPr>
      <t>人武部地块（</t>
    </r>
    <r>
      <rPr>
        <sz val="11"/>
        <color theme="1"/>
        <rFont val="Arial"/>
        <family val="2"/>
      </rPr>
      <t>2019-2</t>
    </r>
    <r>
      <rPr>
        <sz val="11"/>
        <color theme="1"/>
        <rFont val="等线"/>
        <family val="2"/>
      </rPr>
      <t>）</t>
    </r>
  </si>
  <si>
    <r>
      <rPr>
        <sz val="11"/>
        <color theme="1"/>
        <rFont val="等线"/>
        <family val="2"/>
      </rPr>
      <t>人武部西地块（</t>
    </r>
    <r>
      <rPr>
        <sz val="11"/>
        <color theme="1"/>
        <rFont val="Arial"/>
        <family val="2"/>
      </rPr>
      <t>2019-3</t>
    </r>
    <r>
      <rPr>
        <sz val="11"/>
        <color theme="1"/>
        <rFont val="等线"/>
        <family val="2"/>
      </rPr>
      <t>）</t>
    </r>
  </si>
  <si>
    <r>
      <rPr>
        <sz val="11"/>
        <color theme="1"/>
        <rFont val="等线"/>
        <family val="2"/>
      </rPr>
      <t>凤凰山</t>
    </r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</si>
  <si>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城南</t>
    </r>
    <r>
      <rPr>
        <sz val="11"/>
        <color theme="1"/>
        <rFont val="Arial"/>
        <family val="2"/>
      </rPr>
      <t>19158</t>
    </r>
    <r>
      <rPr>
        <sz val="11"/>
        <color theme="1"/>
        <rFont val="等线"/>
        <family val="2"/>
      </rPr>
      <t>号地块</t>
    </r>
  </si>
  <si>
    <r>
      <t>2019</t>
    </r>
    <r>
      <rPr>
        <sz val="11"/>
        <color theme="1"/>
        <rFont val="等线"/>
        <family val="2"/>
      </rPr>
      <t>（增量）</t>
    </r>
    <r>
      <rPr>
        <sz val="11"/>
        <color theme="1"/>
        <rFont val="Arial"/>
        <family val="2"/>
      </rPr>
      <t>—</t>
    </r>
    <r>
      <rPr>
        <sz val="11"/>
        <color theme="1"/>
        <rFont val="等线"/>
        <family val="2"/>
      </rPr>
      <t>张</t>
    </r>
    <r>
      <rPr>
        <sz val="11"/>
        <color theme="1"/>
        <rFont val="Arial"/>
        <family val="2"/>
      </rPr>
      <t>003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</si>
  <si>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凤凰山</t>
    </r>
    <r>
      <rPr>
        <sz val="11"/>
        <color theme="1"/>
        <rFont val="Arial"/>
        <family val="2"/>
      </rPr>
      <t>4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</si>
  <si>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壶镇石龙</t>
    </r>
    <r>
      <rPr>
        <sz val="11"/>
        <color theme="1"/>
        <rFont val="Arial"/>
        <family val="2"/>
      </rPr>
      <t>1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</si>
  <si>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昆阳镇西直街两侧</t>
    </r>
    <r>
      <rPr>
        <sz val="11"/>
        <color theme="1"/>
        <rFont val="Arial"/>
        <family val="2"/>
      </rPr>
      <t>G03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G10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</si>
  <si>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蔡家组团</t>
    </r>
    <r>
      <rPr>
        <sz val="11"/>
        <color theme="1"/>
        <rFont val="Arial"/>
        <family val="2"/>
      </rPr>
      <t>M</t>
    </r>
    <r>
      <rPr>
        <sz val="11"/>
        <color theme="1"/>
        <rFont val="等线"/>
        <family val="2"/>
      </rPr>
      <t>分区</t>
    </r>
    <r>
      <rPr>
        <sz val="11"/>
        <color theme="1"/>
        <rFont val="Arial"/>
        <family val="2"/>
      </rPr>
      <t>M25-01/05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M26-01/05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M18</t>
    </r>
    <r>
      <rPr>
        <sz val="11"/>
        <color theme="1"/>
        <rFont val="等线"/>
        <family val="2"/>
      </rPr>
      <t>号宗地</t>
    </r>
    <phoneticPr fontId="5" type="noConversion"/>
  </si>
  <si>
    <r>
      <rPr>
        <sz val="11"/>
        <color theme="1"/>
        <rFont val="等线"/>
        <family val="2"/>
      </rPr>
      <t>云亭</t>
    </r>
    <r>
      <rPr>
        <sz val="11"/>
        <color theme="1"/>
        <rFont val="Arial"/>
        <family val="2"/>
      </rPr>
      <t>2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</si>
  <si>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常（高新）网挂</t>
    </r>
    <r>
      <rPr>
        <sz val="11"/>
        <color theme="1"/>
        <rFont val="Arial"/>
        <family val="2"/>
      </rPr>
      <t>035</t>
    </r>
    <r>
      <rPr>
        <sz val="11"/>
        <color theme="1"/>
        <rFont val="等线"/>
        <family val="2"/>
      </rPr>
      <t>地块</t>
    </r>
  </si>
  <si>
    <t>人民南路与文昌路交叉口西北侧地块</t>
    <phoneticPr fontId="5" type="noConversion"/>
  </si>
  <si>
    <t>土地价款
（亿元）</t>
    <phoneticPr fontId="5" type="noConversion"/>
  </si>
  <si>
    <t>权益总价（亿元）</t>
    <phoneticPr fontId="5" type="noConversion"/>
  </si>
  <si>
    <t>土地价款
（亿元）</t>
    <phoneticPr fontId="5" type="noConversion"/>
  </si>
  <si>
    <t>权益总额（亿元）</t>
    <phoneticPr fontId="5" type="noConversion"/>
  </si>
  <si>
    <r>
      <rPr>
        <sz val="11"/>
        <color theme="1"/>
        <rFont val="等线"/>
        <family val="2"/>
      </rPr>
      <t>权益比例</t>
    </r>
  </si>
  <si>
    <r>
      <rPr>
        <sz val="11"/>
        <color theme="1"/>
        <rFont val="等线"/>
        <family val="2"/>
      </rPr>
      <t>占地面积（㎡）</t>
    </r>
    <phoneticPr fontId="5" type="noConversion"/>
  </si>
  <si>
    <r>
      <rPr>
        <sz val="11"/>
        <color theme="1"/>
        <rFont val="等线"/>
        <family val="2"/>
      </rPr>
      <t>规划建筑面积（㎡）</t>
    </r>
    <phoneticPr fontId="5" type="noConversion"/>
  </si>
  <si>
    <r>
      <rPr>
        <sz val="11"/>
        <color theme="1"/>
        <rFont val="等线"/>
        <family val="2"/>
      </rPr>
      <t>总地价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Arial"/>
        <family val="2"/>
      </rPr>
      <t>)</t>
    </r>
    <phoneticPr fontId="5" type="noConversion"/>
  </si>
  <si>
    <r>
      <rPr>
        <sz val="11"/>
        <color theme="1"/>
        <rFont val="等线"/>
        <family val="2"/>
      </rPr>
      <t>权益总价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Arial"/>
        <family val="2"/>
      </rPr>
      <t>)</t>
    </r>
    <phoneticPr fontId="5" type="noConversion"/>
  </si>
  <si>
    <r>
      <rPr>
        <sz val="11"/>
        <color theme="1"/>
        <rFont val="等线"/>
        <family val="2"/>
      </rPr>
      <t>楼面地价</t>
    </r>
  </si>
  <si>
    <r>
      <rPr>
        <sz val="11"/>
        <color theme="1"/>
        <rFont val="等线"/>
        <family val="2"/>
      </rPr>
      <t>诸暨环城东路与祥安路交叉口西南侧地块</t>
    </r>
    <phoneticPr fontId="5" type="noConversion"/>
  </si>
  <si>
    <r>
      <rPr>
        <sz val="11"/>
        <color theme="1"/>
        <rFont val="等线"/>
        <family val="2"/>
      </rPr>
      <t>张家港湖悦天境</t>
    </r>
    <r>
      <rPr>
        <sz val="11"/>
        <color theme="1"/>
        <rFont val="Arial"/>
        <family val="2"/>
      </rPr>
      <t>(</t>
    </r>
    <r>
      <rPr>
        <sz val="11"/>
        <color theme="1"/>
        <rFont val="等线"/>
        <family val="2"/>
      </rPr>
      <t>吾悦</t>
    </r>
    <r>
      <rPr>
        <sz val="11"/>
        <color theme="1"/>
        <rFont val="Arial"/>
        <family val="2"/>
      </rPr>
      <t>C)</t>
    </r>
    <phoneticPr fontId="5" type="noConversion"/>
  </si>
  <si>
    <r>
      <rPr>
        <sz val="11"/>
        <color theme="1"/>
        <rFont val="等线"/>
        <family val="2"/>
      </rPr>
      <t>经开区</t>
    </r>
  </si>
  <si>
    <r>
      <rPr>
        <sz val="11"/>
        <color theme="1"/>
        <rFont val="等线"/>
        <family val="2"/>
      </rPr>
      <t>重庆西著七里</t>
    </r>
    <phoneticPr fontId="5" type="noConversion"/>
  </si>
  <si>
    <r>
      <rPr>
        <sz val="11"/>
        <color theme="1"/>
        <rFont val="等线"/>
        <family val="2"/>
      </rPr>
      <t>沙坪坝区</t>
    </r>
  </si>
  <si>
    <r>
      <rPr>
        <sz val="11"/>
        <color theme="1"/>
        <rFont val="等线"/>
        <family val="2"/>
      </rPr>
      <t>苏州苏地</t>
    </r>
    <r>
      <rPr>
        <sz val="11"/>
        <color theme="1"/>
        <rFont val="Arial"/>
        <family val="2"/>
      </rPr>
      <t>2017-WG-60</t>
    </r>
    <r>
      <rPr>
        <sz val="11"/>
        <color theme="1"/>
        <rFont val="等线"/>
        <family val="2"/>
      </rPr>
      <t>号</t>
    </r>
    <phoneticPr fontId="5" type="noConversion"/>
  </si>
  <si>
    <r>
      <rPr>
        <sz val="11"/>
        <color theme="1"/>
        <rFont val="等线"/>
        <family val="2"/>
      </rPr>
      <t>浒墅关开发区</t>
    </r>
  </si>
  <si>
    <r>
      <rPr>
        <sz val="11"/>
        <color theme="1"/>
        <rFont val="等线"/>
        <family val="2"/>
      </rPr>
      <t>海门熙悦天玺</t>
    </r>
    <phoneticPr fontId="5" type="noConversion"/>
  </si>
  <si>
    <r>
      <rPr>
        <sz val="11"/>
        <color theme="1"/>
        <rFont val="等线"/>
        <family val="2"/>
      </rPr>
      <t>南通</t>
    </r>
    <r>
      <rPr>
        <sz val="11"/>
        <color theme="1"/>
        <rFont val="Arial"/>
        <family val="2"/>
      </rPr>
      <t>R17043</t>
    </r>
    <r>
      <rPr>
        <sz val="11"/>
        <color theme="1"/>
        <rFont val="等线"/>
        <family val="2"/>
      </rPr>
      <t>地块（开发区春风南岸）</t>
    </r>
    <phoneticPr fontId="5" type="noConversion"/>
  </si>
  <si>
    <r>
      <rPr>
        <sz val="11"/>
        <color theme="1"/>
        <rFont val="等线"/>
        <family val="2"/>
      </rPr>
      <t>开发区</t>
    </r>
  </si>
  <si>
    <r>
      <rPr>
        <sz val="11"/>
        <color theme="1"/>
        <rFont val="等线"/>
        <family val="2"/>
      </rPr>
      <t>南通</t>
    </r>
    <r>
      <rPr>
        <sz val="11"/>
        <color theme="1"/>
        <rFont val="Arial"/>
        <family val="2"/>
      </rPr>
      <t>R17044</t>
    </r>
    <r>
      <rPr>
        <sz val="11"/>
        <color theme="1"/>
        <rFont val="等线"/>
        <family val="2"/>
      </rPr>
      <t>地块（开发区春风南岸）</t>
    </r>
  </si>
  <si>
    <r>
      <rPr>
        <sz val="11"/>
        <color theme="1"/>
        <rFont val="等线"/>
        <family val="2"/>
      </rPr>
      <t>东阳中南新城樾府</t>
    </r>
    <phoneticPr fontId="5" type="noConversion"/>
  </si>
  <si>
    <r>
      <rPr>
        <sz val="11"/>
        <color theme="1"/>
        <rFont val="等线"/>
        <family val="2"/>
      </rPr>
      <t>淮安承恩大道南侧地块</t>
    </r>
    <phoneticPr fontId="5" type="noConversion"/>
  </si>
  <si>
    <r>
      <rPr>
        <sz val="11"/>
        <color theme="1"/>
        <rFont val="等线"/>
        <family val="2"/>
      </rPr>
      <t>安宁连然街道</t>
    </r>
    <r>
      <rPr>
        <sz val="11"/>
        <color theme="1"/>
        <rFont val="Arial"/>
        <family val="2"/>
      </rPr>
      <t>ANCB-2017L003</t>
    </r>
    <r>
      <rPr>
        <sz val="11"/>
        <color theme="1"/>
        <rFont val="等线"/>
        <family val="2"/>
      </rPr>
      <t>号地块</t>
    </r>
    <phoneticPr fontId="5" type="noConversion"/>
  </si>
  <si>
    <r>
      <rPr>
        <sz val="11"/>
        <color theme="1"/>
        <rFont val="等线"/>
        <family val="2"/>
      </rPr>
      <t>安宁市</t>
    </r>
  </si>
  <si>
    <r>
      <rPr>
        <sz val="11"/>
        <color theme="1"/>
        <rFont val="等线"/>
        <family val="2"/>
      </rPr>
      <t>重庆万云府</t>
    </r>
  </si>
  <si>
    <r>
      <rPr>
        <sz val="11"/>
        <color theme="1"/>
        <rFont val="等线"/>
        <family val="2"/>
      </rPr>
      <t>余姚</t>
    </r>
    <r>
      <rPr>
        <sz val="11"/>
        <color theme="1"/>
        <rFont val="Arial"/>
        <family val="2"/>
      </rPr>
      <t>2017-140</t>
    </r>
    <r>
      <rPr>
        <sz val="11"/>
        <color theme="1"/>
        <rFont val="等线"/>
        <family val="2"/>
      </rPr>
      <t>号舜达路南侧地块</t>
    </r>
  </si>
  <si>
    <r>
      <rPr>
        <sz val="11"/>
        <color theme="1"/>
        <rFont val="等线"/>
        <family val="2"/>
      </rPr>
      <t>余姚市</t>
    </r>
  </si>
  <si>
    <r>
      <rPr>
        <sz val="11"/>
        <color theme="1"/>
        <rFont val="等线"/>
        <family val="2"/>
      </rPr>
      <t>余姚</t>
    </r>
    <r>
      <rPr>
        <sz val="11"/>
        <color theme="1"/>
        <rFont val="Arial"/>
        <family val="2"/>
      </rPr>
      <t>2017-141</t>
    </r>
    <r>
      <rPr>
        <sz val="11"/>
        <color theme="1"/>
        <rFont val="等线"/>
        <family val="2"/>
      </rPr>
      <t>号舜达路南侧地块</t>
    </r>
  </si>
  <si>
    <r>
      <rPr>
        <sz val="11"/>
        <color theme="1"/>
        <rFont val="等线"/>
        <family val="2"/>
      </rPr>
      <t>梅州峰会</t>
    </r>
  </si>
  <si>
    <r>
      <rPr>
        <sz val="11"/>
        <color theme="1"/>
        <rFont val="等线"/>
        <family val="2"/>
      </rPr>
      <t>梅州</t>
    </r>
  </si>
  <si>
    <r>
      <rPr>
        <sz val="11"/>
        <color theme="1"/>
        <rFont val="等线"/>
        <family val="2"/>
      </rPr>
      <t>梅县区</t>
    </r>
  </si>
  <si>
    <r>
      <rPr>
        <sz val="11"/>
        <color theme="1"/>
        <rFont val="等线"/>
        <family val="2"/>
      </rPr>
      <t>台州椒江区章安街道章梓路地块</t>
    </r>
    <phoneticPr fontId="5" type="noConversion"/>
  </si>
  <si>
    <r>
      <rPr>
        <sz val="11"/>
        <color theme="1"/>
        <rFont val="等线"/>
        <family val="2"/>
      </rPr>
      <t>椒江区</t>
    </r>
  </si>
  <si>
    <r>
      <rPr>
        <sz val="11"/>
        <color theme="1"/>
        <rFont val="等线"/>
        <family val="2"/>
      </rPr>
      <t>诸暨环北居住区艮塔西路</t>
    </r>
    <r>
      <rPr>
        <sz val="11"/>
        <color theme="1"/>
        <rFont val="Arial"/>
        <family val="2"/>
      </rPr>
      <t>-01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</si>
  <si>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台州开发区市府大道项目</t>
    </r>
    <phoneticPr fontId="5" type="noConversion"/>
  </si>
  <si>
    <r>
      <rPr>
        <sz val="11"/>
        <color theme="1"/>
        <rFont val="等线"/>
        <family val="2"/>
      </rPr>
      <t>新悦府</t>
    </r>
    <phoneticPr fontId="5" type="noConversion"/>
  </si>
  <si>
    <r>
      <rPr>
        <sz val="11"/>
        <color theme="1"/>
        <rFont val="等线"/>
        <family val="2"/>
      </rPr>
      <t>眉山</t>
    </r>
    <phoneticPr fontId="5" type="noConversion"/>
  </si>
  <si>
    <r>
      <rPr>
        <sz val="11"/>
        <color theme="1"/>
        <rFont val="等线"/>
        <family val="2"/>
      </rPr>
      <t>仁寿县</t>
    </r>
    <phoneticPr fontId="5" type="noConversion"/>
  </si>
  <si>
    <r>
      <rPr>
        <sz val="11"/>
        <color theme="1"/>
        <rFont val="等线"/>
        <family val="2"/>
      </rPr>
      <t>宁波镇海新城</t>
    </r>
    <r>
      <rPr>
        <sz val="11"/>
        <color theme="1"/>
        <rFont val="Arial"/>
        <family val="2"/>
      </rPr>
      <t>ZH07-06-02-b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</si>
  <si>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镇海区</t>
    </r>
  </si>
  <si>
    <r>
      <rPr>
        <sz val="11"/>
        <color theme="1"/>
        <rFont val="等线"/>
        <family val="2"/>
      </rPr>
      <t>南通春江阅</t>
    </r>
  </si>
  <si>
    <r>
      <rPr>
        <sz val="11"/>
        <color theme="1"/>
        <rFont val="等线"/>
        <family val="2"/>
      </rPr>
      <t>港闸区</t>
    </r>
  </si>
  <si>
    <r>
      <rPr>
        <sz val="11"/>
        <color theme="1"/>
        <rFont val="等线"/>
        <family val="2"/>
      </rPr>
      <t>慈溪慈崇寿</t>
    </r>
    <r>
      <rPr>
        <sz val="11"/>
        <color theme="1"/>
        <rFont val="Arial"/>
        <family val="2"/>
      </rPr>
      <t>I201702#</t>
    </r>
  </si>
  <si>
    <r>
      <rPr>
        <sz val="11"/>
        <color theme="1"/>
        <rFont val="等线"/>
        <family val="2"/>
      </rPr>
      <t>慈溪市</t>
    </r>
  </si>
  <si>
    <r>
      <rPr>
        <sz val="11"/>
        <color theme="1"/>
        <rFont val="等线"/>
        <family val="2"/>
      </rPr>
      <t>慈溪慈横河</t>
    </r>
    <r>
      <rPr>
        <sz val="11"/>
        <color theme="1"/>
        <rFont val="Arial"/>
        <family val="2"/>
      </rPr>
      <t>I201701#</t>
    </r>
  </si>
  <si>
    <r>
      <rPr>
        <sz val="11"/>
        <color theme="1"/>
        <rFont val="等线"/>
        <family val="2"/>
      </rPr>
      <t>中南</t>
    </r>
    <r>
      <rPr>
        <sz val="11"/>
        <color theme="1"/>
        <rFont val="Arial"/>
        <family val="2"/>
      </rPr>
      <t>•</t>
    </r>
    <r>
      <rPr>
        <sz val="11"/>
        <color theme="1"/>
        <rFont val="等线"/>
        <family val="2"/>
      </rPr>
      <t>湖畔堤</t>
    </r>
  </si>
  <si>
    <r>
      <rPr>
        <sz val="11"/>
        <color theme="1"/>
        <rFont val="等线"/>
        <family val="2"/>
      </rPr>
      <t>宁波杭州湾新区项目</t>
    </r>
    <phoneticPr fontId="5" type="noConversion"/>
  </si>
  <si>
    <r>
      <rPr>
        <sz val="11"/>
        <color theme="1"/>
        <rFont val="等线"/>
        <family val="2"/>
      </rPr>
      <t>慈溪古塘街道界牌</t>
    </r>
    <r>
      <rPr>
        <sz val="11"/>
        <color theme="1"/>
        <rFont val="Arial"/>
        <family val="2"/>
      </rPr>
      <t>3#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</si>
  <si>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温州瑞安万松东进带</t>
    </r>
    <r>
      <rPr>
        <sz val="11"/>
        <color theme="1"/>
        <rFont val="Arial"/>
        <family val="2"/>
      </rPr>
      <t>04-02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</si>
  <si>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瑞安市</t>
    </r>
  </si>
  <si>
    <r>
      <rPr>
        <sz val="11"/>
        <color theme="1"/>
        <rFont val="等线"/>
        <family val="2"/>
      </rPr>
      <t>许昌中南金玉堂</t>
    </r>
    <phoneticPr fontId="5" type="noConversion"/>
  </si>
  <si>
    <r>
      <rPr>
        <sz val="11"/>
        <color theme="1"/>
        <rFont val="等线"/>
        <family val="2"/>
      </rPr>
      <t>许昌</t>
    </r>
  </si>
  <si>
    <r>
      <rPr>
        <sz val="11"/>
        <color theme="1"/>
        <rFont val="等线"/>
        <family val="2"/>
      </rPr>
      <t>魏都区</t>
    </r>
  </si>
  <si>
    <r>
      <rPr>
        <sz val="11"/>
        <color theme="1"/>
        <rFont val="等线"/>
        <family val="2"/>
      </rPr>
      <t>温州乐清经济开发区</t>
    </r>
    <r>
      <rPr>
        <sz val="11"/>
        <color theme="1"/>
        <rFont val="Arial"/>
        <family val="2"/>
      </rPr>
      <t>18-03-15-1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</si>
  <si>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乐清市</t>
    </r>
  </si>
  <si>
    <r>
      <rPr>
        <sz val="11"/>
        <color theme="1"/>
        <rFont val="等线"/>
        <family val="2"/>
      </rPr>
      <t>济宁樾府</t>
    </r>
  </si>
  <si>
    <r>
      <rPr>
        <sz val="11"/>
        <color theme="1"/>
        <rFont val="等线"/>
        <family val="2"/>
      </rPr>
      <t>济宁</t>
    </r>
  </si>
  <si>
    <r>
      <rPr>
        <sz val="11"/>
        <color theme="1"/>
        <rFont val="等线"/>
        <family val="2"/>
      </rPr>
      <t>任城区</t>
    </r>
  </si>
  <si>
    <r>
      <rPr>
        <sz val="11"/>
        <color theme="1"/>
        <rFont val="等线"/>
        <family val="2"/>
      </rPr>
      <t>天津团泊海熙府</t>
    </r>
  </si>
  <si>
    <r>
      <rPr>
        <sz val="11"/>
        <color theme="1"/>
        <rFont val="等线"/>
        <family val="2"/>
      </rPr>
      <t>天津</t>
    </r>
  </si>
  <si>
    <r>
      <rPr>
        <sz val="11"/>
        <color theme="1"/>
        <rFont val="等线"/>
        <family val="2"/>
      </rPr>
      <t>静海区</t>
    </r>
  </si>
  <si>
    <r>
      <rPr>
        <sz val="11"/>
        <color theme="1"/>
        <rFont val="等线"/>
        <family val="2"/>
      </rPr>
      <t>天津津静（挂）</t>
    </r>
    <r>
      <rPr>
        <sz val="11"/>
        <color theme="1"/>
        <rFont val="Arial"/>
        <family val="2"/>
      </rPr>
      <t>2017-14</t>
    </r>
    <r>
      <rPr>
        <sz val="11"/>
        <color theme="1"/>
        <rFont val="等线"/>
        <family val="2"/>
      </rPr>
      <t>号</t>
    </r>
  </si>
  <si>
    <r>
      <rPr>
        <sz val="11"/>
        <color theme="1"/>
        <rFont val="等线"/>
        <family val="2"/>
      </rPr>
      <t>海门北京路项目</t>
    </r>
  </si>
  <si>
    <r>
      <rPr>
        <sz val="11"/>
        <color theme="1"/>
        <rFont val="等线"/>
        <family val="2"/>
      </rPr>
      <t>淮安西安路</t>
    </r>
    <r>
      <rPr>
        <sz val="11"/>
        <color theme="1"/>
        <rFont val="Arial"/>
        <family val="2"/>
      </rPr>
      <t>5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</si>
  <si>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东台熙悦</t>
    </r>
  </si>
  <si>
    <r>
      <rPr>
        <sz val="11"/>
        <color theme="1"/>
        <rFont val="等线"/>
        <family val="2"/>
      </rPr>
      <t>嘉兴凤桥镇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南</t>
    </r>
    <r>
      <rPr>
        <sz val="11"/>
        <color theme="1"/>
        <rFont val="Arial"/>
        <family val="2"/>
      </rPr>
      <t>-041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</si>
  <si>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凤桥镇</t>
    </r>
  </si>
  <si>
    <r>
      <rPr>
        <sz val="11"/>
        <color theme="1"/>
        <rFont val="等线"/>
        <family val="2"/>
      </rPr>
      <t>佛山高明荷城</t>
    </r>
    <phoneticPr fontId="5" type="noConversion"/>
  </si>
  <si>
    <r>
      <rPr>
        <sz val="11"/>
        <color theme="1"/>
        <rFont val="等线"/>
        <family val="2"/>
      </rPr>
      <t>佛山</t>
    </r>
  </si>
  <si>
    <r>
      <rPr>
        <sz val="11"/>
        <color theme="1"/>
        <rFont val="等线"/>
        <family val="2"/>
      </rPr>
      <t>高明区</t>
    </r>
  </si>
  <si>
    <r>
      <rPr>
        <sz val="11"/>
        <color theme="1"/>
        <rFont val="等线"/>
        <family val="2"/>
      </rPr>
      <t>慈溪宗汉</t>
    </r>
    <r>
      <rPr>
        <sz val="11"/>
        <color theme="1"/>
        <rFont val="Arial"/>
        <family val="2"/>
      </rPr>
      <t>201403#</t>
    </r>
    <r>
      <rPr>
        <sz val="11"/>
        <color theme="1"/>
        <rFont val="等线"/>
        <family val="2"/>
      </rPr>
      <t>地块</t>
    </r>
    <phoneticPr fontId="5" type="noConversion"/>
  </si>
  <si>
    <r>
      <rPr>
        <sz val="11"/>
        <color theme="1"/>
        <rFont val="等线"/>
        <family val="2"/>
      </rPr>
      <t>慈溪宗汉</t>
    </r>
    <r>
      <rPr>
        <sz val="11"/>
        <color theme="1"/>
        <rFont val="Arial"/>
        <family val="2"/>
      </rPr>
      <t>201402#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</si>
  <si>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镇江檀山路项目</t>
    </r>
  </si>
  <si>
    <r>
      <rPr>
        <sz val="11"/>
        <color theme="1"/>
        <rFont val="等线"/>
        <family val="2"/>
      </rPr>
      <t>开封中南林樾</t>
    </r>
  </si>
  <si>
    <r>
      <rPr>
        <sz val="11"/>
        <color theme="1"/>
        <rFont val="等线"/>
        <family val="2"/>
      </rPr>
      <t>开封</t>
    </r>
  </si>
  <si>
    <r>
      <rPr>
        <sz val="11"/>
        <color theme="1"/>
        <rFont val="等线"/>
        <family val="2"/>
      </rPr>
      <t>新区</t>
    </r>
  </si>
  <si>
    <r>
      <rPr>
        <sz val="11"/>
        <color theme="1"/>
        <rFont val="等线"/>
        <family val="2"/>
      </rPr>
      <t>宁波杭州湾新区智慧宜居区块</t>
    </r>
    <r>
      <rPr>
        <sz val="11"/>
        <color theme="1"/>
        <rFont val="Arial"/>
        <family val="2"/>
      </rPr>
      <t>4#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</si>
  <si>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宁波杭州湾新区智慧宜居区块</t>
    </r>
    <r>
      <rPr>
        <sz val="11"/>
        <color theme="1"/>
        <rFont val="Arial"/>
        <family val="2"/>
      </rPr>
      <t>5#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</si>
  <si>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宁波杭州湾新区智慧宜居区块</t>
    </r>
    <r>
      <rPr>
        <sz val="11"/>
        <color theme="1"/>
        <rFont val="Arial"/>
        <family val="2"/>
      </rPr>
      <t>6#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</si>
  <si>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慈溪杭州湾新区康乐宜居区块</t>
    </r>
    <r>
      <rPr>
        <sz val="11"/>
        <color theme="1"/>
        <rFont val="Arial"/>
        <family val="2"/>
      </rPr>
      <t>3#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</si>
  <si>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淄博樾府</t>
    </r>
  </si>
  <si>
    <r>
      <rPr>
        <sz val="11"/>
        <color theme="1"/>
        <rFont val="等线"/>
        <family val="2"/>
      </rPr>
      <t>桓台县</t>
    </r>
  </si>
  <si>
    <r>
      <rPr>
        <sz val="11"/>
        <color theme="1"/>
        <rFont val="等线"/>
        <family val="2"/>
      </rPr>
      <t>安徽亳州利辛县项目</t>
    </r>
  </si>
  <si>
    <r>
      <rPr>
        <sz val="11"/>
        <color theme="1"/>
        <rFont val="等线"/>
        <family val="2"/>
      </rPr>
      <t>亳州</t>
    </r>
  </si>
  <si>
    <r>
      <rPr>
        <sz val="11"/>
        <color theme="1"/>
        <rFont val="等线"/>
        <family val="2"/>
      </rPr>
      <t>利辛县</t>
    </r>
  </si>
  <si>
    <r>
      <rPr>
        <sz val="11"/>
        <color theme="1"/>
        <rFont val="等线"/>
        <family val="2"/>
      </rPr>
      <t>衢州常山县城东新区心舟公园东南侧地块</t>
    </r>
  </si>
  <si>
    <r>
      <rPr>
        <sz val="11"/>
        <color theme="1"/>
        <rFont val="等线"/>
        <family val="2"/>
      </rPr>
      <t>衢州</t>
    </r>
  </si>
  <si>
    <r>
      <rPr>
        <sz val="11"/>
        <color theme="1"/>
        <rFont val="等线"/>
        <family val="2"/>
      </rPr>
      <t>常山县</t>
    </r>
  </si>
  <si>
    <r>
      <rPr>
        <sz val="11"/>
        <color theme="1"/>
        <rFont val="等线"/>
        <family val="2"/>
      </rPr>
      <t>五华区项目</t>
    </r>
  </si>
  <si>
    <r>
      <rPr>
        <sz val="11"/>
        <color theme="1"/>
        <rFont val="等线"/>
        <family val="2"/>
      </rPr>
      <t>五华区</t>
    </r>
  </si>
  <si>
    <r>
      <rPr>
        <sz val="11"/>
        <color theme="1"/>
        <rFont val="等线"/>
        <family val="2"/>
      </rPr>
      <t>星光玻璃纤维地块</t>
    </r>
  </si>
  <si>
    <r>
      <rPr>
        <sz val="11"/>
        <color theme="1"/>
        <rFont val="等线"/>
        <family val="2"/>
      </rPr>
      <t>铁西区</t>
    </r>
  </si>
  <si>
    <r>
      <rPr>
        <sz val="11"/>
        <color theme="1"/>
        <rFont val="等线"/>
        <family val="2"/>
      </rPr>
      <t>金华龙川路以南地块</t>
    </r>
  </si>
  <si>
    <r>
      <rPr>
        <sz val="11"/>
        <color theme="1"/>
        <rFont val="等线"/>
        <family val="2"/>
      </rPr>
      <t>婺城区</t>
    </r>
  </si>
  <si>
    <r>
      <rPr>
        <sz val="11"/>
        <color theme="1"/>
        <rFont val="等线"/>
        <family val="2"/>
      </rPr>
      <t>济宁漫悦湾项目</t>
    </r>
    <phoneticPr fontId="5" type="noConversion"/>
  </si>
  <si>
    <r>
      <rPr>
        <sz val="11"/>
        <color theme="1"/>
        <rFont val="等线"/>
        <family val="2"/>
      </rPr>
      <t>高新区</t>
    </r>
  </si>
  <si>
    <r>
      <rPr>
        <sz val="11"/>
        <color theme="1"/>
        <rFont val="等线"/>
        <family val="2"/>
      </rPr>
      <t>安徽淮南漫悦湾</t>
    </r>
    <phoneticPr fontId="5" type="noConversion"/>
  </si>
  <si>
    <r>
      <rPr>
        <sz val="11"/>
        <color theme="1"/>
        <rFont val="等线"/>
        <family val="2"/>
      </rPr>
      <t>淮南市</t>
    </r>
  </si>
  <si>
    <r>
      <rPr>
        <sz val="11"/>
        <color theme="1"/>
        <rFont val="等线"/>
        <family val="2"/>
      </rPr>
      <t>山南新区</t>
    </r>
  </si>
  <si>
    <r>
      <rPr>
        <sz val="11"/>
        <color theme="1"/>
        <rFont val="等线"/>
        <family val="2"/>
      </rPr>
      <t>梅州高铁东项目</t>
    </r>
  </si>
  <si>
    <r>
      <rPr>
        <sz val="11"/>
        <color theme="1"/>
        <rFont val="等线"/>
        <family val="2"/>
      </rPr>
      <t>佛山高明西江</t>
    </r>
  </si>
  <si>
    <r>
      <rPr>
        <sz val="11"/>
        <color theme="1"/>
        <rFont val="等线"/>
        <family val="2"/>
      </rPr>
      <t>阜阳太和县</t>
    </r>
    <r>
      <rPr>
        <sz val="11"/>
        <color theme="1"/>
        <rFont val="Arial"/>
        <family val="2"/>
      </rPr>
      <t>TH</t>
    </r>
    <r>
      <rPr>
        <sz val="11"/>
        <color theme="1"/>
        <rFont val="等线"/>
        <family val="2"/>
      </rPr>
      <t>【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】</t>
    </r>
    <r>
      <rPr>
        <sz val="11"/>
        <color theme="1"/>
        <rFont val="Arial"/>
        <family val="2"/>
      </rPr>
      <t>068#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</si>
  <si>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阜阳</t>
    </r>
  </si>
  <si>
    <r>
      <rPr>
        <sz val="11"/>
        <color theme="1"/>
        <rFont val="等线"/>
        <family val="2"/>
      </rPr>
      <t>太和县</t>
    </r>
  </si>
  <si>
    <r>
      <rPr>
        <sz val="11"/>
        <color theme="1"/>
        <rFont val="等线"/>
        <family val="2"/>
      </rPr>
      <t>河北保定徐水尚熙府</t>
    </r>
  </si>
  <si>
    <r>
      <rPr>
        <sz val="11"/>
        <color theme="1"/>
        <rFont val="等线"/>
        <family val="2"/>
      </rPr>
      <t>保定</t>
    </r>
  </si>
  <si>
    <r>
      <rPr>
        <sz val="11"/>
        <color theme="1"/>
        <rFont val="等线"/>
        <family val="2"/>
      </rPr>
      <t>徐水区</t>
    </r>
  </si>
  <si>
    <r>
      <rPr>
        <sz val="11"/>
        <color theme="1"/>
        <rFont val="等线"/>
        <family val="2"/>
      </rPr>
      <t>连云港灌南</t>
    </r>
    <r>
      <rPr>
        <sz val="11"/>
        <color theme="1"/>
        <rFont val="Arial"/>
        <family val="2"/>
      </rPr>
      <t>GT2018-06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</si>
  <si>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连云港</t>
    </r>
  </si>
  <si>
    <r>
      <rPr>
        <sz val="11"/>
        <color theme="1"/>
        <rFont val="等线"/>
        <family val="2"/>
      </rPr>
      <t>灌南县</t>
    </r>
  </si>
  <si>
    <r>
      <rPr>
        <sz val="11"/>
        <color theme="1"/>
        <rFont val="等线"/>
        <family val="2"/>
      </rPr>
      <t>连云港灌南</t>
    </r>
    <r>
      <rPr>
        <sz val="11"/>
        <color theme="1"/>
        <rFont val="Arial"/>
        <family val="2"/>
      </rPr>
      <t>GT2018-07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</si>
  <si>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安徽蚌埠项目</t>
    </r>
  </si>
  <si>
    <r>
      <rPr>
        <sz val="11"/>
        <color theme="1"/>
        <rFont val="等线"/>
        <family val="2"/>
      </rPr>
      <t>惠州嘉霖</t>
    </r>
  </si>
  <si>
    <r>
      <rPr>
        <sz val="11"/>
        <color theme="1"/>
        <rFont val="等线"/>
        <family val="2"/>
      </rPr>
      <t>大亚湾经济技术开发区</t>
    </r>
  </si>
  <si>
    <r>
      <rPr>
        <sz val="11"/>
        <color theme="1"/>
        <rFont val="等线"/>
        <family val="2"/>
      </rPr>
      <t>慈溪新潮塘</t>
    </r>
    <r>
      <rPr>
        <sz val="11"/>
        <color theme="1"/>
        <rFont val="Arial"/>
        <family val="2"/>
      </rPr>
      <t>2#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</si>
  <si>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沈阳时代包装地块</t>
    </r>
  </si>
  <si>
    <r>
      <rPr>
        <sz val="11"/>
        <color theme="1"/>
        <rFont val="等线"/>
        <family val="2"/>
      </rPr>
      <t>济宁邹城中胡中街项目</t>
    </r>
  </si>
  <si>
    <r>
      <rPr>
        <sz val="11"/>
        <color theme="1"/>
        <rFont val="等线"/>
        <family val="2"/>
      </rPr>
      <t>邹城市</t>
    </r>
  </si>
  <si>
    <r>
      <rPr>
        <sz val="11"/>
        <color theme="1"/>
        <rFont val="等线"/>
        <family val="2"/>
      </rPr>
      <t>湘潭岳塘区河东大道以地块</t>
    </r>
  </si>
  <si>
    <r>
      <rPr>
        <sz val="11"/>
        <color theme="1"/>
        <rFont val="等线"/>
        <family val="2"/>
      </rPr>
      <t>湘潭</t>
    </r>
  </si>
  <si>
    <r>
      <rPr>
        <sz val="11"/>
        <color theme="1"/>
        <rFont val="等线"/>
        <family val="2"/>
      </rPr>
      <t>岳塘区</t>
    </r>
  </si>
  <si>
    <r>
      <rPr>
        <sz val="11"/>
        <color theme="1"/>
        <rFont val="等线"/>
        <family val="2"/>
      </rPr>
      <t>泉州</t>
    </r>
    <r>
      <rPr>
        <sz val="11"/>
        <color theme="1"/>
        <rFont val="Arial"/>
        <family val="2"/>
      </rPr>
      <t>2018-01</t>
    </r>
    <r>
      <rPr>
        <sz val="11"/>
        <color theme="1"/>
        <rFont val="等线"/>
        <family val="2"/>
      </rPr>
      <t>清蒙地块</t>
    </r>
  </si>
  <si>
    <r>
      <rPr>
        <sz val="11"/>
        <color theme="1"/>
        <rFont val="等线"/>
        <family val="2"/>
      </rPr>
      <t>南通先锋项目</t>
    </r>
  </si>
  <si>
    <r>
      <rPr>
        <sz val="11"/>
        <color theme="1"/>
        <rFont val="等线"/>
        <family val="2"/>
      </rPr>
      <t>合肥高新区</t>
    </r>
    <r>
      <rPr>
        <sz val="11"/>
        <color theme="1"/>
        <rFont val="Arial"/>
        <family val="2"/>
      </rPr>
      <t>KP1-3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</si>
  <si>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合肥</t>
    </r>
  </si>
  <si>
    <r>
      <rPr>
        <sz val="11"/>
        <color theme="1"/>
        <rFont val="等线"/>
        <family val="2"/>
      </rPr>
      <t>济宁樾府项目</t>
    </r>
  </si>
  <si>
    <r>
      <rPr>
        <sz val="11"/>
        <color theme="1"/>
        <rFont val="等线"/>
        <family val="2"/>
      </rPr>
      <t>临沂熙悦</t>
    </r>
  </si>
  <si>
    <r>
      <rPr>
        <sz val="11"/>
        <color theme="1"/>
        <rFont val="等线"/>
        <family val="2"/>
      </rPr>
      <t>新技术产业开发区</t>
    </r>
  </si>
  <si>
    <r>
      <rPr>
        <sz val="11"/>
        <color theme="1"/>
        <rFont val="等线"/>
        <family val="2"/>
      </rPr>
      <t>西安</t>
    </r>
    <r>
      <rPr>
        <sz val="11"/>
        <color theme="1"/>
        <rFont val="Arial"/>
        <family val="2"/>
      </rPr>
      <t>FD2-7-13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14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15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</si>
  <si>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济宁珑悦</t>
    </r>
  </si>
  <si>
    <r>
      <rPr>
        <sz val="11"/>
        <color theme="1"/>
        <rFont val="等线"/>
        <family val="2"/>
      </rPr>
      <t>太白湖新区</t>
    </r>
  </si>
  <si>
    <r>
      <rPr>
        <sz val="11"/>
        <color theme="1"/>
        <rFont val="等线"/>
        <family val="2"/>
      </rPr>
      <t>慈溪新潮塘</t>
    </r>
    <r>
      <rPr>
        <sz val="11"/>
        <color theme="1"/>
        <rFont val="Arial"/>
        <family val="2"/>
      </rPr>
      <t>1#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</si>
  <si>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重庆北碚区蔡家组团地块</t>
    </r>
  </si>
  <si>
    <r>
      <rPr>
        <sz val="11"/>
        <color theme="1"/>
        <rFont val="等线"/>
        <family val="2"/>
      </rPr>
      <t>辛集</t>
    </r>
    <r>
      <rPr>
        <sz val="11"/>
        <color theme="1"/>
        <rFont val="Arial"/>
        <family val="2"/>
      </rPr>
      <t>2018-012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</si>
  <si>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石家庄</t>
    </r>
  </si>
  <si>
    <r>
      <rPr>
        <sz val="11"/>
        <color theme="1"/>
        <rFont val="等线"/>
        <family val="2"/>
      </rPr>
      <t>辛集市</t>
    </r>
  </si>
  <si>
    <r>
      <rPr>
        <sz val="11"/>
        <color theme="1"/>
        <rFont val="等线"/>
        <family val="2"/>
      </rPr>
      <t>唐山许各寨项目</t>
    </r>
  </si>
  <si>
    <r>
      <rPr>
        <sz val="11"/>
        <color theme="1"/>
        <rFont val="等线"/>
        <family val="2"/>
      </rPr>
      <t>唐山</t>
    </r>
  </si>
  <si>
    <r>
      <rPr>
        <sz val="11"/>
        <color theme="1"/>
        <rFont val="等线"/>
        <family val="2"/>
      </rPr>
      <t>路北区</t>
    </r>
  </si>
  <si>
    <r>
      <rPr>
        <sz val="11"/>
        <color theme="1"/>
        <rFont val="等线"/>
        <family val="2"/>
      </rPr>
      <t>龙口熙悦</t>
    </r>
  </si>
  <si>
    <r>
      <rPr>
        <sz val="11"/>
        <color theme="1"/>
        <rFont val="等线"/>
        <family val="2"/>
      </rPr>
      <t>如皋新项目</t>
    </r>
  </si>
  <si>
    <r>
      <rPr>
        <sz val="11"/>
        <color theme="1"/>
        <rFont val="等线"/>
        <family val="2"/>
      </rPr>
      <t>桐庐项目</t>
    </r>
  </si>
  <si>
    <r>
      <rPr>
        <sz val="11"/>
        <color theme="1"/>
        <rFont val="等线"/>
        <family val="2"/>
      </rPr>
      <t>桐庐县</t>
    </r>
  </si>
  <si>
    <r>
      <rPr>
        <sz val="11"/>
        <color theme="1"/>
        <rFont val="等线"/>
        <family val="2"/>
      </rPr>
      <t>嘉兴平湖乍</t>
    </r>
    <r>
      <rPr>
        <sz val="11"/>
        <color theme="1"/>
        <rFont val="Arial"/>
        <family val="2"/>
      </rPr>
      <t>2018-16</t>
    </r>
    <r>
      <rPr>
        <sz val="11"/>
        <color theme="1"/>
        <rFont val="等线"/>
        <family val="2"/>
      </rPr>
      <t>号</t>
    </r>
  </si>
  <si>
    <r>
      <rPr>
        <sz val="11"/>
        <color theme="1"/>
        <rFont val="等线"/>
        <family val="2"/>
      </rPr>
      <t>平湖市</t>
    </r>
  </si>
  <si>
    <r>
      <rPr>
        <sz val="11"/>
        <color theme="1"/>
        <rFont val="等线"/>
        <family val="2"/>
      </rPr>
      <t>烟台开发区三亚路</t>
    </r>
    <phoneticPr fontId="5" type="noConversion"/>
  </si>
  <si>
    <r>
      <rPr>
        <sz val="11"/>
        <color theme="1"/>
        <rFont val="等线"/>
        <family val="2"/>
      </rPr>
      <t>烟台</t>
    </r>
    <phoneticPr fontId="5" type="noConversion"/>
  </si>
  <si>
    <r>
      <rPr>
        <sz val="11"/>
        <color theme="1"/>
        <rFont val="等线"/>
        <family val="2"/>
      </rPr>
      <t>绍兴
嵊州</t>
    </r>
  </si>
  <si>
    <r>
      <rPr>
        <sz val="11"/>
        <color theme="1"/>
        <rFont val="等线"/>
        <family val="2"/>
      </rPr>
      <t xml:space="preserve">绍兴
</t>
    </r>
  </si>
  <si>
    <r>
      <rPr>
        <sz val="11"/>
        <color theme="1"/>
        <rFont val="等线"/>
        <family val="2"/>
      </rPr>
      <t>城南新区</t>
    </r>
    <phoneticPr fontId="5" type="noConversion"/>
  </si>
  <si>
    <r>
      <rPr>
        <sz val="11"/>
        <color theme="1"/>
        <rFont val="等线"/>
        <family val="2"/>
      </rPr>
      <t>北仑区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</si>
  <si>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KCWH2012-33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</si>
  <si>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KCWH2013-7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</si>
  <si>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KCWH2013-8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</si>
  <si>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</si>
  <si>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KCWH2013-10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</si>
  <si>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普吉街道</t>
    </r>
    <r>
      <rPr>
        <sz val="11"/>
        <color theme="1"/>
        <rFont val="Arial"/>
        <family val="2"/>
      </rPr>
      <t>KCWH2013-11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</si>
  <si>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山海湾商业地块</t>
    </r>
  </si>
  <si>
    <r>
      <rPr>
        <sz val="11"/>
        <color theme="1"/>
        <rFont val="等线"/>
        <family val="2"/>
      </rPr>
      <t>双福能源学校西侧地块</t>
    </r>
  </si>
  <si>
    <r>
      <rPr>
        <sz val="11"/>
        <color theme="1"/>
        <rFont val="等线"/>
        <family val="2"/>
      </rPr>
      <t>江津区</t>
    </r>
  </si>
  <si>
    <r>
      <rPr>
        <sz val="11"/>
        <color theme="1"/>
        <rFont val="等线"/>
        <family val="2"/>
      </rPr>
      <t>镇江</t>
    </r>
    <r>
      <rPr>
        <sz val="11"/>
        <color theme="1"/>
        <rFont val="Arial"/>
        <family val="2"/>
      </rPr>
      <t>2018/5/1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</si>
  <si>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镇江</t>
    </r>
    <phoneticPr fontId="5" type="noConversion"/>
  </si>
  <si>
    <r>
      <rPr>
        <sz val="11"/>
        <color theme="1"/>
        <rFont val="等线"/>
        <family val="2"/>
      </rPr>
      <t>常德</t>
    </r>
    <r>
      <rPr>
        <sz val="11"/>
        <color theme="1"/>
        <rFont val="Arial"/>
        <family val="2"/>
      </rPr>
      <t>757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</si>
  <si>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常德</t>
    </r>
    <phoneticPr fontId="5" type="noConversion"/>
  </si>
  <si>
    <r>
      <rPr>
        <sz val="11"/>
        <color theme="1"/>
        <rFont val="等线"/>
        <family val="2"/>
      </rPr>
      <t>武陵区</t>
    </r>
  </si>
  <si>
    <r>
      <rPr>
        <sz val="11"/>
        <color theme="1"/>
        <rFont val="等线"/>
        <family val="2"/>
      </rPr>
      <t>张店区钢联地块</t>
    </r>
    <phoneticPr fontId="5" type="noConversion"/>
  </si>
  <si>
    <r>
      <rPr>
        <sz val="11"/>
        <color theme="1"/>
        <rFont val="等线"/>
        <family val="2"/>
      </rPr>
      <t>淄博</t>
    </r>
    <phoneticPr fontId="5" type="noConversion"/>
  </si>
  <si>
    <r>
      <rPr>
        <sz val="11"/>
        <color theme="1"/>
        <rFont val="等线"/>
        <family val="2"/>
      </rPr>
      <t>锦城三期地块</t>
    </r>
    <r>
      <rPr>
        <sz val="11"/>
        <color theme="1"/>
        <rFont val="Arial"/>
        <family val="2"/>
      </rPr>
      <t>(2018-3</t>
    </r>
    <r>
      <rPr>
        <sz val="11"/>
        <color theme="1"/>
        <rFont val="等线"/>
        <family val="2"/>
      </rPr>
      <t>号）地块</t>
    </r>
  </si>
  <si>
    <r>
      <rPr>
        <sz val="11"/>
        <color theme="1"/>
        <rFont val="等线"/>
        <family val="2"/>
      </rPr>
      <t>泰山区</t>
    </r>
  </si>
  <si>
    <r>
      <rPr>
        <sz val="11"/>
        <color theme="1"/>
        <rFont val="等线"/>
        <family val="2"/>
      </rPr>
      <t>南宁第八十九期</t>
    </r>
    <r>
      <rPr>
        <sz val="11"/>
        <color theme="1"/>
        <rFont val="Arial"/>
        <family val="2"/>
      </rPr>
      <t>GC2018-095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</si>
  <si>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良庆区</t>
    </r>
  </si>
  <si>
    <r>
      <rPr>
        <sz val="11"/>
        <color theme="1"/>
        <rFont val="等线"/>
        <family val="2"/>
      </rPr>
      <t>长乐</t>
    </r>
    <r>
      <rPr>
        <sz val="11"/>
        <color theme="1"/>
        <rFont val="Arial"/>
        <family val="2"/>
      </rPr>
      <t>2018</t>
    </r>
    <r>
      <rPr>
        <sz val="11"/>
        <color theme="1"/>
        <rFont val="等线"/>
        <family val="2"/>
      </rPr>
      <t>拍</t>
    </r>
    <r>
      <rPr>
        <sz val="11"/>
        <color theme="1"/>
        <rFont val="Arial"/>
        <family val="2"/>
      </rPr>
      <t>-8</t>
    </r>
    <r>
      <rPr>
        <sz val="11"/>
        <color theme="1"/>
        <rFont val="等线"/>
        <family val="2"/>
      </rPr>
      <t>号地</t>
    </r>
  </si>
  <si>
    <r>
      <rPr>
        <sz val="11"/>
        <color theme="1"/>
        <rFont val="等线"/>
        <family val="2"/>
      </rPr>
      <t>福州</t>
    </r>
  </si>
  <si>
    <r>
      <rPr>
        <sz val="11"/>
        <color theme="1"/>
        <rFont val="等线"/>
        <family val="2"/>
      </rPr>
      <t>长乐区</t>
    </r>
  </si>
  <si>
    <r>
      <rPr>
        <sz val="11"/>
        <color theme="1"/>
        <rFont val="等线"/>
        <family val="2"/>
      </rPr>
      <t>威海</t>
    </r>
    <r>
      <rPr>
        <sz val="11"/>
        <color theme="1"/>
        <rFont val="Arial"/>
        <family val="2"/>
      </rPr>
      <t>2018</t>
    </r>
    <r>
      <rPr>
        <sz val="11"/>
        <color theme="1"/>
        <rFont val="等线"/>
        <family val="2"/>
      </rPr>
      <t>）</t>
    </r>
    <r>
      <rPr>
        <sz val="11"/>
        <color theme="1"/>
        <rFont val="Arial"/>
        <family val="2"/>
      </rPr>
      <t>7-4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</si>
  <si>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环翠区</t>
    </r>
  </si>
  <si>
    <r>
      <rPr>
        <sz val="11"/>
        <color theme="1"/>
        <rFont val="等线"/>
        <family val="2"/>
      </rPr>
      <t>临沂</t>
    </r>
    <r>
      <rPr>
        <sz val="11"/>
        <color theme="1"/>
        <rFont val="Arial"/>
        <family val="2"/>
      </rPr>
      <t>2018-055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</si>
  <si>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淄博</t>
    </r>
    <r>
      <rPr>
        <sz val="11"/>
        <color theme="1"/>
        <rFont val="Arial"/>
        <family val="2"/>
      </rPr>
      <t>2017</t>
    </r>
    <r>
      <rPr>
        <sz val="11"/>
        <color theme="1"/>
        <rFont val="等线"/>
        <family val="2"/>
      </rPr>
      <t>（增量）</t>
    </r>
    <r>
      <rPr>
        <sz val="11"/>
        <color theme="1"/>
        <rFont val="Arial"/>
        <family val="2"/>
      </rPr>
      <t>—</t>
    </r>
    <r>
      <rPr>
        <sz val="11"/>
        <color theme="1"/>
        <rFont val="等线"/>
        <family val="2"/>
      </rPr>
      <t>临</t>
    </r>
    <r>
      <rPr>
        <sz val="11"/>
        <color theme="1"/>
        <rFont val="Arial"/>
        <family val="2"/>
      </rPr>
      <t>8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</si>
  <si>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临淄区</t>
    </r>
  </si>
  <si>
    <r>
      <rPr>
        <sz val="11"/>
        <color theme="1"/>
        <rFont val="等线"/>
        <family val="2"/>
      </rPr>
      <t>南充二期片区</t>
    </r>
    <r>
      <rPr>
        <sz val="11"/>
        <color theme="1"/>
        <rFont val="Arial"/>
        <family val="2"/>
      </rPr>
      <t>Bd-1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</si>
  <si>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贵阳</t>
    </r>
    <r>
      <rPr>
        <sz val="11"/>
        <color theme="1"/>
        <rFont val="Arial"/>
        <family val="2"/>
      </rPr>
      <t>SL(18)017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</si>
  <si>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双龙航空港经济区</t>
    </r>
  </si>
  <si>
    <r>
      <rPr>
        <sz val="11"/>
        <color theme="1"/>
        <rFont val="等线"/>
        <family val="2"/>
      </rPr>
      <t>苏州太湖新城</t>
    </r>
    <r>
      <rPr>
        <sz val="11"/>
        <color theme="1"/>
        <rFont val="Arial"/>
        <family val="2"/>
      </rPr>
      <t>WJ-J-2018-053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</si>
  <si>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吴江区</t>
    </r>
  </si>
  <si>
    <r>
      <rPr>
        <sz val="11"/>
        <color theme="1"/>
        <rFont val="等线"/>
        <family val="2"/>
      </rPr>
      <t>太仓市科教新城</t>
    </r>
    <r>
      <rPr>
        <sz val="11"/>
        <color theme="1"/>
        <rFont val="Arial"/>
        <family val="2"/>
      </rPr>
      <t>WG2018-26-2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</si>
  <si>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太仓</t>
    </r>
  </si>
  <si>
    <r>
      <rPr>
        <sz val="11"/>
        <color theme="1"/>
        <rFont val="等线"/>
        <family val="2"/>
      </rPr>
      <t>钟楼区丁香路南侧、玫瑰路东侧地块</t>
    </r>
  </si>
  <si>
    <r>
      <rPr>
        <sz val="11"/>
        <color theme="1"/>
        <rFont val="等线"/>
        <family val="2"/>
      </rPr>
      <t>常州</t>
    </r>
  </si>
  <si>
    <r>
      <rPr>
        <sz val="11"/>
        <color theme="1"/>
        <rFont val="等线"/>
        <family val="2"/>
      </rPr>
      <t>通州区</t>
    </r>
    <r>
      <rPr>
        <sz val="11"/>
        <color theme="1"/>
        <rFont val="Arial"/>
        <family val="2"/>
      </rPr>
      <t>R2018-008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</si>
  <si>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鼓楼区</t>
    </r>
    <r>
      <rPr>
        <sz val="11"/>
        <color theme="1"/>
        <rFont val="Arial"/>
        <family val="2"/>
      </rPr>
      <t>2018-55</t>
    </r>
    <r>
      <rPr>
        <sz val="11"/>
        <color theme="1"/>
        <rFont val="等线"/>
        <family val="2"/>
      </rPr>
      <t>号地块</t>
    </r>
  </si>
  <si>
    <r>
      <rPr>
        <sz val="11"/>
        <color theme="1"/>
        <rFont val="等线"/>
        <family val="2"/>
      </rPr>
      <t>梧田新区南湖片区</t>
    </r>
    <r>
      <rPr>
        <sz val="11"/>
        <color theme="1"/>
        <rFont val="Arial"/>
        <family val="2"/>
      </rPr>
      <t>D-6-11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</si>
  <si>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瓯海区茶白片区南湖单元</t>
    </r>
    <r>
      <rPr>
        <sz val="11"/>
        <color theme="1"/>
        <rFont val="Arial"/>
        <family val="2"/>
      </rPr>
      <t>A-09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</si>
  <si>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柯桥区柯桥城区</t>
    </r>
    <r>
      <rPr>
        <sz val="11"/>
        <color theme="1"/>
        <rFont val="Arial"/>
        <family val="2"/>
      </rPr>
      <t>R-16</t>
    </r>
    <r>
      <rPr>
        <sz val="11"/>
        <color theme="1"/>
        <rFont val="等线"/>
        <family val="2"/>
      </rPr>
      <t>地块</t>
    </r>
  </si>
  <si>
    <r>
      <rPr>
        <sz val="11"/>
        <color theme="1"/>
        <rFont val="等线"/>
        <family val="2"/>
      </rPr>
      <t>平湖市广陈镇龙萌村</t>
    </r>
    <r>
      <rPr>
        <sz val="11"/>
        <color theme="1"/>
        <rFont val="Arial"/>
        <family val="2"/>
      </rPr>
      <t>6</t>
    </r>
    <r>
      <rPr>
        <sz val="11"/>
        <color theme="1"/>
        <rFont val="等线"/>
        <family val="2"/>
      </rPr>
      <t>、</t>
    </r>
    <r>
      <rPr>
        <sz val="11"/>
        <color theme="1"/>
        <rFont val="Arial"/>
        <family val="2"/>
      </rPr>
      <t>7</t>
    </r>
    <r>
      <rPr>
        <sz val="11"/>
        <color theme="1"/>
        <rFont val="等线"/>
        <family val="2"/>
      </rPr>
      <t>组地块</t>
    </r>
  </si>
  <si>
    <r>
      <rPr>
        <sz val="11"/>
        <color theme="1"/>
        <rFont val="等线"/>
        <family val="2"/>
      </rPr>
      <t>莲都区下水南大溪南岸地块</t>
    </r>
  </si>
  <si>
    <r>
      <rPr>
        <sz val="11"/>
        <color theme="1"/>
        <rFont val="等线"/>
        <family val="2"/>
      </rPr>
      <t>路桥区金清镇商业街出让地块</t>
    </r>
  </si>
  <si>
    <r>
      <rPr>
        <sz val="11"/>
        <color theme="1"/>
        <rFont val="等线"/>
        <family val="2"/>
      </rPr>
      <t>西咸新区泾河新城地块</t>
    </r>
  </si>
  <si>
    <t>序号</t>
  </si>
  <si>
    <t>权益比例</t>
  </si>
  <si>
    <t>2016-B11</t>
  </si>
  <si>
    <t>大兴五洋</t>
  </si>
  <si>
    <t>姚北新城核心区2017-119</t>
    <phoneticPr fontId="5" type="noConversion"/>
  </si>
  <si>
    <t>咸阳彩虹二路</t>
  </si>
  <si>
    <t>城市</t>
  </si>
  <si>
    <t>南通</t>
  </si>
  <si>
    <t>金桥东路南侧、牡丹江路西侧</t>
  </si>
  <si>
    <t>马鞍山</t>
  </si>
  <si>
    <t>徐州</t>
  </si>
  <si>
    <t>徐州铜山区华山路西侧</t>
  </si>
  <si>
    <t>嘉兴</t>
  </si>
  <si>
    <t>丹阳</t>
  </si>
  <si>
    <t>固安</t>
  </si>
  <si>
    <t>太仓</t>
  </si>
  <si>
    <t>长兴岛</t>
  </si>
  <si>
    <t>高淳</t>
  </si>
  <si>
    <t>芜太公路以南、万福城以北</t>
  </si>
  <si>
    <t>万福城以东、奕淳绿园以北</t>
  </si>
  <si>
    <t>成都</t>
  </si>
  <si>
    <t>南至聚霞路，西至汇通路</t>
  </si>
  <si>
    <t>南至天斑路，其余为规划道路</t>
  </si>
  <si>
    <t>南至建设南路，西至建功路</t>
  </si>
  <si>
    <t>常熟</t>
  </si>
  <si>
    <t>2017B-004</t>
  </si>
  <si>
    <t>盐城</t>
  </si>
  <si>
    <t>大星南路东、小新河南侧地块</t>
  </si>
  <si>
    <t>2017A-002</t>
  </si>
  <si>
    <t>建德</t>
  </si>
  <si>
    <t>乍浦</t>
  </si>
  <si>
    <t>通州</t>
  </si>
  <si>
    <t>南至大庆路、北至汽车站</t>
  </si>
  <si>
    <t>西至尚德路、南至荣华小区</t>
  </si>
  <si>
    <t>镇江</t>
  </si>
  <si>
    <t>天津</t>
  </si>
  <si>
    <t>建新路东南侧，风雷河西侧</t>
  </si>
  <si>
    <t>绍兴袍江</t>
  </si>
  <si>
    <t>平湖独山
港</t>
  </si>
  <si>
    <t>林翠路西、复兴东路北</t>
  </si>
  <si>
    <t>迎宾大道北，商聚路西</t>
  </si>
  <si>
    <t>烟台</t>
  </si>
  <si>
    <t>国开区平江路东、碧云路北</t>
  </si>
  <si>
    <t>WG2017-12-6</t>
  </si>
  <si>
    <t>国开区龙江路西、浮宅路南</t>
  </si>
  <si>
    <t>海门</t>
  </si>
  <si>
    <t>青岛</t>
  </si>
  <si>
    <t>黄岛区开拓路东，前湾港路北</t>
  </si>
  <si>
    <t>如东</t>
  </si>
  <si>
    <t>如东珠江路南、通洋路东地块</t>
  </si>
  <si>
    <t>温江区凤溪大道西侧、五洞桥路北侧</t>
  </si>
  <si>
    <t>通州R2017－002地块</t>
    <phoneticPr fontId="5" type="noConversion"/>
  </si>
  <si>
    <t>西安</t>
  </si>
  <si>
    <t>浐灞世园</t>
  </si>
  <si>
    <t>新世纪大道西侧、金桥路南侧</t>
  </si>
  <si>
    <t>泰安</t>
  </si>
  <si>
    <t>北至开元河，南至泰东路，西至开元河，东至高铁南街</t>
  </si>
  <si>
    <t>宿迁</t>
  </si>
  <si>
    <t>潍坊</t>
  </si>
  <si>
    <t>临沂</t>
  </si>
  <si>
    <t>邳州</t>
  </si>
  <si>
    <t>2017-75</t>
  </si>
  <si>
    <t>邳州市泰州路东、珠江路北</t>
  </si>
  <si>
    <t>平度</t>
  </si>
  <si>
    <t>平度市经三路以南地块</t>
  </si>
  <si>
    <t>淮安</t>
  </si>
  <si>
    <t>广饶</t>
  </si>
  <si>
    <t>中创区R17013</t>
  </si>
  <si>
    <t>张家港</t>
  </si>
  <si>
    <t>2011-A17-A</t>
  </si>
  <si>
    <t>市区泗港路东侧</t>
  </si>
  <si>
    <t>塘桥镇富民路南侧</t>
  </si>
  <si>
    <t>R17017</t>
  </si>
  <si>
    <t>宏兴东路南、东方大道西</t>
  </si>
  <si>
    <t>昆明</t>
  </si>
  <si>
    <t>大兴东路以北，西二环以东</t>
  </si>
  <si>
    <t>咸阳</t>
  </si>
  <si>
    <t>宝泉路以南，彩虹二路以西</t>
  </si>
  <si>
    <t>上海</t>
  </si>
  <si>
    <t>北临温泉大道，东临恒大未来城</t>
  </si>
  <si>
    <t>东至规划路，西至龙泉路，北接北天门大街</t>
  </si>
  <si>
    <t>北至宝通街、西至潍县中路、东南两侧为规划路</t>
  </si>
  <si>
    <t>北至南昌路、南至长沙路、西至蒙河路、东至孝河路</t>
  </si>
  <si>
    <t>珠江路北侧、泰州路东、闽江路南、庐山路北</t>
  </si>
  <si>
    <t>西至志远路，南至樱前街，东北为规划路</t>
  </si>
  <si>
    <t>西至梁红玉路，南至杜康桥路，东至沈坤路</t>
  </si>
  <si>
    <t>广平路以南，广福路以北，正安路以东，泰安路以西</t>
  </si>
  <si>
    <t>通盛大道西、源兴路北、居康路南</t>
  </si>
  <si>
    <t>东至白沙河，南至双羊街，西至东三环，北至规划路</t>
  </si>
  <si>
    <t>宿州</t>
  </si>
  <si>
    <t>银河一路以北，通济五路以东</t>
  </si>
  <si>
    <t>宁波</t>
  </si>
  <si>
    <t>官渡区巫家坝地块</t>
  </si>
  <si>
    <t>飞虎大道以西</t>
  </si>
  <si>
    <t>沈阳</t>
  </si>
  <si>
    <t>平湖市乍浦镇老沪杭公路南侧、金海洋大道东侧</t>
  </si>
  <si>
    <t>2014-B06-B</t>
  </si>
  <si>
    <t>经开区港城大道东侧</t>
  </si>
  <si>
    <t>尚林路以南</t>
  </si>
  <si>
    <t>如皋</t>
  </si>
  <si>
    <t>R2017018</t>
  </si>
  <si>
    <t>R2017019</t>
  </si>
  <si>
    <t>南充</t>
  </si>
  <si>
    <t>扬州</t>
  </si>
  <si>
    <t>东至奉炮公路，西至新农河，南至上海师范大学奉贤校区，北至海泉路</t>
    <phoneticPr fontId="5" type="noConversion"/>
  </si>
  <si>
    <t>开封</t>
  </si>
  <si>
    <t>随州</t>
  </si>
  <si>
    <t>佛山</t>
  </si>
  <si>
    <t>余姚</t>
  </si>
  <si>
    <t>朗霞街道镇西村</t>
  </si>
  <si>
    <t>永兴大道北、长泰路东</t>
  </si>
  <si>
    <t>邯郸</t>
  </si>
  <si>
    <t>商丘</t>
  </si>
  <si>
    <t>东至中州路、南至规划路、西至学院路、北至帝喾路</t>
  </si>
  <si>
    <t>东至创新南路，南至张巡路，西至腾飞路，北至帝喾路</t>
  </si>
  <si>
    <t>东至中州路、南至张巡路、西至学院路、北至规划路</t>
  </si>
  <si>
    <t>东至豫苑路，南至张巡璐，西至创新南路，北至帝喾路</t>
  </si>
  <si>
    <t>东至迎宾大道、南至工兴西街、西至永康路、北至九华城小区</t>
    <phoneticPr fontId="5" type="noConversion"/>
  </si>
  <si>
    <t>南起五号横河绿化带、北至新金西路绿化带、东起金虹路、西至金洲路绿化带</t>
    <phoneticPr fontId="5" type="noConversion"/>
  </si>
  <si>
    <t>虞山镇东三环以西、昭文路以北</t>
    <phoneticPr fontId="5" type="noConversion"/>
  </si>
  <si>
    <t>海纳路南、通二河北、苏通路东、金英西路西</t>
    <phoneticPr fontId="5" type="noConversion"/>
  </si>
  <si>
    <t>位于宿城新区，东至家天下小区，南至吉林路，西至东海路，北至家天下小区。</t>
    <phoneticPr fontId="5" type="noConversion"/>
  </si>
  <si>
    <t>东:曹后公路绿化带南:用地界线；西:浑河七街绿化带；北:用地界线</t>
    <phoneticPr fontId="5" type="noConversion"/>
  </si>
  <si>
    <t>苏通科技产业园苏四河东、苏通路西、乐成路南、江成路北</t>
    <phoneticPr fontId="5" type="noConversion"/>
  </si>
  <si>
    <t>陕汽路以南，渭华路以西，泾环南路以北</t>
    <phoneticPr fontId="5" type="noConversion"/>
  </si>
  <si>
    <t>经一路以东、文昌西路南、站南路西、规划支路一北</t>
    <phoneticPr fontId="5" type="noConversion"/>
  </si>
  <si>
    <t>东至金辉路，南至规划绿地，西至中山北路，北至金舜东路</t>
    <phoneticPr fontId="5" type="noConversion"/>
  </si>
  <si>
    <t>南部新城规划新沈路以西、规划庙港路以北</t>
    <phoneticPr fontId="5" type="noConversion"/>
  </si>
  <si>
    <t>南至叶家村耕地，西至叶东公路，北至环城南路</t>
    <phoneticPr fontId="5" type="noConversion"/>
  </si>
  <si>
    <t>西临规划道路、北临河南大学民生学院，东临未开发用地，南至金耀路</t>
  </si>
  <si>
    <t>北临文峰大道，东临鹿鹤大道，西面及南面为可开发用地</t>
    <phoneticPr fontId="5" type="noConversion"/>
  </si>
  <si>
    <t>东至塘西线三期、南至水轴一路（规划道路），西至河西路、北至湖滨南路。</t>
    <phoneticPr fontId="5" type="noConversion"/>
  </si>
  <si>
    <t>朗霞街道镇西村、邵巷村</t>
    <phoneticPr fontId="5" type="noConversion"/>
  </si>
  <si>
    <t>北堡一街以东、邯大路以北、中堡三路南北两侧</t>
    <phoneticPr fontId="5" type="noConversion"/>
  </si>
  <si>
    <t>三环西路西徐萧公路南</t>
    <phoneticPr fontId="5" type="noConversion"/>
  </si>
  <si>
    <t>平湖市独山港区凤舞路西侧、港城路南侧</t>
    <phoneticPr fontId="5" type="noConversion"/>
  </si>
  <si>
    <t>东至九龙山大道，西至成山路，北至外环中路，南至纬三路</t>
    <phoneticPr fontId="5" type="noConversion"/>
  </si>
  <si>
    <t>建德市新安街道：东至清江路、南至江滨路、西至浦发路、北至溪头路</t>
    <phoneticPr fontId="5" type="noConversion"/>
  </si>
  <si>
    <t>虞山镇开元大道以北、香山路以东</t>
    <phoneticPr fontId="5" type="noConversion"/>
  </si>
  <si>
    <t>虞山镇红梅路以南、香山路以东</t>
    <phoneticPr fontId="5" type="noConversion"/>
  </si>
  <si>
    <t>梅李镇学府路以南、天字南路以西</t>
    <phoneticPr fontId="5" type="noConversion"/>
  </si>
  <si>
    <t>辛庄镇新阳大道北侧、常隆路西侧</t>
    <phoneticPr fontId="5" type="noConversion"/>
  </si>
  <si>
    <t>滨江新市区龙腾南路以西、碧浒路以北</t>
    <phoneticPr fontId="5" type="noConversion"/>
  </si>
  <si>
    <t>东至建港路，南至外环中路</t>
    <phoneticPr fontId="5" type="noConversion"/>
  </si>
  <si>
    <t>嘉兴乍浦泓悦府项目</t>
    <phoneticPr fontId="5" type="noConversion"/>
  </si>
  <si>
    <t>聆湖路以东长香中大道以南地块</t>
    <phoneticPr fontId="5" type="noConversion"/>
  </si>
  <si>
    <t>北至福源道，西至新安路，南至顺源道，东至现状空地</t>
    <phoneticPr fontId="5" type="noConversion"/>
  </si>
  <si>
    <t>海门市瑞江路东、解放东路北侧</t>
    <phoneticPr fontId="5" type="noConversion"/>
  </si>
  <si>
    <t>位置</t>
    <phoneticPr fontId="5" type="noConversion"/>
  </si>
  <si>
    <t>项目名称</t>
    <phoneticPr fontId="5" type="noConversion"/>
  </si>
  <si>
    <t>土地价款（亿元）</t>
    <phoneticPr fontId="5" type="noConversion"/>
  </si>
  <si>
    <t>楼面价</t>
    <phoneticPr fontId="5" type="noConversion"/>
  </si>
  <si>
    <t>四至范围东至圆芳路,西至12-04地块,南至圆南绿地,北至南圆沙路</t>
  </si>
  <si>
    <t>高淳2017G03地块</t>
  </si>
  <si>
    <t>建德市新安街道：东至沪瑞线、南至江滨路、西至清江路、北至溪头路</t>
  </si>
  <si>
    <t>地块东至袍渎1号支路，南至袍渎路，西至袍中路，北至沿河退让绿带</t>
  </si>
  <si>
    <t>温江81亩</t>
  </si>
  <si>
    <t>温江41亩</t>
  </si>
  <si>
    <t>平度17037</t>
  </si>
  <si>
    <t>潍坊2017-G73</t>
  </si>
  <si>
    <t>2017-13地块</t>
  </si>
  <si>
    <t>经开区A地块</t>
  </si>
  <si>
    <t>经开区B地块</t>
  </si>
  <si>
    <t>城南街道张八里村22、23组地段</t>
  </si>
  <si>
    <t>城南街道张八里村18、22、23组地段</t>
  </si>
  <si>
    <t>东至高都路，南至下中坝32号地块，西至江东大道，北至成南高速公路。</t>
  </si>
  <si>
    <t>东：40米规划路南：15米规划绿地西：30米规划路北：规划界限</t>
  </si>
  <si>
    <t>通州R2017－003地块</t>
    <phoneticPr fontId="5" type="noConversion"/>
  </si>
  <si>
    <t>津武（挂）2017-008号</t>
    <phoneticPr fontId="5" type="noConversion"/>
  </si>
  <si>
    <t>2017－7号编号1地块</t>
    <phoneticPr fontId="5" type="noConversion"/>
  </si>
  <si>
    <t>平国土告字［2017]8号9地块</t>
    <phoneticPr fontId="5" type="noConversion"/>
  </si>
  <si>
    <t>徐州市本级网挂[2017]8号2017-15号</t>
    <phoneticPr fontId="5" type="noConversion"/>
  </si>
  <si>
    <t>温江区柳城街办红光社区3、4组，涌泉街办大田社区6组地块</t>
    <phoneticPr fontId="5" type="noConversion"/>
  </si>
  <si>
    <t>通州世纪大道西侧地块</t>
    <phoneticPr fontId="5" type="noConversion"/>
  </si>
  <si>
    <t>泰土告字[2017]6号、第2017-18号地块</t>
    <phoneticPr fontId="5" type="noConversion"/>
  </si>
  <si>
    <t>Sep-17</t>
    <phoneticPr fontId="5" type="noConversion"/>
  </si>
  <si>
    <t>杜康桥路北、梁红玉路东</t>
    <phoneticPr fontId="5" type="noConversion"/>
  </si>
  <si>
    <t>官渡区金马街道办项目</t>
    <phoneticPr fontId="5" type="noConversion"/>
  </si>
  <si>
    <t>上海奉贤海湾旅游区商办地块</t>
    <phoneticPr fontId="5" type="noConversion"/>
  </si>
  <si>
    <t>慈溪孙塘北路1#A、B地块</t>
    <phoneticPr fontId="5" type="noConversion"/>
  </si>
  <si>
    <t>平国土告字［2017]18号地块编号2地块</t>
    <phoneticPr fontId="5" type="noConversion"/>
  </si>
  <si>
    <t>余姚高铁站金舜东路地块</t>
    <phoneticPr fontId="5" type="noConversion"/>
  </si>
  <si>
    <t>慈掌起201502#地块</t>
    <phoneticPr fontId="5" type="noConversion"/>
  </si>
  <si>
    <t>随州高新区文峰大道项目</t>
    <phoneticPr fontId="5" type="noConversion"/>
  </si>
  <si>
    <t>姚北新城核心区2017-117</t>
    <phoneticPr fontId="5" type="noConversion"/>
  </si>
  <si>
    <t>姚北新城核心区2017-120</t>
    <phoneticPr fontId="5" type="noConversion"/>
  </si>
  <si>
    <t>南通港闸区永兴大道北、长泰路东CR17033地块</t>
    <phoneticPr fontId="5" type="noConversion"/>
  </si>
  <si>
    <t>邯山区2017-24地块</t>
    <phoneticPr fontId="5" type="noConversion"/>
  </si>
  <si>
    <t>泉山区三环西路西徐萧公路南86亩地块</t>
    <phoneticPr fontId="5" type="noConversion"/>
  </si>
  <si>
    <t>商丘市日月湖项目商土网挂2017-96号</t>
    <phoneticPr fontId="5" type="noConversion"/>
  </si>
  <si>
    <t>商丘市日月湖项目商土网挂2017-97号</t>
    <phoneticPr fontId="5" type="noConversion"/>
  </si>
  <si>
    <t>商丘市日月湖项目商土网挂2017-98号</t>
    <phoneticPr fontId="5" type="noConversion"/>
  </si>
  <si>
    <t>商丘市日月湖项目商土网挂2017-99号</t>
    <phoneticPr fontId="5" type="noConversion"/>
  </si>
  <si>
    <t>和平路西，支二路南</t>
    <phoneticPr fontId="5" type="noConversion"/>
  </si>
  <si>
    <t>王江泾镇，运河东路西侧，莲雁东路南侧</t>
    <phoneticPr fontId="5" type="noConversion"/>
  </si>
  <si>
    <t>华南路以西，振兴路以北，华西路以东，紫竹路以南</t>
    <phoneticPr fontId="5" type="noConversion"/>
  </si>
  <si>
    <t>华南路以东，振兴路以北，中兴路以西，紫竹路以南</t>
    <phoneticPr fontId="5" type="noConversion"/>
  </si>
  <si>
    <t>铜山区华山路2017-2地块、2017-3地块、2017-4地块</t>
    <phoneticPr fontId="5" type="noConversion"/>
  </si>
  <si>
    <t>崇明区长兴镇G9CM-0901单元12-05地块</t>
    <phoneticPr fontId="5" type="noConversion"/>
  </si>
  <si>
    <t>太仓港区和平路西，支二路南地块（WG2017-1-1）</t>
    <phoneticPr fontId="5" type="noConversion"/>
  </si>
  <si>
    <t>金牛区天回镇街办木龙湾社区2、3、4组</t>
    <phoneticPr fontId="5" type="noConversion"/>
  </si>
  <si>
    <t>金牛区天回镇街道万圣社区居委会3、4、7组</t>
    <phoneticPr fontId="5" type="noConversion"/>
  </si>
  <si>
    <t>建政储出（2017）04地块</t>
    <phoneticPr fontId="5" type="noConversion"/>
  </si>
  <si>
    <t>建政储出（2017）05地块</t>
    <phoneticPr fontId="5" type="noConversion"/>
  </si>
  <si>
    <t>嘉兴乍浦泷悦府项目</t>
    <phoneticPr fontId="5" type="noConversion"/>
  </si>
  <si>
    <t>袍江新区袍渎路2号</t>
    <phoneticPr fontId="5" type="noConversion"/>
  </si>
  <si>
    <t>烟台中南熙悦</t>
    <phoneticPr fontId="5" type="noConversion"/>
  </si>
  <si>
    <t>北侧为黄金河，南侧为黄河路，东侧距离海岸线550</t>
    <phoneticPr fontId="5" type="noConversion"/>
  </si>
  <si>
    <t>光波路西、新光路北侧地块</t>
    <phoneticPr fontId="5" type="noConversion"/>
  </si>
  <si>
    <t>东至：光波路规划道路西红线；南至：新光路规划道路北红线；西至：光谷大道规划道路东红线；北至：市政公司、新奥燃气用地南界址；</t>
    <phoneticPr fontId="5" type="noConversion"/>
  </si>
  <si>
    <t>南通苏通园区地块</t>
    <phoneticPr fontId="5" type="noConversion"/>
  </si>
  <si>
    <t>2017(经）C宿城03</t>
    <phoneticPr fontId="5" type="noConversion"/>
  </si>
  <si>
    <t>2016-G64宝通街南</t>
    <phoneticPr fontId="5" type="noConversion"/>
  </si>
  <si>
    <t>2017-048临沂</t>
    <phoneticPr fontId="5" type="noConversion"/>
  </si>
  <si>
    <t>2017-74</t>
    <phoneticPr fontId="5" type="noConversion"/>
  </si>
  <si>
    <t>广饶34号地块</t>
    <phoneticPr fontId="5" type="noConversion"/>
  </si>
  <si>
    <t>东至河流，南至孙塘北路，西至担山北路，北至北三环东路</t>
    <phoneticPr fontId="5" type="noConversion"/>
  </si>
  <si>
    <t>JK2016－37/中南世纪城东</t>
    <phoneticPr fontId="5" type="noConversion"/>
  </si>
  <si>
    <t>R17023</t>
    <phoneticPr fontId="5" type="noConversion"/>
  </si>
  <si>
    <t>下中坝30号、31号地块</t>
    <phoneticPr fontId="5" type="noConversion"/>
  </si>
  <si>
    <t>GZ063</t>
    <phoneticPr fontId="5" type="noConversion"/>
  </si>
  <si>
    <t>2017A-010</t>
    <phoneticPr fontId="5" type="noConversion"/>
  </si>
  <si>
    <t>演武庄项目</t>
    <phoneticPr fontId="5" type="noConversion"/>
  </si>
  <si>
    <t>佛山三水云东海地块</t>
    <phoneticPr fontId="5" type="noConversion"/>
  </si>
  <si>
    <t>胜宝旺地块</t>
    <phoneticPr fontId="5" type="noConversion"/>
  </si>
  <si>
    <t>东洋制钢地块</t>
    <phoneticPr fontId="5" type="noConversion"/>
  </si>
  <si>
    <t>东：用地界线南：云海路西：抚仙湖街北：沈新路</t>
    <phoneticPr fontId="5" type="noConversion"/>
  </si>
  <si>
    <t>东至高压走廊、南至东湖路西至青邮路、北至印山路</t>
    <phoneticPr fontId="5" type="noConversion"/>
  </si>
  <si>
    <t>银河新区新金西路南侧、金洲路东侧地块</t>
    <phoneticPr fontId="5" type="noConversion"/>
  </si>
  <si>
    <t>规划建筑面积（万㎡）</t>
    <phoneticPr fontId="5" type="noConversion"/>
  </si>
  <si>
    <t>占地面积（万㎡）</t>
    <phoneticPr fontId="5" type="noConversion"/>
  </si>
  <si>
    <t>日期</t>
    <phoneticPr fontId="5" type="noConversion"/>
  </si>
  <si>
    <t>通州区城东新区CD47号地块</t>
    <phoneticPr fontId="5" type="noConversion"/>
  </si>
  <si>
    <t>固安一中2016CG-19地块</t>
    <phoneticPr fontId="5" type="noConversion"/>
  </si>
  <si>
    <t>G1723G1724</t>
    <phoneticPr fontId="5" type="noConversion"/>
  </si>
  <si>
    <t>G1719G1720G1721</t>
    <phoneticPr fontId="5" type="noConversion"/>
  </si>
  <si>
    <t>2017嘉秀-003地块</t>
    <phoneticPr fontId="5" type="noConversion"/>
  </si>
  <si>
    <t>马土让2017-1号</t>
    <phoneticPr fontId="5" type="noConversion"/>
  </si>
  <si>
    <t>高淳2017G02地块</t>
    <phoneticPr fontId="5" type="noConversion"/>
  </si>
  <si>
    <t>成华区建设南路</t>
    <phoneticPr fontId="5" type="noConversion"/>
  </si>
  <si>
    <t>2017B-003</t>
    <phoneticPr fontId="5" type="noConversion"/>
  </si>
  <si>
    <t>2017B-001</t>
    <phoneticPr fontId="5" type="noConversion"/>
  </si>
  <si>
    <t>2017A-001</t>
    <phoneticPr fontId="5" type="noConversion"/>
  </si>
  <si>
    <t>2017-2-4地块</t>
    <phoneticPr fontId="5" type="noConversion"/>
  </si>
  <si>
    <t>平湖新仓</t>
    <phoneticPr fontId="5" type="noConversion"/>
  </si>
  <si>
    <t>R17007地块</t>
    <phoneticPr fontId="5" type="noConversion"/>
  </si>
  <si>
    <t>WG2017-12-5</t>
    <phoneticPr fontId="5" type="noConversion"/>
  </si>
  <si>
    <t>CR17014地块</t>
    <phoneticPr fontId="5" type="noConversion"/>
  </si>
  <si>
    <t>HD2017-3044</t>
    <phoneticPr fontId="5" type="noConversion"/>
  </si>
  <si>
    <t>W1701-01地块</t>
    <phoneticPr fontId="5" type="noConversion"/>
  </si>
  <si>
    <t>浐灞世园</t>
    <phoneticPr fontId="5" type="noConversion"/>
  </si>
  <si>
    <t>2017A-007</t>
    <phoneticPr fontId="5" type="noConversion"/>
  </si>
  <si>
    <r>
      <t>2018-10</t>
    </r>
    <r>
      <rPr>
        <sz val="11"/>
        <color theme="1"/>
        <rFont val="等线"/>
        <family val="2"/>
      </rPr>
      <t>号地块</t>
    </r>
    <phoneticPr fontId="5" type="noConversion"/>
  </si>
  <si>
    <t>城厢区</t>
    <phoneticPr fontId="5" type="noConversion"/>
  </si>
  <si>
    <r>
      <t>CA01-6-51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52 </t>
    </r>
    <r>
      <rPr>
        <sz val="11"/>
        <color indexed="8"/>
        <rFont val="宋体"/>
        <family val="2"/>
      </rPr>
      <t>号，</t>
    </r>
    <r>
      <rPr>
        <sz val="11"/>
        <color indexed="8"/>
        <rFont val="Arial"/>
        <family val="2"/>
      </rPr>
      <t>CA01-53-77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>78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79 </t>
    </r>
    <r>
      <rPr>
        <sz val="11"/>
        <color indexed="8"/>
        <rFont val="宋体"/>
        <family val="2"/>
      </rPr>
      <t>号地块</t>
    </r>
    <phoneticPr fontId="5" type="noConversion"/>
  </si>
  <si>
    <r>
      <rPr>
        <sz val="11"/>
        <color indexed="8"/>
        <rFont val="宋体"/>
        <family val="2"/>
      </rPr>
      <t>白云山国际休闲养生度假区</t>
    </r>
    <r>
      <rPr>
        <sz val="11"/>
        <color indexed="8"/>
        <rFont val="Arial"/>
        <family val="2"/>
      </rPr>
      <t>SG2011110</t>
    </r>
    <r>
      <rPr>
        <sz val="11"/>
        <color indexed="8"/>
        <rFont val="宋体"/>
        <family val="2"/>
      </rPr>
      <t>、</t>
    </r>
    <r>
      <rPr>
        <sz val="11"/>
        <color indexed="8"/>
        <rFont val="Arial"/>
        <family val="2"/>
      </rPr>
      <t xml:space="preserve">SG2011111 </t>
    </r>
    <r>
      <rPr>
        <sz val="11"/>
        <color indexed="8"/>
        <rFont val="宋体"/>
        <family val="2"/>
      </rPr>
      <t>地块</t>
    </r>
    <phoneticPr fontId="5" type="noConversion"/>
  </si>
  <si>
    <r>
      <t>CHZ20180118-1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Arial"/>
        <family val="2"/>
      </rPr>
      <t>CHZ20180118-2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Arial"/>
        <family val="2"/>
      </rPr>
      <t>CHZ20180118-3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</si>
  <si>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r>
      <t>JY19-103/104</t>
    </r>
    <r>
      <rPr>
        <sz val="11"/>
        <color indexed="8"/>
        <rFont val="宋体"/>
        <family val="3"/>
        <charset val="134"/>
      </rPr>
      <t>地块</t>
    </r>
    <phoneticPr fontId="5" type="noConversion"/>
  </si>
  <si>
    <t>盐城</t>
    <phoneticPr fontId="5" type="noConversion"/>
  </si>
  <si>
    <t>淮阴区</t>
  </si>
  <si>
    <t>淮自然(阴)挂 2020 第 3 号地块</t>
  </si>
  <si>
    <t>淮自然(阴)挂 2020 第 10 号地块</t>
  </si>
  <si>
    <t>海门市</t>
  </si>
  <si>
    <t>CR20028 地块</t>
  </si>
  <si>
    <t>金华</t>
  </si>
  <si>
    <t>婺城区</t>
  </si>
  <si>
    <t>新五中地块</t>
  </si>
  <si>
    <t>绍兴</t>
  </si>
  <si>
    <t>诸暨市</t>
  </si>
  <si>
    <t>欢乐世界路与越宁路交叉口东北侧地块</t>
  </si>
  <si>
    <t>西咸新区</t>
  </si>
  <si>
    <t>FD2-7-16 地块</t>
  </si>
  <si>
    <t>重庆</t>
  </si>
  <si>
    <t>潼南区</t>
  </si>
  <si>
    <t>TNC2020-36 地块</t>
  </si>
  <si>
    <t>五华区</t>
  </si>
  <si>
    <t>KCWH2018-6\KCWH2018-14-A1号地块</t>
  </si>
  <si>
    <t>官渡区</t>
  </si>
  <si>
    <t>KCGD2015-9-A3 号地块</t>
  </si>
  <si>
    <t>普洱</t>
  </si>
  <si>
    <t>澜沧县</t>
  </si>
  <si>
    <t>LC2019-73 号地块</t>
  </si>
  <si>
    <t>LC2015-32 地块</t>
  </si>
  <si>
    <t>黔南州</t>
  </si>
  <si>
    <t>龙里县</t>
  </si>
  <si>
    <t>CHZ20180206-1、CHZ20180206-2、CHZ20180206-3 地块</t>
  </si>
  <si>
    <t>三水区</t>
  </si>
  <si>
    <t>TD2020(SS)WP0002 地块</t>
  </si>
  <si>
    <t>中山</t>
  </si>
  <si>
    <t>西区街道</t>
  </si>
  <si>
    <t>G20-2020-0122 地块</t>
  </si>
  <si>
    <t>泉州</t>
  </si>
  <si>
    <t>晋江市</t>
  </si>
  <si>
    <t>2020-6 号地块</t>
  </si>
  <si>
    <t>南宁</t>
  </si>
  <si>
    <t>良庆区</t>
  </si>
  <si>
    <t>GC2020-110 地块</t>
  </si>
  <si>
    <t>GC2020-113 地块</t>
  </si>
  <si>
    <t>海门区</t>
  </si>
  <si>
    <t>武汉</t>
  </si>
  <si>
    <t>东西湖区</t>
  </si>
  <si>
    <t>CR20027地块</t>
  </si>
  <si>
    <t>CR20032地块</t>
  </si>
  <si>
    <t>C20033地块</t>
  </si>
  <si>
    <t>P（2020）130、131号地块</t>
  </si>
  <si>
    <t>潍城区</t>
  </si>
  <si>
    <t>2020-W70A 地块</t>
    <phoneticPr fontId="5" type="noConversion"/>
  </si>
  <si>
    <t>深圳</t>
  </si>
  <si>
    <t>宝安区</t>
  </si>
  <si>
    <t>新安街道宝城 25 区及新安25区城市更新项目一期C 项目</t>
    <phoneticPr fontId="5" type="noConversion"/>
  </si>
  <si>
    <t>亭湖区</t>
  </si>
  <si>
    <t>上虞区</t>
  </si>
  <si>
    <t>滁州</t>
  </si>
  <si>
    <t>来安县</t>
  </si>
  <si>
    <t>长安区</t>
  </si>
  <si>
    <t>保山</t>
  </si>
  <si>
    <t>安良地块</t>
    <phoneticPr fontId="5" type="noConversion"/>
  </si>
  <si>
    <t>苏州</t>
  </si>
  <si>
    <t>常熟市</t>
  </si>
  <si>
    <t>古里镇2021B-002地块</t>
    <phoneticPr fontId="5" type="noConversion"/>
  </si>
  <si>
    <t>阜宁县</t>
    <phoneticPr fontId="5" type="noConversion"/>
  </si>
  <si>
    <t>阜国用2014第001191/001192号地块</t>
    <phoneticPr fontId="5" type="noConversion"/>
  </si>
  <si>
    <t>榆林</t>
  </si>
  <si>
    <t>府谷县</t>
    <phoneticPr fontId="5" type="noConversion"/>
  </si>
  <si>
    <t>FG-2020-43、FG-2020-44号地块</t>
    <phoneticPr fontId="5" type="noConversion"/>
  </si>
  <si>
    <t>古树茶小镇一期（LC2018-57号）地块</t>
    <phoneticPr fontId="5" type="noConversion"/>
  </si>
  <si>
    <t>张地2012-B33-A</t>
  </si>
  <si>
    <t>如皋市</t>
  </si>
  <si>
    <t>R2020097地块</t>
  </si>
  <si>
    <t>湖州</t>
  </si>
  <si>
    <t>安吉县</t>
  </si>
  <si>
    <t>竹贸城地块</t>
  </si>
  <si>
    <t>芜湖</t>
  </si>
  <si>
    <t>鸠江区</t>
  </si>
  <si>
    <t>国土2108地块</t>
  </si>
  <si>
    <t>秦汉新城XXQH-ZL05-40地块</t>
  </si>
  <si>
    <t>高新技术产业开发区</t>
  </si>
  <si>
    <t>2021-13-1、2021-13-2地块</t>
  </si>
  <si>
    <t>黄岛区</t>
  </si>
  <si>
    <t>HD2021-3042地块</t>
  </si>
  <si>
    <t>HD2021-3043地块</t>
  </si>
  <si>
    <t>淄博</t>
  </si>
  <si>
    <t>桓台县</t>
  </si>
  <si>
    <t>2020（增量）—006号地块</t>
  </si>
  <si>
    <t>睢阳区</t>
  </si>
  <si>
    <t>2020-27地块</t>
  </si>
  <si>
    <t>顺庆区</t>
  </si>
  <si>
    <t>燕儿窝片区原南充石达化工A-05-01/A-05-02号地块</t>
  </si>
  <si>
    <t>燕儿窝片区市消防支队南侧地块</t>
  </si>
  <si>
    <t>P2020-13号地块</t>
  </si>
  <si>
    <t>20203501 地块</t>
    <phoneticPr fontId="5" type="noConversion"/>
  </si>
  <si>
    <t>滨海〔2020〕J2(JB-01-F-4-8-2)地块</t>
    <phoneticPr fontId="5" type="noConversion"/>
  </si>
  <si>
    <t>LASZ2021-5 号地块</t>
    <phoneticPr fontId="5" type="noConversion"/>
  </si>
  <si>
    <t>CA16-5-5 地块</t>
    <phoneticPr fontId="5" type="noConversion"/>
  </si>
  <si>
    <t>普洱</t>
    <phoneticPr fontId="5" type="noConversion"/>
  </si>
  <si>
    <t>澜沧县</t>
    <phoneticPr fontId="5" type="noConversion"/>
  </si>
  <si>
    <t>芒云山项目</t>
    <phoneticPr fontId="5" type="noConversion"/>
  </si>
  <si>
    <t>腾冲市</t>
    <phoneticPr fontId="5" type="noConversion"/>
  </si>
  <si>
    <t>GHM 酒店项目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</si>
</sst>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yyyy&quot;年&quot;m&quot;月&quot;;@"/>
    <numFmt numFmtId="179" formatCode="#,##0.00_ "/>
    <numFmt numFmtId="180" formatCode="#,##0_ "/>
  </numFmts>
  <fonts count="14" x14ac:knownFonts="1">
    <font>
      <sz val="11"/>
      <color theme="1"/>
      <name val="等线"/>
      <family val="2"/>
      <scheme val="minor"/>
    </font>
    <font>
      <sz val="11"/>
      <color indexed="8"/>
      <name val="Arial"/>
      <family val="2"/>
    </font>
    <font>
      <sz val="11"/>
      <color indexed="8"/>
      <name val="宋体"/>
      <family val="2"/>
    </font>
    <font>
      <sz val="11"/>
      <color indexed="8"/>
      <name val="宋体"/>
      <family val="1"/>
      <charset val="204"/>
    </font>
    <font>
      <sz val="11"/>
      <color indexed="8"/>
      <name val="Times New Roman"/>
      <family val="1"/>
      <charset val="20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rgb="FF333333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indexed="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0" borderId="5" xfId="0" applyNumberFormat="1" applyFont="1" applyBorder="1" applyAlignment="1">
      <alignment vertical="center" shrinkToFit="1"/>
    </xf>
    <xf numFmtId="9" fontId="1" fillId="0" borderId="5" xfId="0" applyNumberFormat="1" applyFont="1" applyBorder="1" applyAlignment="1">
      <alignment vertical="center" shrinkToFit="1"/>
    </xf>
    <xf numFmtId="2" fontId="1" fillId="0" borderId="5" xfId="0" applyNumberFormat="1" applyFont="1" applyBorder="1" applyAlignment="1">
      <alignment vertical="center" shrinkToFit="1"/>
    </xf>
    <xf numFmtId="2" fontId="1" fillId="0" borderId="6" xfId="0" applyNumberFormat="1" applyFont="1" applyBorder="1" applyAlignment="1">
      <alignment vertical="center" shrinkToFit="1"/>
    </xf>
    <xf numFmtId="10" fontId="1" fillId="0" borderId="5" xfId="0" applyNumberFormat="1" applyFont="1" applyBorder="1" applyAlignment="1">
      <alignment vertical="center" shrinkToFit="1"/>
    </xf>
    <xf numFmtId="1" fontId="1" fillId="0" borderId="8" xfId="0" applyNumberFormat="1" applyFont="1" applyBorder="1" applyAlignment="1">
      <alignment vertical="center" shrinkToFit="1"/>
    </xf>
    <xf numFmtId="9" fontId="1" fillId="0" borderId="8" xfId="0" applyNumberFormat="1" applyFont="1" applyBorder="1" applyAlignment="1">
      <alignment vertical="center" shrinkToFit="1"/>
    </xf>
    <xf numFmtId="2" fontId="1" fillId="0" borderId="8" xfId="0" applyNumberFormat="1" applyFont="1" applyBorder="1" applyAlignment="1">
      <alignment vertical="center" shrinkToFit="1"/>
    </xf>
    <xf numFmtId="2" fontId="1" fillId="0" borderId="9" xfId="0" applyNumberFormat="1" applyFont="1" applyBorder="1" applyAlignment="1">
      <alignment vertical="center" shrinkToFit="1"/>
    </xf>
    <xf numFmtId="0" fontId="0" fillId="0" borderId="5" xfId="0" applyBorder="1" applyAlignment="1">
      <alignment vertical="center"/>
    </xf>
    <xf numFmtId="2" fontId="1" fillId="0" borderId="0" xfId="0" applyNumberFormat="1" applyFont="1" applyBorder="1" applyAlignment="1">
      <alignment vertical="center" shrinkToFit="1"/>
    </xf>
    <xf numFmtId="177" fontId="1" fillId="0" borderId="8" xfId="0" applyNumberFormat="1" applyFont="1" applyBorder="1" applyAlignment="1">
      <alignment vertical="center" shrinkToFit="1"/>
    </xf>
    <xf numFmtId="0" fontId="7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1" fillId="0" borderId="10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176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176" fontId="7" fillId="0" borderId="0" xfId="0" applyNumberFormat="1" applyFont="1"/>
    <xf numFmtId="9" fontId="7" fillId="0" borderId="0" xfId="0" applyNumberFormat="1" applyFont="1" applyAlignment="1">
      <alignment vertical="center" wrapText="1"/>
    </xf>
    <xf numFmtId="179" fontId="7" fillId="0" borderId="0" xfId="0" applyNumberFormat="1" applyFont="1" applyAlignment="1">
      <alignment vertical="center" wrapText="1"/>
    </xf>
    <xf numFmtId="9" fontId="7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78" fontId="7" fillId="0" borderId="1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9" fontId="7" fillId="0" borderId="2" xfId="0" applyNumberFormat="1" applyFont="1" applyBorder="1" applyAlignment="1">
      <alignment vertical="center" wrapText="1"/>
    </xf>
    <xf numFmtId="179" fontId="7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78" fontId="7" fillId="0" borderId="4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9" fontId="7" fillId="0" borderId="5" xfId="0" applyNumberFormat="1" applyFont="1" applyBorder="1" applyAlignment="1">
      <alignment vertical="center"/>
    </xf>
    <xf numFmtId="179" fontId="7" fillId="0" borderId="5" xfId="0" applyNumberFormat="1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178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76" fontId="10" fillId="0" borderId="2" xfId="0" applyNumberFormat="1" applyFont="1" applyBorder="1" applyAlignment="1">
      <alignment vertical="center" wrapText="1"/>
    </xf>
    <xf numFmtId="176" fontId="7" fillId="0" borderId="5" xfId="0" applyNumberFormat="1" applyFon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80" fontId="7" fillId="0" borderId="0" xfId="0" applyNumberFormat="1" applyFont="1" applyAlignment="1">
      <alignment vertical="center" wrapText="1"/>
    </xf>
    <xf numFmtId="180" fontId="7" fillId="0" borderId="0" xfId="0" applyNumberFormat="1" applyFont="1" applyAlignment="1">
      <alignment vertical="center"/>
    </xf>
    <xf numFmtId="9" fontId="7" fillId="0" borderId="0" xfId="0" applyNumberFormat="1" applyFont="1"/>
    <xf numFmtId="180" fontId="7" fillId="0" borderId="0" xfId="0" applyNumberFormat="1" applyFont="1"/>
    <xf numFmtId="179" fontId="7" fillId="0" borderId="0" xfId="0" applyNumberFormat="1" applyFont="1"/>
    <xf numFmtId="0" fontId="0" fillId="0" borderId="0" xfId="0" applyAlignment="1">
      <alignment vertical="center" wrapText="1"/>
    </xf>
    <xf numFmtId="10" fontId="0" fillId="0" borderId="0" xfId="0" applyNumberFormat="1"/>
    <xf numFmtId="179" fontId="0" fillId="0" borderId="0" xfId="0" applyNumberFormat="1"/>
    <xf numFmtId="180" fontId="0" fillId="0" borderId="0" xfId="0" applyNumberFormat="1"/>
    <xf numFmtId="179" fontId="0" fillId="0" borderId="0" xfId="0" applyNumberFormat="1" applyAlignment="1">
      <alignment vertical="center" wrapText="1"/>
    </xf>
    <xf numFmtId="180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9" fontId="0" fillId="0" borderId="0" xfId="0" applyNumberFormat="1"/>
    <xf numFmtId="2" fontId="1" fillId="0" borderId="0" xfId="0" applyNumberFormat="1" applyFont="1" applyAlignment="1">
      <alignment vertical="center" shrinkToFit="1"/>
    </xf>
    <xf numFmtId="178" fontId="7" fillId="0" borderId="7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178" fontId="7" fillId="0" borderId="0" xfId="0" applyNumberFormat="1" applyFont="1"/>
    <xf numFmtId="178" fontId="0" fillId="0" borderId="0" xfId="0" applyNumberFormat="1" applyAlignment="1">
      <alignment vertical="center" wrapText="1"/>
    </xf>
    <xf numFmtId="178" fontId="0" fillId="0" borderId="0" xfId="0" applyNumberFormat="1"/>
    <xf numFmtId="178" fontId="11" fillId="0" borderId="0" xfId="0" applyNumberFormat="1" applyFont="1"/>
    <xf numFmtId="178" fontId="12" fillId="0" borderId="0" xfId="0" applyNumberFormat="1" applyFont="1"/>
    <xf numFmtId="178" fontId="7" fillId="0" borderId="0" xfId="0" applyNumberFormat="1" applyFont="1" applyAlignment="1">
      <alignment vertical="center" wrapText="1"/>
    </xf>
    <xf numFmtId="179" fontId="1" fillId="0" borderId="10" xfId="0" applyNumberFormat="1" applyFont="1" applyFill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79" fontId="6" fillId="0" borderId="10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57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F83C-D986-4592-A28D-696D285AE57E}">
  <dimension ref="A1:K99"/>
  <sheetViews>
    <sheetView workbookViewId="0">
      <pane ySplit="1" topLeftCell="A86" activePane="bottomLeft" state="frozen"/>
      <selection pane="bottomLeft" activeCell="E97" sqref="E97"/>
    </sheetView>
  </sheetViews>
  <sheetFormatPr defaultRowHeight="14.25" x14ac:dyDescent="0.2"/>
  <cols>
    <col min="1" max="1" width="11.125" customWidth="1"/>
    <col min="2" max="2" width="67.375" style="55" customWidth="1"/>
    <col min="3" max="3" width="52.625" style="55" customWidth="1"/>
    <col min="4" max="4" width="10" style="57" customWidth="1"/>
    <col min="5" max="5" width="15.625" style="72" bestFit="1" customWidth="1"/>
    <col min="6" max="6" width="6.625" customWidth="1"/>
    <col min="7" max="7" width="9" style="56"/>
    <col min="8" max="8" width="17.375" style="57" customWidth="1"/>
    <col min="9" max="9" width="20.625" style="57" customWidth="1"/>
    <col min="10" max="10" width="15.625" style="58" customWidth="1"/>
    <col min="11" max="11" width="16.25" style="58" customWidth="1"/>
  </cols>
  <sheetData>
    <row r="1" spans="1:11" s="55" customFormat="1" x14ac:dyDescent="0.2">
      <c r="A1" s="55" t="s">
        <v>578</v>
      </c>
      <c r="B1" s="55" t="s">
        <v>720</v>
      </c>
      <c r="C1" s="55" t="s">
        <v>721</v>
      </c>
      <c r="D1" s="59" t="s">
        <v>723</v>
      </c>
      <c r="E1" s="71" t="s">
        <v>803</v>
      </c>
      <c r="F1" s="55" t="s">
        <v>572</v>
      </c>
      <c r="G1" s="61" t="s">
        <v>573</v>
      </c>
      <c r="H1" s="59" t="s">
        <v>802</v>
      </c>
      <c r="I1" s="59" t="s">
        <v>801</v>
      </c>
      <c r="J1" s="60" t="s">
        <v>722</v>
      </c>
      <c r="K1" s="60" t="s">
        <v>375</v>
      </c>
    </row>
    <row r="2" spans="1:11" x14ac:dyDescent="0.2">
      <c r="A2" t="s">
        <v>579</v>
      </c>
      <c r="B2" s="55" t="s">
        <v>580</v>
      </c>
      <c r="C2" s="55" t="s">
        <v>804</v>
      </c>
      <c r="D2" s="57">
        <v>3015</v>
      </c>
      <c r="E2" s="72">
        <v>42767</v>
      </c>
      <c r="F2">
        <v>1</v>
      </c>
      <c r="G2" s="56">
        <v>1</v>
      </c>
      <c r="H2" s="57">
        <v>54549</v>
      </c>
      <c r="I2" s="57">
        <v>109098</v>
      </c>
      <c r="J2" s="58">
        <v>32893</v>
      </c>
      <c r="K2" s="58">
        <f>J2*G2</f>
        <v>32893</v>
      </c>
    </row>
    <row r="3" spans="1:11" x14ac:dyDescent="0.2">
      <c r="A3" t="s">
        <v>581</v>
      </c>
      <c r="B3" s="55" t="s">
        <v>799</v>
      </c>
      <c r="C3" s="55" t="s">
        <v>809</v>
      </c>
      <c r="D3" s="57">
        <v>4754.41</v>
      </c>
      <c r="E3" s="72">
        <v>42790</v>
      </c>
      <c r="F3">
        <v>2</v>
      </c>
      <c r="G3" s="56">
        <v>1</v>
      </c>
      <c r="H3" s="57">
        <v>127644.61</v>
      </c>
      <c r="I3" s="57">
        <v>204231.38</v>
      </c>
      <c r="J3" s="58">
        <v>97100</v>
      </c>
      <c r="K3" s="58">
        <f t="shared" ref="K3:K66" si="0">J3*G3</f>
        <v>97100</v>
      </c>
    </row>
    <row r="4" spans="1:11" x14ac:dyDescent="0.2">
      <c r="A4" t="s">
        <v>582</v>
      </c>
      <c r="B4" s="55" t="s">
        <v>583</v>
      </c>
      <c r="C4" s="55" t="s">
        <v>769</v>
      </c>
      <c r="D4" s="57">
        <v>1037</v>
      </c>
      <c r="E4" s="72">
        <v>42794</v>
      </c>
      <c r="F4">
        <v>3</v>
      </c>
      <c r="G4" s="56">
        <v>0.5</v>
      </c>
      <c r="H4" s="57">
        <v>420927</v>
      </c>
      <c r="I4" s="57">
        <v>700352.7</v>
      </c>
      <c r="J4" s="58">
        <v>72620</v>
      </c>
      <c r="K4" s="58">
        <f t="shared" si="0"/>
        <v>36310</v>
      </c>
    </row>
    <row r="5" spans="1:11" x14ac:dyDescent="0.2">
      <c r="A5" t="s">
        <v>584</v>
      </c>
      <c r="B5" s="55" t="s">
        <v>766</v>
      </c>
      <c r="C5" s="55" t="s">
        <v>808</v>
      </c>
      <c r="D5" s="57">
        <v>4667</v>
      </c>
      <c r="E5" s="72">
        <v>42801</v>
      </c>
      <c r="F5">
        <v>1</v>
      </c>
      <c r="G5" s="56">
        <v>1</v>
      </c>
      <c r="H5" s="57">
        <v>58194</v>
      </c>
      <c r="I5" s="57">
        <v>87291</v>
      </c>
      <c r="J5" s="58">
        <v>40739</v>
      </c>
      <c r="K5" s="58">
        <f t="shared" si="0"/>
        <v>40739</v>
      </c>
    </row>
    <row r="6" spans="1:11" x14ac:dyDescent="0.2">
      <c r="A6" t="s">
        <v>585</v>
      </c>
      <c r="B6" s="55" t="s">
        <v>767</v>
      </c>
      <c r="C6" s="55" t="s">
        <v>807</v>
      </c>
      <c r="D6" s="57">
        <v>3830</v>
      </c>
      <c r="E6" s="72">
        <v>42809</v>
      </c>
      <c r="F6">
        <v>2</v>
      </c>
      <c r="G6" s="56">
        <v>1</v>
      </c>
      <c r="H6" s="57">
        <v>153942</v>
      </c>
      <c r="I6" s="57">
        <v>384855</v>
      </c>
      <c r="J6" s="58">
        <v>147410</v>
      </c>
      <c r="K6" s="58">
        <f t="shared" si="0"/>
        <v>147410</v>
      </c>
    </row>
    <row r="7" spans="1:11" x14ac:dyDescent="0.2">
      <c r="A7" t="s">
        <v>585</v>
      </c>
      <c r="B7" s="55" t="s">
        <v>768</v>
      </c>
      <c r="C7" s="55" t="s">
        <v>806</v>
      </c>
      <c r="D7" s="57">
        <v>3418</v>
      </c>
      <c r="E7" s="72">
        <v>42809</v>
      </c>
      <c r="F7">
        <v>3</v>
      </c>
      <c r="G7" s="56">
        <v>1</v>
      </c>
      <c r="H7" s="57">
        <v>82117</v>
      </c>
      <c r="I7" s="57">
        <v>205292</v>
      </c>
      <c r="J7" s="58">
        <v>70170</v>
      </c>
      <c r="K7" s="58">
        <f t="shared" si="0"/>
        <v>70170</v>
      </c>
    </row>
    <row r="8" spans="1:11" x14ac:dyDescent="0.2">
      <c r="A8" t="s">
        <v>586</v>
      </c>
      <c r="B8" s="55" t="s">
        <v>689</v>
      </c>
      <c r="C8" s="55" t="s">
        <v>805</v>
      </c>
      <c r="D8" s="57">
        <v>8611</v>
      </c>
      <c r="E8" s="72">
        <v>42810</v>
      </c>
      <c r="F8">
        <v>4</v>
      </c>
      <c r="G8" s="56">
        <v>0.75</v>
      </c>
      <c r="H8" s="57">
        <v>71037.960000000006</v>
      </c>
      <c r="I8" s="57">
        <v>220217.68</v>
      </c>
      <c r="J8" s="58">
        <v>190000</v>
      </c>
      <c r="K8" s="58">
        <f t="shared" si="0"/>
        <v>142500</v>
      </c>
    </row>
    <row r="9" spans="1:11" x14ac:dyDescent="0.2">
      <c r="A9" t="s">
        <v>587</v>
      </c>
      <c r="B9" s="55" t="s">
        <v>765</v>
      </c>
      <c r="C9" s="55" t="s">
        <v>771</v>
      </c>
      <c r="D9" s="57">
        <v>3871.4</v>
      </c>
      <c r="E9" s="72">
        <v>42816</v>
      </c>
      <c r="F9">
        <v>5</v>
      </c>
      <c r="G9" s="56">
        <v>0.5</v>
      </c>
      <c r="H9" s="57">
        <v>49221.54</v>
      </c>
      <c r="I9" s="57">
        <v>78754.460000000006</v>
      </c>
      <c r="J9" s="58">
        <v>30489</v>
      </c>
      <c r="K9" s="58">
        <f t="shared" si="0"/>
        <v>15244.5</v>
      </c>
    </row>
    <row r="10" spans="1:11" x14ac:dyDescent="0.2">
      <c r="A10" t="s">
        <v>588</v>
      </c>
      <c r="B10" s="55" t="s">
        <v>724</v>
      </c>
      <c r="C10" s="55" t="s">
        <v>770</v>
      </c>
      <c r="D10" s="57">
        <v>10299.89</v>
      </c>
      <c r="E10" s="72">
        <v>42822</v>
      </c>
      <c r="F10">
        <v>6</v>
      </c>
      <c r="G10" s="56">
        <v>0.11</v>
      </c>
      <c r="H10" s="57">
        <v>34628.199999999997</v>
      </c>
      <c r="I10" s="57">
        <v>41553.839999999997</v>
      </c>
      <c r="J10" s="58">
        <v>42800</v>
      </c>
      <c r="K10" s="58">
        <f t="shared" si="0"/>
        <v>4708</v>
      </c>
    </row>
    <row r="11" spans="1:11" x14ac:dyDescent="0.2">
      <c r="A11" t="s">
        <v>589</v>
      </c>
      <c r="B11" s="55" t="s">
        <v>590</v>
      </c>
      <c r="C11" s="55" t="s">
        <v>810</v>
      </c>
      <c r="D11" s="57">
        <v>6632</v>
      </c>
      <c r="E11" s="72">
        <v>42825</v>
      </c>
      <c r="F11">
        <v>7</v>
      </c>
      <c r="G11" s="56">
        <v>0.5</v>
      </c>
      <c r="H11" s="57">
        <v>35327.86</v>
      </c>
      <c r="I11" s="57">
        <v>52991.79</v>
      </c>
      <c r="J11" s="58">
        <v>100700</v>
      </c>
      <c r="K11" s="58">
        <f t="shared" si="0"/>
        <v>50350</v>
      </c>
    </row>
    <row r="12" spans="1:11" x14ac:dyDescent="0.2">
      <c r="A12" t="s">
        <v>589</v>
      </c>
      <c r="B12" s="55" t="s">
        <v>591</v>
      </c>
      <c r="C12" s="55" t="s">
        <v>725</v>
      </c>
      <c r="E12" s="72">
        <v>42825</v>
      </c>
      <c r="F12">
        <v>8</v>
      </c>
      <c r="H12" s="57">
        <v>65893</v>
      </c>
      <c r="I12" s="57">
        <v>98839.5</v>
      </c>
      <c r="K12" s="58">
        <f t="shared" si="0"/>
        <v>0</v>
      </c>
    </row>
    <row r="13" spans="1:11" x14ac:dyDescent="0.2">
      <c r="A13" t="s">
        <v>592</v>
      </c>
      <c r="B13" s="55" t="s">
        <v>593</v>
      </c>
      <c r="C13" s="55" t="s">
        <v>772</v>
      </c>
      <c r="D13" s="57">
        <v>11080</v>
      </c>
      <c r="E13" s="72">
        <v>42831</v>
      </c>
      <c r="F13">
        <v>1</v>
      </c>
      <c r="G13" s="56">
        <v>1</v>
      </c>
      <c r="H13" s="57">
        <v>127826.38</v>
      </c>
      <c r="I13" s="57">
        <v>255652.76</v>
      </c>
      <c r="J13" s="58">
        <v>283263</v>
      </c>
      <c r="K13" s="58">
        <f t="shared" si="0"/>
        <v>283263</v>
      </c>
    </row>
    <row r="14" spans="1:11" x14ac:dyDescent="0.2">
      <c r="A14" t="s">
        <v>592</v>
      </c>
      <c r="B14" s="55" t="s">
        <v>594</v>
      </c>
      <c r="C14" s="55" t="s">
        <v>773</v>
      </c>
      <c r="D14" s="57">
        <v>9400</v>
      </c>
      <c r="E14" s="72">
        <v>42831</v>
      </c>
      <c r="F14">
        <v>2</v>
      </c>
      <c r="G14" s="56">
        <v>1</v>
      </c>
      <c r="H14" s="57">
        <v>42273.27</v>
      </c>
      <c r="I14" s="57">
        <v>123015.22</v>
      </c>
      <c r="J14" s="58">
        <v>115825</v>
      </c>
      <c r="K14" s="58">
        <f t="shared" si="0"/>
        <v>115825</v>
      </c>
    </row>
    <row r="15" spans="1:11" x14ac:dyDescent="0.2">
      <c r="A15" t="s">
        <v>592</v>
      </c>
      <c r="B15" s="55" t="s">
        <v>595</v>
      </c>
      <c r="C15" s="55" t="s">
        <v>811</v>
      </c>
      <c r="D15" s="57">
        <v>12900</v>
      </c>
      <c r="E15" s="72">
        <v>42831</v>
      </c>
      <c r="F15">
        <v>3</v>
      </c>
      <c r="G15" s="56">
        <v>0.5</v>
      </c>
      <c r="H15" s="57">
        <v>29687.55</v>
      </c>
      <c r="I15" s="57">
        <v>148437</v>
      </c>
      <c r="J15" s="58">
        <v>191484</v>
      </c>
      <c r="K15" s="58">
        <f t="shared" si="0"/>
        <v>95742</v>
      </c>
    </row>
    <row r="16" spans="1:11" x14ac:dyDescent="0.2">
      <c r="A16" t="s">
        <v>596</v>
      </c>
      <c r="B16" s="55" t="s">
        <v>712</v>
      </c>
      <c r="C16" s="55" t="s">
        <v>813</v>
      </c>
      <c r="D16" s="57">
        <v>5805.52</v>
      </c>
      <c r="E16" s="72">
        <v>42851</v>
      </c>
      <c r="F16">
        <v>4</v>
      </c>
      <c r="G16" s="56">
        <v>0.25</v>
      </c>
      <c r="H16" s="57">
        <v>34805</v>
      </c>
      <c r="I16" s="57">
        <v>62649</v>
      </c>
      <c r="J16" s="58">
        <v>36371</v>
      </c>
      <c r="K16" s="58">
        <f t="shared" si="0"/>
        <v>9092.75</v>
      </c>
    </row>
    <row r="17" spans="1:11" x14ac:dyDescent="0.2">
      <c r="A17" t="s">
        <v>596</v>
      </c>
      <c r="B17" s="55" t="s">
        <v>713</v>
      </c>
      <c r="C17" s="55" t="s">
        <v>812</v>
      </c>
      <c r="D17" s="57">
        <v>6023.47</v>
      </c>
      <c r="E17" s="72">
        <v>42851</v>
      </c>
      <c r="F17">
        <v>5</v>
      </c>
      <c r="G17" s="56">
        <v>0.3</v>
      </c>
      <c r="H17" s="57">
        <v>36771</v>
      </c>
      <c r="I17" s="57">
        <v>66187.8</v>
      </c>
      <c r="J17" s="58">
        <v>39868</v>
      </c>
      <c r="K17" s="58">
        <f t="shared" si="0"/>
        <v>11960.4</v>
      </c>
    </row>
    <row r="18" spans="1:11" x14ac:dyDescent="0.2">
      <c r="A18" t="s">
        <v>596</v>
      </c>
      <c r="B18" s="55" t="s">
        <v>714</v>
      </c>
      <c r="C18" s="55" t="s">
        <v>597</v>
      </c>
      <c r="D18" s="57">
        <v>6351.77</v>
      </c>
      <c r="E18" s="72">
        <v>42851</v>
      </c>
      <c r="F18">
        <v>6</v>
      </c>
      <c r="G18" s="56">
        <v>0.49</v>
      </c>
      <c r="H18" s="57">
        <v>69598</v>
      </c>
      <c r="I18" s="57">
        <v>187914.6</v>
      </c>
      <c r="J18" s="58">
        <v>119359</v>
      </c>
      <c r="K18" s="58">
        <f t="shared" si="0"/>
        <v>58485.909999999996</v>
      </c>
    </row>
    <row r="19" spans="1:11" x14ac:dyDescent="0.2">
      <c r="A19" t="s">
        <v>598</v>
      </c>
      <c r="B19" s="55" t="s">
        <v>599</v>
      </c>
      <c r="C19" s="63">
        <v>20170601</v>
      </c>
      <c r="D19" s="57">
        <v>4952</v>
      </c>
      <c r="E19" s="72">
        <v>42856</v>
      </c>
      <c r="F19">
        <v>1</v>
      </c>
      <c r="G19" s="56">
        <v>0.33329999999999999</v>
      </c>
      <c r="H19" s="57">
        <v>29429</v>
      </c>
      <c r="I19" s="57">
        <v>64743.8</v>
      </c>
      <c r="J19" s="58">
        <v>32104</v>
      </c>
      <c r="K19" s="58">
        <f t="shared" si="0"/>
        <v>10700.263199999999</v>
      </c>
    </row>
    <row r="20" spans="1:11" x14ac:dyDescent="0.2">
      <c r="A20" t="s">
        <v>596</v>
      </c>
      <c r="B20" s="55" t="s">
        <v>711</v>
      </c>
      <c r="C20" s="55" t="s">
        <v>814</v>
      </c>
      <c r="D20" s="57">
        <v>15997.32</v>
      </c>
      <c r="E20" s="72">
        <v>42860</v>
      </c>
      <c r="F20">
        <v>2</v>
      </c>
      <c r="G20" s="56">
        <v>1</v>
      </c>
      <c r="H20" s="57">
        <v>51156</v>
      </c>
      <c r="I20" s="57">
        <v>112543.2</v>
      </c>
      <c r="J20" s="58">
        <v>180039</v>
      </c>
      <c r="K20" s="58">
        <f t="shared" si="0"/>
        <v>180039</v>
      </c>
    </row>
    <row r="21" spans="1:11" x14ac:dyDescent="0.2">
      <c r="A21" t="s">
        <v>596</v>
      </c>
      <c r="B21" s="55" t="s">
        <v>710</v>
      </c>
      <c r="C21" s="55" t="s">
        <v>600</v>
      </c>
      <c r="D21" s="57">
        <v>15208.92</v>
      </c>
      <c r="E21" s="72">
        <v>42860</v>
      </c>
      <c r="F21">
        <v>3</v>
      </c>
      <c r="H21" s="57">
        <v>47719</v>
      </c>
      <c r="I21" s="57">
        <v>104981.8</v>
      </c>
      <c r="J21" s="58">
        <v>159666</v>
      </c>
      <c r="K21" s="58">
        <f t="shared" si="0"/>
        <v>0</v>
      </c>
    </row>
    <row r="22" spans="1:11" x14ac:dyDescent="0.2">
      <c r="A22" t="s">
        <v>601</v>
      </c>
      <c r="B22" s="55" t="s">
        <v>709</v>
      </c>
      <c r="C22" s="55" t="s">
        <v>774</v>
      </c>
      <c r="D22" s="57">
        <v>8377.61</v>
      </c>
      <c r="E22" s="73">
        <v>42865</v>
      </c>
      <c r="F22">
        <v>4</v>
      </c>
      <c r="G22" s="56">
        <v>1</v>
      </c>
      <c r="H22" s="57">
        <v>22633</v>
      </c>
      <c r="I22" s="57">
        <v>52282.23</v>
      </c>
      <c r="J22" s="58">
        <v>43800</v>
      </c>
      <c r="K22" s="58">
        <f t="shared" si="0"/>
        <v>43800</v>
      </c>
    </row>
    <row r="23" spans="1:11" x14ac:dyDescent="0.2">
      <c r="A23" t="s">
        <v>601</v>
      </c>
      <c r="B23" s="55" t="s">
        <v>726</v>
      </c>
      <c r="C23" s="55" t="s">
        <v>775</v>
      </c>
      <c r="D23" s="57">
        <v>8045.37</v>
      </c>
      <c r="E23" s="73">
        <v>42865</v>
      </c>
      <c r="F23">
        <v>5</v>
      </c>
      <c r="G23" s="56">
        <v>1</v>
      </c>
      <c r="H23" s="57">
        <v>25198</v>
      </c>
      <c r="I23" s="57">
        <v>55435.6</v>
      </c>
      <c r="J23" s="58">
        <v>44600</v>
      </c>
      <c r="K23" s="58">
        <f t="shared" si="0"/>
        <v>44600</v>
      </c>
    </row>
    <row r="24" spans="1:11" x14ac:dyDescent="0.2">
      <c r="A24" t="s">
        <v>602</v>
      </c>
      <c r="B24" s="55" t="s">
        <v>708</v>
      </c>
      <c r="C24" s="55" t="s">
        <v>776</v>
      </c>
      <c r="D24" s="57">
        <v>1038.42</v>
      </c>
      <c r="E24" s="72">
        <v>42870</v>
      </c>
      <c r="F24">
        <v>6</v>
      </c>
      <c r="G24" s="56">
        <v>1</v>
      </c>
      <c r="H24" s="57">
        <v>143793.60000000001</v>
      </c>
      <c r="I24" s="57">
        <v>316345.92</v>
      </c>
      <c r="J24" s="58">
        <v>32850</v>
      </c>
      <c r="K24" s="58">
        <f t="shared" si="0"/>
        <v>32850</v>
      </c>
    </row>
    <row r="25" spans="1:11" x14ac:dyDescent="0.2">
      <c r="A25" t="s">
        <v>602</v>
      </c>
      <c r="B25" s="55" t="s">
        <v>715</v>
      </c>
      <c r="C25" s="55" t="s">
        <v>716</v>
      </c>
      <c r="D25" s="57">
        <v>1001.26</v>
      </c>
      <c r="E25" s="72">
        <v>42870</v>
      </c>
      <c r="F25">
        <v>7</v>
      </c>
      <c r="G25" s="56">
        <v>1</v>
      </c>
      <c r="H25" s="57">
        <v>82466.3</v>
      </c>
      <c r="I25" s="57">
        <v>164932.6</v>
      </c>
      <c r="J25" s="58">
        <v>16514</v>
      </c>
      <c r="K25" s="58">
        <f t="shared" si="0"/>
        <v>16514</v>
      </c>
    </row>
    <row r="26" spans="1:11" x14ac:dyDescent="0.2">
      <c r="A26" t="s">
        <v>603</v>
      </c>
      <c r="B26" s="55" t="s">
        <v>604</v>
      </c>
      <c r="C26" s="55" t="s">
        <v>623</v>
      </c>
      <c r="D26" s="57">
        <v>7104.76</v>
      </c>
      <c r="E26" s="72">
        <v>42878</v>
      </c>
      <c r="F26">
        <v>8</v>
      </c>
      <c r="G26" s="56">
        <v>0.33300000000000002</v>
      </c>
      <c r="H26" s="57">
        <v>31333</v>
      </c>
      <c r="I26" s="57">
        <v>32899.65</v>
      </c>
      <c r="J26" s="58">
        <v>23374</v>
      </c>
      <c r="K26" s="58">
        <f t="shared" si="0"/>
        <v>7783.5420000000004</v>
      </c>
    </row>
    <row r="27" spans="1:11" x14ac:dyDescent="0.2">
      <c r="A27" t="s">
        <v>603</v>
      </c>
      <c r="B27" s="55" t="s">
        <v>605</v>
      </c>
      <c r="C27" s="55" t="s">
        <v>739</v>
      </c>
      <c r="D27" s="57">
        <v>7825.24</v>
      </c>
      <c r="E27" s="72">
        <v>42878</v>
      </c>
      <c r="F27">
        <v>9</v>
      </c>
      <c r="G27" s="56">
        <v>0.33400000000000002</v>
      </c>
      <c r="H27" s="57">
        <v>37348</v>
      </c>
      <c r="I27" s="57">
        <v>38468.44</v>
      </c>
      <c r="J27" s="58">
        <v>30102</v>
      </c>
      <c r="K27" s="58">
        <f t="shared" si="0"/>
        <v>10054.068000000001</v>
      </c>
    </row>
    <row r="28" spans="1:11" x14ac:dyDescent="0.2">
      <c r="A28" t="s">
        <v>606</v>
      </c>
      <c r="B28" s="55" t="s">
        <v>717</v>
      </c>
      <c r="C28" s="55" t="s">
        <v>815</v>
      </c>
      <c r="D28" s="57">
        <v>6010</v>
      </c>
      <c r="E28" s="72">
        <v>42887</v>
      </c>
      <c r="F28">
        <v>1</v>
      </c>
      <c r="G28" s="56">
        <v>1</v>
      </c>
      <c r="H28" s="57">
        <v>45737</v>
      </c>
      <c r="I28" s="57">
        <v>63980</v>
      </c>
      <c r="J28" s="58">
        <v>38452</v>
      </c>
      <c r="K28" s="58">
        <f t="shared" si="0"/>
        <v>38452</v>
      </c>
    </row>
    <row r="29" spans="1:11" x14ac:dyDescent="0.2">
      <c r="A29" t="s">
        <v>607</v>
      </c>
      <c r="B29" s="55" t="s">
        <v>718</v>
      </c>
      <c r="C29" s="55" t="s">
        <v>740</v>
      </c>
      <c r="D29" s="57">
        <v>2505</v>
      </c>
      <c r="E29" s="72">
        <v>42891</v>
      </c>
      <c r="F29">
        <v>2</v>
      </c>
      <c r="G29" s="56">
        <v>1</v>
      </c>
      <c r="H29" s="57">
        <v>19125.2</v>
      </c>
      <c r="I29" s="57">
        <v>47813</v>
      </c>
      <c r="J29" s="58">
        <v>12000</v>
      </c>
      <c r="K29" s="58">
        <f t="shared" si="0"/>
        <v>12000</v>
      </c>
    </row>
    <row r="30" spans="1:11" x14ac:dyDescent="0.2">
      <c r="A30" t="s">
        <v>816</v>
      </c>
      <c r="B30" s="55" t="s">
        <v>608</v>
      </c>
      <c r="C30" s="55" t="s">
        <v>741</v>
      </c>
      <c r="D30" s="57">
        <v>5738</v>
      </c>
      <c r="E30" s="72">
        <v>42892</v>
      </c>
      <c r="F30">
        <v>3</v>
      </c>
      <c r="G30" s="56">
        <v>0.5</v>
      </c>
      <c r="H30" s="57">
        <v>33423.9</v>
      </c>
      <c r="I30" s="57">
        <v>60163.02</v>
      </c>
      <c r="J30" s="58">
        <v>34500</v>
      </c>
      <c r="K30" s="58">
        <f t="shared" si="0"/>
        <v>17250</v>
      </c>
    </row>
    <row r="31" spans="1:11" x14ac:dyDescent="0.2">
      <c r="A31" t="s">
        <v>609</v>
      </c>
      <c r="B31" s="55" t="s">
        <v>727</v>
      </c>
      <c r="C31" s="55" t="s">
        <v>777</v>
      </c>
      <c r="D31" s="57">
        <v>5375.39</v>
      </c>
      <c r="E31" s="72">
        <v>42894</v>
      </c>
      <c r="F31">
        <v>4</v>
      </c>
      <c r="G31" s="56">
        <v>0.45</v>
      </c>
      <c r="H31" s="57">
        <v>108726</v>
      </c>
      <c r="I31" s="57">
        <v>195706.8</v>
      </c>
      <c r="J31" s="58">
        <v>105200</v>
      </c>
      <c r="K31" s="58">
        <f t="shared" si="0"/>
        <v>47340</v>
      </c>
    </row>
    <row r="32" spans="1:11" x14ac:dyDescent="0.2">
      <c r="A32" t="s">
        <v>610</v>
      </c>
      <c r="B32" s="55" t="s">
        <v>707</v>
      </c>
      <c r="C32" s="55" t="s">
        <v>742</v>
      </c>
      <c r="D32" s="57">
        <v>7075</v>
      </c>
      <c r="E32" s="72">
        <v>42901</v>
      </c>
      <c r="F32">
        <v>5</v>
      </c>
      <c r="G32" s="56">
        <v>1</v>
      </c>
      <c r="H32" s="57">
        <v>10953.3</v>
      </c>
      <c r="I32" s="57">
        <v>21906.799999999999</v>
      </c>
      <c r="J32" s="58">
        <v>15500</v>
      </c>
      <c r="K32" s="58">
        <f t="shared" si="0"/>
        <v>15500</v>
      </c>
    </row>
    <row r="33" spans="1:11" x14ac:dyDescent="0.2">
      <c r="A33" t="s">
        <v>579</v>
      </c>
      <c r="B33" s="55" t="s">
        <v>611</v>
      </c>
      <c r="C33" s="55" t="s">
        <v>817</v>
      </c>
      <c r="D33" s="57">
        <v>5633.45</v>
      </c>
      <c r="E33" s="72">
        <v>42907</v>
      </c>
      <c r="F33">
        <v>6</v>
      </c>
      <c r="G33" s="56">
        <v>0.17</v>
      </c>
      <c r="H33" s="57">
        <v>86651.71</v>
      </c>
      <c r="I33" s="57">
        <v>173044</v>
      </c>
      <c r="J33" s="58">
        <v>97483</v>
      </c>
      <c r="K33" s="58">
        <f t="shared" si="0"/>
        <v>16572.11</v>
      </c>
    </row>
    <row r="34" spans="1:11" x14ac:dyDescent="0.2">
      <c r="A34" t="s">
        <v>582</v>
      </c>
      <c r="B34" s="55" t="s">
        <v>612</v>
      </c>
      <c r="C34" s="55" t="s">
        <v>743</v>
      </c>
      <c r="D34" s="57">
        <v>7634.45</v>
      </c>
      <c r="E34" s="72">
        <v>42909</v>
      </c>
      <c r="F34">
        <v>7</v>
      </c>
      <c r="G34" s="56">
        <v>0.33</v>
      </c>
      <c r="H34" s="57">
        <v>118571.8</v>
      </c>
      <c r="I34" s="57">
        <v>154143.34</v>
      </c>
      <c r="J34" s="58">
        <v>117680</v>
      </c>
      <c r="K34" s="58">
        <f t="shared" si="0"/>
        <v>38834.400000000001</v>
      </c>
    </row>
    <row r="35" spans="1:11" x14ac:dyDescent="0.2">
      <c r="A35" t="s">
        <v>613</v>
      </c>
      <c r="B35" s="55" t="s">
        <v>779</v>
      </c>
      <c r="C35" s="55" t="s">
        <v>778</v>
      </c>
      <c r="D35" s="57">
        <v>2708.35</v>
      </c>
      <c r="E35" s="72">
        <v>42911</v>
      </c>
      <c r="F35">
        <v>8</v>
      </c>
      <c r="G35" s="56">
        <v>1</v>
      </c>
      <c r="H35" s="57">
        <v>66773.7</v>
      </c>
      <c r="I35" s="57">
        <v>133240</v>
      </c>
      <c r="J35" s="58">
        <v>36086</v>
      </c>
      <c r="K35" s="58">
        <f t="shared" si="0"/>
        <v>36086</v>
      </c>
    </row>
    <row r="36" spans="1:11" x14ac:dyDescent="0.2">
      <c r="A36" t="s">
        <v>587</v>
      </c>
      <c r="B36" s="55" t="s">
        <v>614</v>
      </c>
      <c r="C36" s="55" t="s">
        <v>818</v>
      </c>
      <c r="D36" s="57">
        <v>4260.16</v>
      </c>
      <c r="E36" s="72">
        <v>42916</v>
      </c>
      <c r="F36">
        <v>9</v>
      </c>
      <c r="G36" s="56">
        <v>0.14779999999999999</v>
      </c>
      <c r="H36" s="57">
        <v>69206.25</v>
      </c>
      <c r="I36" s="57">
        <v>138412.5</v>
      </c>
      <c r="J36" s="58">
        <v>58966</v>
      </c>
      <c r="K36" s="58">
        <f t="shared" si="0"/>
        <v>8715.1747999999989</v>
      </c>
    </row>
    <row r="37" spans="1:11" x14ac:dyDescent="0.2">
      <c r="A37" t="s">
        <v>587</v>
      </c>
      <c r="B37" s="55" t="s">
        <v>616</v>
      </c>
      <c r="C37" s="55" t="s">
        <v>615</v>
      </c>
      <c r="D37" s="57">
        <v>4309.38</v>
      </c>
      <c r="E37" s="72">
        <v>42916</v>
      </c>
      <c r="F37">
        <v>10</v>
      </c>
      <c r="G37" s="56">
        <v>0.13300000000000001</v>
      </c>
      <c r="H37" s="57">
        <v>34800.800000000003</v>
      </c>
      <c r="I37" s="57">
        <v>69601.600000000006</v>
      </c>
      <c r="J37" s="58">
        <v>29994</v>
      </c>
      <c r="K37" s="58">
        <f t="shared" si="0"/>
        <v>3989.2020000000002</v>
      </c>
    </row>
    <row r="38" spans="1:11" x14ac:dyDescent="0.2">
      <c r="A38" t="s">
        <v>617</v>
      </c>
      <c r="B38" s="55" t="s">
        <v>719</v>
      </c>
      <c r="C38" s="55" t="s">
        <v>819</v>
      </c>
      <c r="D38" s="57">
        <v>2468.1799999999998</v>
      </c>
      <c r="E38" s="72">
        <v>42916</v>
      </c>
      <c r="F38">
        <v>11</v>
      </c>
      <c r="G38" s="56">
        <v>0.51</v>
      </c>
      <c r="H38" s="57">
        <v>78953</v>
      </c>
      <c r="I38" s="57">
        <v>173696.6</v>
      </c>
      <c r="J38" s="58">
        <v>52871</v>
      </c>
      <c r="K38" s="58">
        <f t="shared" si="0"/>
        <v>26964.21</v>
      </c>
    </row>
    <row r="39" spans="1:11" x14ac:dyDescent="0.2">
      <c r="A39" t="s">
        <v>618</v>
      </c>
      <c r="B39" s="55" t="s">
        <v>619</v>
      </c>
      <c r="C39" s="55" t="s">
        <v>820</v>
      </c>
      <c r="D39" s="57">
        <v>4900</v>
      </c>
      <c r="E39" s="72">
        <v>42920</v>
      </c>
      <c r="F39">
        <v>1</v>
      </c>
      <c r="G39" s="56">
        <v>1</v>
      </c>
      <c r="H39" s="57">
        <v>74771</v>
      </c>
      <c r="I39" s="57">
        <v>209358.8</v>
      </c>
      <c r="J39" s="58">
        <v>102586</v>
      </c>
      <c r="K39" s="58">
        <f t="shared" si="0"/>
        <v>102586</v>
      </c>
    </row>
    <row r="40" spans="1:11" x14ac:dyDescent="0.2">
      <c r="A40" t="s">
        <v>620</v>
      </c>
      <c r="B40" s="55" t="s">
        <v>621</v>
      </c>
      <c r="C40" s="55" t="s">
        <v>821</v>
      </c>
      <c r="D40" s="57">
        <v>3136</v>
      </c>
      <c r="E40" s="72">
        <v>42933</v>
      </c>
      <c r="F40">
        <v>2</v>
      </c>
      <c r="G40" s="56">
        <v>0.55000000000000004</v>
      </c>
      <c r="H40" s="57">
        <v>42431</v>
      </c>
      <c r="I40" s="57">
        <v>75951</v>
      </c>
      <c r="J40" s="58">
        <v>23817</v>
      </c>
      <c r="K40" s="58">
        <f t="shared" si="0"/>
        <v>13099.35</v>
      </c>
    </row>
    <row r="41" spans="1:11" x14ac:dyDescent="0.2">
      <c r="A41" t="s">
        <v>592</v>
      </c>
      <c r="B41" s="55" t="s">
        <v>622</v>
      </c>
      <c r="C41" s="55" t="s">
        <v>744</v>
      </c>
      <c r="D41" s="57">
        <v>4200</v>
      </c>
      <c r="E41" s="72">
        <v>42934</v>
      </c>
      <c r="F41">
        <v>3</v>
      </c>
      <c r="G41" s="56">
        <v>1</v>
      </c>
      <c r="H41" s="57">
        <v>42340.21</v>
      </c>
      <c r="I41" s="57">
        <v>105850.53</v>
      </c>
      <c r="J41" s="58">
        <v>44457</v>
      </c>
      <c r="K41" s="58">
        <f t="shared" si="0"/>
        <v>44457</v>
      </c>
    </row>
    <row r="42" spans="1:11" ht="28.5" x14ac:dyDescent="0.2">
      <c r="A42" t="s">
        <v>830</v>
      </c>
      <c r="B42" s="55" t="s">
        <v>781</v>
      </c>
      <c r="C42" s="55" t="s">
        <v>780</v>
      </c>
      <c r="D42" s="57">
        <v>5222</v>
      </c>
      <c r="E42" s="72">
        <v>42937</v>
      </c>
      <c r="F42">
        <v>4</v>
      </c>
      <c r="G42" s="56">
        <v>1</v>
      </c>
      <c r="H42" s="57">
        <v>36740</v>
      </c>
      <c r="I42" s="57">
        <v>66132</v>
      </c>
      <c r="J42" s="58">
        <v>34536</v>
      </c>
      <c r="K42" s="58">
        <f t="shared" si="0"/>
        <v>34536</v>
      </c>
    </row>
    <row r="43" spans="1:11" x14ac:dyDescent="0.2">
      <c r="A43" t="s">
        <v>603</v>
      </c>
      <c r="B43" s="55" t="s">
        <v>690</v>
      </c>
      <c r="C43" s="55" t="s">
        <v>800</v>
      </c>
      <c r="D43" s="57">
        <v>2492</v>
      </c>
      <c r="E43" s="72">
        <v>42941</v>
      </c>
      <c r="F43">
        <v>5</v>
      </c>
      <c r="G43" s="56">
        <v>0.25</v>
      </c>
      <c r="H43" s="57">
        <v>82741</v>
      </c>
      <c r="I43" s="57">
        <v>198578.4</v>
      </c>
      <c r="J43" s="58">
        <v>49479</v>
      </c>
      <c r="K43" s="58">
        <f t="shared" si="0"/>
        <v>12369.75</v>
      </c>
    </row>
    <row r="44" spans="1:11" x14ac:dyDescent="0.2">
      <c r="A44" t="s">
        <v>624</v>
      </c>
      <c r="B44" s="55" t="s">
        <v>625</v>
      </c>
      <c r="C44" s="55" t="s">
        <v>822</v>
      </c>
      <c r="D44" s="57">
        <v>3299.32</v>
      </c>
      <c r="E44" s="72">
        <v>42969</v>
      </c>
      <c r="F44">
        <v>1</v>
      </c>
      <c r="G44" s="56">
        <v>1</v>
      </c>
      <c r="H44" s="57">
        <v>87290.67</v>
      </c>
      <c r="I44" s="57">
        <v>218226.67</v>
      </c>
      <c r="J44" s="58">
        <v>72000</v>
      </c>
      <c r="K44" s="58">
        <f t="shared" si="0"/>
        <v>72000</v>
      </c>
    </row>
    <row r="45" spans="1:11" x14ac:dyDescent="0.2">
      <c r="A45" t="s">
        <v>596</v>
      </c>
      <c r="B45" s="55" t="s">
        <v>691</v>
      </c>
      <c r="C45" s="55" t="s">
        <v>823</v>
      </c>
      <c r="D45" s="57">
        <v>14246</v>
      </c>
      <c r="E45" s="72">
        <v>42969</v>
      </c>
      <c r="F45">
        <v>2</v>
      </c>
      <c r="G45" s="56">
        <v>0.25</v>
      </c>
      <c r="H45" s="57">
        <v>28054</v>
      </c>
      <c r="I45" s="57">
        <v>33664.800000000003</v>
      </c>
      <c r="J45" s="58">
        <v>47960</v>
      </c>
      <c r="K45" s="58">
        <f t="shared" si="0"/>
        <v>11990</v>
      </c>
    </row>
    <row r="46" spans="1:11" x14ac:dyDescent="0.2">
      <c r="A46" t="s">
        <v>579</v>
      </c>
      <c r="B46" s="55" t="s">
        <v>692</v>
      </c>
      <c r="C46" s="55" t="s">
        <v>782</v>
      </c>
      <c r="D46" s="57">
        <v>3264</v>
      </c>
      <c r="E46" s="72">
        <v>42969</v>
      </c>
      <c r="F46">
        <v>3</v>
      </c>
      <c r="G46" s="56">
        <v>0.2</v>
      </c>
      <c r="H46" s="57">
        <v>180729.60000000001</v>
      </c>
      <c r="I46" s="57">
        <v>321699</v>
      </c>
      <c r="J46" s="58">
        <v>105004</v>
      </c>
      <c r="K46" s="58">
        <f t="shared" si="0"/>
        <v>21000.800000000003</v>
      </c>
    </row>
    <row r="47" spans="1:11" x14ac:dyDescent="0.2">
      <c r="A47" t="s">
        <v>579</v>
      </c>
      <c r="B47" s="55" t="s">
        <v>626</v>
      </c>
      <c r="C47" s="55" t="s">
        <v>745</v>
      </c>
      <c r="D47" s="57">
        <v>4655</v>
      </c>
      <c r="E47" s="72">
        <v>42969</v>
      </c>
      <c r="F47">
        <v>4</v>
      </c>
      <c r="G47" s="56">
        <v>0.19500000000000001</v>
      </c>
      <c r="H47" s="57">
        <v>49970</v>
      </c>
      <c r="I47" s="57">
        <v>99940</v>
      </c>
      <c r="J47" s="58">
        <v>46522</v>
      </c>
      <c r="K47" s="58">
        <f t="shared" si="0"/>
        <v>9071.7900000000009</v>
      </c>
    </row>
    <row r="48" spans="1:11" x14ac:dyDescent="0.2">
      <c r="A48" t="s">
        <v>627</v>
      </c>
      <c r="B48" s="55" t="s">
        <v>628</v>
      </c>
      <c r="C48" s="55" t="s">
        <v>746</v>
      </c>
      <c r="D48" s="57">
        <v>1593</v>
      </c>
      <c r="E48" s="72">
        <v>42969</v>
      </c>
      <c r="F48">
        <v>5</v>
      </c>
      <c r="G48" s="56">
        <v>0.25</v>
      </c>
      <c r="H48" s="57">
        <v>31599</v>
      </c>
      <c r="I48" s="57">
        <v>94790</v>
      </c>
      <c r="J48" s="58">
        <v>15095.7</v>
      </c>
      <c r="K48" s="58">
        <f t="shared" si="0"/>
        <v>3773.9250000000002</v>
      </c>
    </row>
    <row r="49" spans="1:11" x14ac:dyDescent="0.2">
      <c r="A49" t="s">
        <v>629</v>
      </c>
      <c r="B49" s="55" t="s">
        <v>693</v>
      </c>
      <c r="C49" s="55" t="s">
        <v>783</v>
      </c>
      <c r="D49" s="57">
        <v>1365.05</v>
      </c>
      <c r="E49" s="72">
        <v>42986</v>
      </c>
      <c r="F49">
        <v>1</v>
      </c>
      <c r="G49" s="56">
        <v>0.5</v>
      </c>
      <c r="H49" s="57">
        <v>29959</v>
      </c>
      <c r="I49" s="57">
        <v>65909.8</v>
      </c>
      <c r="J49" s="58">
        <v>8997</v>
      </c>
      <c r="K49" s="58">
        <f t="shared" si="0"/>
        <v>4498.5</v>
      </c>
    </row>
    <row r="50" spans="1:11" x14ac:dyDescent="0.2">
      <c r="A50" t="s">
        <v>630</v>
      </c>
      <c r="B50" s="55" t="s">
        <v>653</v>
      </c>
      <c r="C50" s="55" t="s">
        <v>784</v>
      </c>
      <c r="D50" s="57">
        <v>2985.69</v>
      </c>
      <c r="E50" s="72">
        <v>42994</v>
      </c>
      <c r="F50">
        <v>2</v>
      </c>
      <c r="G50" s="56">
        <v>0.8</v>
      </c>
      <c r="H50" s="57">
        <v>120905</v>
      </c>
      <c r="I50" s="57">
        <v>316771.09999999998</v>
      </c>
      <c r="J50" s="58">
        <v>94578</v>
      </c>
      <c r="K50" s="58">
        <f t="shared" si="0"/>
        <v>75662.400000000009</v>
      </c>
    </row>
    <row r="51" spans="1:11" x14ac:dyDescent="0.2">
      <c r="A51" t="s">
        <v>627</v>
      </c>
      <c r="B51" s="55" t="s">
        <v>652</v>
      </c>
      <c r="C51" s="62" t="s">
        <v>747</v>
      </c>
      <c r="D51" s="57">
        <v>2307</v>
      </c>
      <c r="E51" s="72">
        <v>42995</v>
      </c>
      <c r="F51">
        <v>3</v>
      </c>
      <c r="G51" s="56">
        <v>1</v>
      </c>
      <c r="H51" s="57">
        <v>51834</v>
      </c>
      <c r="I51" s="57">
        <v>134768.4</v>
      </c>
      <c r="J51" s="58">
        <v>31095</v>
      </c>
      <c r="K51" s="58">
        <f t="shared" si="0"/>
        <v>31095</v>
      </c>
    </row>
    <row r="52" spans="1:11" x14ac:dyDescent="0.2">
      <c r="A52" t="s">
        <v>592</v>
      </c>
      <c r="B52" s="55" t="s">
        <v>651</v>
      </c>
      <c r="C52" s="55" t="s">
        <v>728</v>
      </c>
      <c r="D52" s="57">
        <v>9800</v>
      </c>
      <c r="E52" s="72">
        <v>42996</v>
      </c>
      <c r="F52">
        <v>4</v>
      </c>
      <c r="G52" s="56">
        <v>1</v>
      </c>
      <c r="H52" s="57">
        <v>54126.6</v>
      </c>
      <c r="I52" s="57">
        <v>135316.5</v>
      </c>
      <c r="J52" s="58">
        <v>132613</v>
      </c>
      <c r="K52" s="58">
        <f t="shared" si="0"/>
        <v>132613</v>
      </c>
    </row>
    <row r="53" spans="1:11" x14ac:dyDescent="0.2">
      <c r="A53" t="s">
        <v>592</v>
      </c>
      <c r="B53" s="55" t="s">
        <v>651</v>
      </c>
      <c r="C53" s="55" t="s">
        <v>729</v>
      </c>
      <c r="D53" s="57">
        <v>9100</v>
      </c>
      <c r="E53" s="72">
        <v>42996</v>
      </c>
      <c r="F53">
        <v>5</v>
      </c>
      <c r="G53" s="56">
        <v>1</v>
      </c>
      <c r="H53" s="57">
        <v>27354.560000000001</v>
      </c>
      <c r="I53" s="57">
        <v>68386.399999999994</v>
      </c>
      <c r="J53" s="58">
        <v>62232</v>
      </c>
      <c r="K53" s="58">
        <f t="shared" si="0"/>
        <v>62232</v>
      </c>
    </row>
    <row r="54" spans="1:11" x14ac:dyDescent="0.2">
      <c r="A54" t="s">
        <v>631</v>
      </c>
      <c r="B54" s="55" t="s">
        <v>654</v>
      </c>
      <c r="C54" s="55" t="s">
        <v>785</v>
      </c>
      <c r="D54" s="57">
        <v>4455.0600000000004</v>
      </c>
      <c r="E54" s="72">
        <v>42997</v>
      </c>
      <c r="F54">
        <v>6</v>
      </c>
      <c r="G54" s="56">
        <v>0.4</v>
      </c>
      <c r="H54" s="57">
        <v>113366</v>
      </c>
      <c r="I54" s="57">
        <v>283415</v>
      </c>
      <c r="J54" s="58">
        <v>126263</v>
      </c>
      <c r="K54" s="58">
        <f t="shared" si="0"/>
        <v>50505.200000000004</v>
      </c>
    </row>
    <row r="55" spans="1:11" x14ac:dyDescent="0.2">
      <c r="A55" t="s">
        <v>632</v>
      </c>
      <c r="B55" s="55" t="s">
        <v>655</v>
      </c>
      <c r="C55" s="55" t="s">
        <v>786</v>
      </c>
      <c r="D55" s="57">
        <v>2331</v>
      </c>
      <c r="E55" s="72">
        <v>43006</v>
      </c>
      <c r="F55">
        <v>7</v>
      </c>
      <c r="G55" s="56">
        <v>0.25</v>
      </c>
      <c r="H55" s="57">
        <v>65068.6</v>
      </c>
      <c r="I55" s="57">
        <v>162671.5</v>
      </c>
      <c r="J55" s="58">
        <v>37914</v>
      </c>
      <c r="K55" s="58">
        <f t="shared" si="0"/>
        <v>9478.5</v>
      </c>
    </row>
    <row r="56" spans="1:11" x14ac:dyDescent="0.2">
      <c r="A56" t="s">
        <v>632</v>
      </c>
      <c r="B56" s="55" t="s">
        <v>634</v>
      </c>
      <c r="C56" s="55" t="s">
        <v>633</v>
      </c>
      <c r="D56" s="57">
        <v>2292.13</v>
      </c>
      <c r="E56" s="72">
        <v>43006</v>
      </c>
      <c r="F56">
        <v>8</v>
      </c>
      <c r="G56" s="56">
        <v>0.25</v>
      </c>
      <c r="H56" s="57">
        <v>65855.3</v>
      </c>
      <c r="I56" s="57">
        <v>164638.25</v>
      </c>
      <c r="J56" s="58">
        <v>37737.199999999997</v>
      </c>
      <c r="K56" s="58">
        <f t="shared" si="0"/>
        <v>9434.2999999999993</v>
      </c>
    </row>
    <row r="57" spans="1:11" x14ac:dyDescent="0.2">
      <c r="A57" t="s">
        <v>635</v>
      </c>
      <c r="B57" s="55" t="s">
        <v>636</v>
      </c>
      <c r="C57" s="55" t="s">
        <v>730</v>
      </c>
      <c r="D57" s="57">
        <v>1275</v>
      </c>
      <c r="E57" s="72">
        <v>43006</v>
      </c>
      <c r="F57">
        <v>9</v>
      </c>
      <c r="G57" s="56">
        <v>0.3</v>
      </c>
      <c r="H57" s="57">
        <v>64933</v>
      </c>
      <c r="I57" s="57">
        <v>129866</v>
      </c>
      <c r="J57" s="58">
        <v>16558</v>
      </c>
      <c r="K57" s="58">
        <f t="shared" si="0"/>
        <v>4967.3999999999996</v>
      </c>
    </row>
    <row r="58" spans="1:11" x14ac:dyDescent="0.2">
      <c r="A58" t="s">
        <v>630</v>
      </c>
      <c r="B58" s="55" t="s">
        <v>656</v>
      </c>
      <c r="C58" s="55" t="s">
        <v>731</v>
      </c>
      <c r="D58" s="57">
        <v>3039</v>
      </c>
      <c r="E58" s="72">
        <v>43012</v>
      </c>
      <c r="F58">
        <v>1</v>
      </c>
      <c r="G58" s="56">
        <v>0.55000000000000004</v>
      </c>
      <c r="H58" s="57">
        <v>127525</v>
      </c>
      <c r="I58" s="57">
        <v>318812.5</v>
      </c>
      <c r="J58" s="58">
        <v>96888</v>
      </c>
      <c r="K58" s="58">
        <f t="shared" si="0"/>
        <v>53288.4</v>
      </c>
    </row>
    <row r="59" spans="1:11" x14ac:dyDescent="0.2">
      <c r="A59" t="s">
        <v>637</v>
      </c>
      <c r="B59" s="55" t="s">
        <v>657</v>
      </c>
      <c r="C59" s="55" t="s">
        <v>748</v>
      </c>
      <c r="D59" s="57">
        <v>2836.72</v>
      </c>
      <c r="E59" s="72">
        <v>43019</v>
      </c>
      <c r="F59">
        <v>2</v>
      </c>
      <c r="G59" s="56">
        <v>0.34</v>
      </c>
      <c r="H59" s="57">
        <v>62946</v>
      </c>
      <c r="I59" s="57">
        <v>157365</v>
      </c>
      <c r="J59" s="58">
        <v>44640</v>
      </c>
      <c r="K59" s="58">
        <f t="shared" si="0"/>
        <v>15177.6</v>
      </c>
    </row>
    <row r="60" spans="1:11" x14ac:dyDescent="0.2">
      <c r="A60" t="s">
        <v>638</v>
      </c>
      <c r="B60" s="55" t="s">
        <v>658</v>
      </c>
      <c r="C60" s="55" t="s">
        <v>787</v>
      </c>
      <c r="D60" s="57">
        <v>2714.02</v>
      </c>
      <c r="E60" s="72">
        <v>43020</v>
      </c>
      <c r="F60">
        <v>3</v>
      </c>
      <c r="G60" s="56">
        <v>1</v>
      </c>
      <c r="H60" s="57">
        <v>69389</v>
      </c>
      <c r="I60" s="57">
        <v>84185</v>
      </c>
      <c r="J60" s="58">
        <v>22848</v>
      </c>
      <c r="K60" s="58">
        <f t="shared" si="0"/>
        <v>22848</v>
      </c>
    </row>
    <row r="61" spans="1:11" x14ac:dyDescent="0.2">
      <c r="A61" t="s">
        <v>579</v>
      </c>
      <c r="B61" s="55" t="s">
        <v>659</v>
      </c>
      <c r="C61" s="55" t="s">
        <v>639</v>
      </c>
      <c r="D61" s="57">
        <v>5084</v>
      </c>
      <c r="E61" s="72">
        <v>43024</v>
      </c>
      <c r="F61">
        <v>4</v>
      </c>
      <c r="G61" s="56">
        <v>0.2</v>
      </c>
      <c r="H61" s="57">
        <v>71456</v>
      </c>
      <c r="I61" s="57">
        <v>95000</v>
      </c>
      <c r="J61" s="58">
        <v>48299</v>
      </c>
      <c r="K61" s="58">
        <f t="shared" si="0"/>
        <v>9659.8000000000011</v>
      </c>
    </row>
    <row r="62" spans="1:11" x14ac:dyDescent="0.2">
      <c r="A62" t="s">
        <v>640</v>
      </c>
      <c r="B62" s="55" t="s">
        <v>642</v>
      </c>
      <c r="C62" s="55" t="s">
        <v>641</v>
      </c>
      <c r="D62" s="57">
        <v>9916</v>
      </c>
      <c r="E62" s="72">
        <v>43025</v>
      </c>
      <c r="F62">
        <v>5</v>
      </c>
      <c r="G62" s="56">
        <v>1</v>
      </c>
      <c r="H62" s="57">
        <v>58444.63</v>
      </c>
      <c r="I62" s="57">
        <v>99355.87</v>
      </c>
      <c r="J62" s="58">
        <v>98517</v>
      </c>
      <c r="K62" s="58">
        <f t="shared" si="0"/>
        <v>98517</v>
      </c>
    </row>
    <row r="63" spans="1:11" x14ac:dyDescent="0.2">
      <c r="A63" t="s">
        <v>640</v>
      </c>
      <c r="B63" s="55" t="s">
        <v>643</v>
      </c>
      <c r="C63" s="55" t="s">
        <v>574</v>
      </c>
      <c r="D63" s="57">
        <v>5449</v>
      </c>
      <c r="E63" s="72">
        <v>43026</v>
      </c>
      <c r="F63">
        <v>6</v>
      </c>
      <c r="G63" s="56">
        <v>0.33</v>
      </c>
      <c r="H63" s="57">
        <v>27484.400000000001</v>
      </c>
      <c r="I63" s="57">
        <v>46723.48</v>
      </c>
      <c r="J63" s="58">
        <v>25459</v>
      </c>
      <c r="K63" s="58">
        <f t="shared" si="0"/>
        <v>8401.4700000000012</v>
      </c>
    </row>
    <row r="64" spans="1:11" x14ac:dyDescent="0.2">
      <c r="A64" t="s">
        <v>579</v>
      </c>
      <c r="B64" s="55" t="s">
        <v>645</v>
      </c>
      <c r="C64" s="55" t="s">
        <v>644</v>
      </c>
      <c r="D64" s="57">
        <v>7020</v>
      </c>
      <c r="E64" s="72">
        <v>43026</v>
      </c>
      <c r="F64">
        <v>7</v>
      </c>
      <c r="G64" s="56">
        <v>0.3</v>
      </c>
      <c r="H64" s="57">
        <v>101658.05</v>
      </c>
      <c r="I64" s="57">
        <v>203316.1</v>
      </c>
      <c r="J64" s="58">
        <v>142727.9</v>
      </c>
      <c r="K64" s="58">
        <f t="shared" si="0"/>
        <v>42818.369999999995</v>
      </c>
    </row>
    <row r="65" spans="1:11" x14ac:dyDescent="0.2">
      <c r="A65" t="s">
        <v>646</v>
      </c>
      <c r="B65" s="55" t="s">
        <v>660</v>
      </c>
      <c r="C65" s="55" t="s">
        <v>749</v>
      </c>
      <c r="D65" s="57">
        <v>4563</v>
      </c>
      <c r="E65" s="72">
        <v>43028</v>
      </c>
      <c r="F65">
        <v>8</v>
      </c>
      <c r="G65" s="56">
        <v>0.51</v>
      </c>
      <c r="H65" s="57">
        <v>75614</v>
      </c>
      <c r="I65" s="57">
        <v>287332</v>
      </c>
      <c r="J65" s="58">
        <v>131118.68</v>
      </c>
      <c r="K65" s="58">
        <f t="shared" si="0"/>
        <v>66870.526799999992</v>
      </c>
    </row>
    <row r="66" spans="1:11" x14ac:dyDescent="0.2">
      <c r="A66" t="s">
        <v>624</v>
      </c>
      <c r="B66" s="55" t="s">
        <v>647</v>
      </c>
      <c r="C66" s="55" t="s">
        <v>575</v>
      </c>
      <c r="D66" s="57">
        <v>4291.38</v>
      </c>
      <c r="E66" s="72">
        <v>43029</v>
      </c>
      <c r="F66">
        <v>9</v>
      </c>
      <c r="G66" s="56">
        <v>1</v>
      </c>
      <c r="H66" s="57">
        <v>65467</v>
      </c>
      <c r="I66" s="57">
        <v>267105</v>
      </c>
      <c r="J66" s="58">
        <v>114625</v>
      </c>
      <c r="K66" s="58">
        <f t="shared" si="0"/>
        <v>114625</v>
      </c>
    </row>
    <row r="67" spans="1:11" x14ac:dyDescent="0.2">
      <c r="A67" t="s">
        <v>648</v>
      </c>
      <c r="B67" s="55" t="s">
        <v>649</v>
      </c>
      <c r="C67" s="55" t="s">
        <v>577</v>
      </c>
      <c r="D67" s="57">
        <v>1721.3</v>
      </c>
      <c r="E67" s="72">
        <v>43029</v>
      </c>
      <c r="F67">
        <v>10</v>
      </c>
      <c r="G67" s="56">
        <v>1</v>
      </c>
      <c r="H67" s="57">
        <v>160001</v>
      </c>
      <c r="I67" s="57">
        <v>488002</v>
      </c>
      <c r="J67" s="58">
        <v>84000</v>
      </c>
      <c r="K67" s="58">
        <f t="shared" ref="K67:K99" si="1">J67*G67</f>
        <v>84000</v>
      </c>
    </row>
    <row r="68" spans="1:11" x14ac:dyDescent="0.2">
      <c r="A68" t="s">
        <v>650</v>
      </c>
      <c r="B68" s="55" t="s">
        <v>676</v>
      </c>
      <c r="C68" s="55" t="s">
        <v>750</v>
      </c>
      <c r="D68" s="57">
        <v>7450</v>
      </c>
      <c r="E68" s="72">
        <v>43029</v>
      </c>
      <c r="F68">
        <v>11</v>
      </c>
      <c r="G68" s="56">
        <v>1</v>
      </c>
      <c r="H68" s="57">
        <v>20174.7</v>
      </c>
      <c r="I68" s="57">
        <v>40349.4</v>
      </c>
      <c r="J68" s="58">
        <v>30000</v>
      </c>
      <c r="K68" s="58">
        <f t="shared" si="1"/>
        <v>30000</v>
      </c>
    </row>
    <row r="69" spans="1:11" x14ac:dyDescent="0.2">
      <c r="A69" t="s">
        <v>661</v>
      </c>
      <c r="B69" s="55" t="s">
        <v>662</v>
      </c>
      <c r="C69" s="55" t="s">
        <v>732</v>
      </c>
      <c r="D69" s="57">
        <v>3900.05</v>
      </c>
      <c r="E69" s="72">
        <v>43029</v>
      </c>
      <c r="F69">
        <v>12</v>
      </c>
      <c r="G69" s="56">
        <v>0.49</v>
      </c>
      <c r="H69" s="57">
        <v>82602</v>
      </c>
      <c r="I69" s="57">
        <v>206505</v>
      </c>
      <c r="J69" s="58">
        <v>80538</v>
      </c>
      <c r="K69" s="58">
        <f t="shared" si="1"/>
        <v>39463.620000000003</v>
      </c>
    </row>
    <row r="70" spans="1:11" x14ac:dyDescent="0.2">
      <c r="A70" t="s">
        <v>663</v>
      </c>
      <c r="B70" s="55" t="s">
        <v>788</v>
      </c>
      <c r="C70" s="55" t="s">
        <v>751</v>
      </c>
      <c r="D70" s="57">
        <v>6095</v>
      </c>
      <c r="E70" s="72">
        <v>43029</v>
      </c>
      <c r="F70">
        <v>13</v>
      </c>
      <c r="G70" s="56">
        <v>0.33300000000000002</v>
      </c>
      <c r="H70" s="57">
        <v>53908</v>
      </c>
      <c r="I70" s="57">
        <v>97034</v>
      </c>
      <c r="J70" s="58">
        <v>59242.8</v>
      </c>
      <c r="K70" s="58">
        <f t="shared" si="1"/>
        <v>19727.852400000003</v>
      </c>
    </row>
    <row r="71" spans="1:11" x14ac:dyDescent="0.2">
      <c r="A71" t="s">
        <v>646</v>
      </c>
      <c r="B71" s="55" t="s">
        <v>665</v>
      </c>
      <c r="C71" s="55" t="s">
        <v>664</v>
      </c>
      <c r="D71" s="57">
        <v>5003.1000000000004</v>
      </c>
      <c r="E71" s="72">
        <v>43033</v>
      </c>
      <c r="F71">
        <v>14</v>
      </c>
      <c r="G71" s="56">
        <v>1</v>
      </c>
      <c r="H71" s="57">
        <v>48729.77</v>
      </c>
      <c r="I71" s="57">
        <v>243648.85</v>
      </c>
      <c r="J71" s="58">
        <v>121900</v>
      </c>
      <c r="K71" s="58">
        <f t="shared" si="1"/>
        <v>121900</v>
      </c>
    </row>
    <row r="72" spans="1:11" x14ac:dyDescent="0.2">
      <c r="A72" t="s">
        <v>666</v>
      </c>
      <c r="B72" s="55" t="s">
        <v>694</v>
      </c>
      <c r="C72" s="55" t="s">
        <v>789</v>
      </c>
      <c r="D72" s="57">
        <v>3550</v>
      </c>
      <c r="E72" s="72">
        <v>43034</v>
      </c>
      <c r="F72">
        <v>15</v>
      </c>
      <c r="G72" s="56">
        <v>1</v>
      </c>
      <c r="H72" s="57">
        <v>29652</v>
      </c>
      <c r="I72" s="57">
        <v>53373</v>
      </c>
      <c r="J72" s="58">
        <v>18947.400000000001</v>
      </c>
      <c r="K72" s="58">
        <f t="shared" si="1"/>
        <v>18947.400000000001</v>
      </c>
    </row>
    <row r="73" spans="1:11" x14ac:dyDescent="0.2">
      <c r="A73" t="s">
        <v>650</v>
      </c>
      <c r="B73" s="55" t="s">
        <v>667</v>
      </c>
      <c r="C73" s="55" t="s">
        <v>752</v>
      </c>
      <c r="D73" s="57">
        <v>4791.5600000000004</v>
      </c>
      <c r="E73" s="72">
        <v>43036</v>
      </c>
      <c r="F73">
        <v>16</v>
      </c>
      <c r="G73" s="56">
        <v>0.37</v>
      </c>
      <c r="H73" s="57">
        <v>39984</v>
      </c>
      <c r="I73" s="57">
        <v>55977.599999999999</v>
      </c>
      <c r="J73" s="58">
        <v>26822</v>
      </c>
      <c r="K73" s="58">
        <f t="shared" si="1"/>
        <v>9924.14</v>
      </c>
    </row>
    <row r="74" spans="1:11" x14ac:dyDescent="0.2">
      <c r="A74" t="s">
        <v>640</v>
      </c>
      <c r="B74" s="55" t="s">
        <v>669</v>
      </c>
      <c r="C74" s="55" t="s">
        <v>668</v>
      </c>
      <c r="D74" s="57">
        <v>12045</v>
      </c>
      <c r="E74" s="72">
        <v>43039</v>
      </c>
      <c r="F74">
        <v>17</v>
      </c>
      <c r="G74" s="56">
        <v>0.51</v>
      </c>
      <c r="H74" s="57">
        <v>52933.599999999999</v>
      </c>
      <c r="I74" s="57">
        <v>79400.399999999994</v>
      </c>
      <c r="J74" s="58">
        <v>95639</v>
      </c>
      <c r="K74" s="58">
        <f t="shared" si="1"/>
        <v>48775.89</v>
      </c>
    </row>
    <row r="75" spans="1:11" x14ac:dyDescent="0.2">
      <c r="A75" t="s">
        <v>579</v>
      </c>
      <c r="B75" s="55" t="s">
        <v>695</v>
      </c>
      <c r="C75" s="55" t="s">
        <v>790</v>
      </c>
      <c r="D75" s="57">
        <v>3306</v>
      </c>
      <c r="E75" s="72">
        <v>43039</v>
      </c>
      <c r="F75">
        <v>18</v>
      </c>
      <c r="G75" s="56">
        <v>0.2</v>
      </c>
      <c r="H75" s="57">
        <v>115500.02</v>
      </c>
      <c r="I75" s="57">
        <v>184800.03200000001</v>
      </c>
      <c r="J75" s="58">
        <v>61099.51</v>
      </c>
      <c r="K75" s="58">
        <f t="shared" si="1"/>
        <v>12219.902000000002</v>
      </c>
    </row>
    <row r="76" spans="1:11" x14ac:dyDescent="0.2">
      <c r="A76" t="s">
        <v>624</v>
      </c>
      <c r="B76" s="55" t="s">
        <v>670</v>
      </c>
      <c r="C76" s="55" t="s">
        <v>733</v>
      </c>
      <c r="D76" s="57">
        <v>3520</v>
      </c>
      <c r="E76" s="72">
        <v>43040</v>
      </c>
      <c r="F76">
        <v>1</v>
      </c>
      <c r="G76" s="56">
        <v>1</v>
      </c>
      <c r="H76" s="57">
        <v>66470</v>
      </c>
      <c r="I76" s="57">
        <v>199412</v>
      </c>
      <c r="J76" s="58">
        <v>70193</v>
      </c>
      <c r="K76" s="58">
        <f t="shared" si="1"/>
        <v>70193</v>
      </c>
    </row>
    <row r="77" spans="1:11" x14ac:dyDescent="0.2">
      <c r="A77" t="s">
        <v>624</v>
      </c>
      <c r="B77" s="55" t="s">
        <v>696</v>
      </c>
      <c r="C77" s="55" t="s">
        <v>734</v>
      </c>
      <c r="D77" s="57">
        <v>1205</v>
      </c>
      <c r="E77" s="72">
        <v>43040</v>
      </c>
      <c r="F77">
        <v>2</v>
      </c>
      <c r="G77" s="56">
        <v>1</v>
      </c>
      <c r="H77" s="57">
        <v>117203</v>
      </c>
      <c r="I77" s="57">
        <v>351610</v>
      </c>
      <c r="J77" s="58">
        <v>42369</v>
      </c>
      <c r="K77" s="58">
        <f t="shared" si="1"/>
        <v>42369</v>
      </c>
    </row>
    <row r="78" spans="1:11" x14ac:dyDescent="0.2">
      <c r="A78" t="s">
        <v>671</v>
      </c>
      <c r="B78" s="55" t="s">
        <v>735</v>
      </c>
      <c r="C78" s="55" t="s">
        <v>672</v>
      </c>
      <c r="D78" s="57">
        <v>1505</v>
      </c>
      <c r="E78" s="72">
        <v>43040</v>
      </c>
      <c r="F78">
        <v>3</v>
      </c>
      <c r="G78" s="56">
        <v>1</v>
      </c>
      <c r="H78" s="57">
        <v>36997</v>
      </c>
      <c r="I78" s="57">
        <v>73994</v>
      </c>
      <c r="J78" s="58">
        <v>11136.1</v>
      </c>
      <c r="K78" s="58">
        <f t="shared" si="1"/>
        <v>11136.1</v>
      </c>
    </row>
    <row r="79" spans="1:11" x14ac:dyDescent="0.2">
      <c r="A79" t="s">
        <v>671</v>
      </c>
      <c r="B79" s="55" t="s">
        <v>736</v>
      </c>
      <c r="C79" s="55" t="s">
        <v>673</v>
      </c>
      <c r="D79" s="57">
        <v>1505</v>
      </c>
      <c r="E79" s="72">
        <v>43040</v>
      </c>
      <c r="F79">
        <v>4</v>
      </c>
      <c r="G79" s="56">
        <v>1</v>
      </c>
      <c r="H79" s="57">
        <v>66093</v>
      </c>
      <c r="I79" s="57">
        <v>132186</v>
      </c>
      <c r="J79" s="58">
        <v>19893.990000000002</v>
      </c>
      <c r="K79" s="58">
        <f t="shared" si="1"/>
        <v>19893.990000000002</v>
      </c>
    </row>
    <row r="80" spans="1:11" x14ac:dyDescent="0.2">
      <c r="A80" t="s">
        <v>674</v>
      </c>
      <c r="B80" s="55" t="s">
        <v>737</v>
      </c>
      <c r="C80" s="55" t="s">
        <v>791</v>
      </c>
      <c r="D80" s="57">
        <v>2178.2600000000002</v>
      </c>
      <c r="E80" s="72">
        <v>43040</v>
      </c>
      <c r="F80">
        <v>5</v>
      </c>
      <c r="G80" s="56">
        <v>1</v>
      </c>
      <c r="H80" s="57">
        <v>96876</v>
      </c>
      <c r="I80" s="57">
        <v>222815</v>
      </c>
      <c r="J80" s="58">
        <v>48534.875999999997</v>
      </c>
      <c r="K80" s="58">
        <f t="shared" si="1"/>
        <v>48534.875999999997</v>
      </c>
    </row>
    <row r="81" spans="1:11" x14ac:dyDescent="0.2">
      <c r="A81" t="s">
        <v>675</v>
      </c>
      <c r="B81" s="55" t="s">
        <v>697</v>
      </c>
      <c r="C81" s="55" t="s">
        <v>792</v>
      </c>
      <c r="D81" s="57">
        <v>8300</v>
      </c>
      <c r="E81" s="72">
        <v>43040</v>
      </c>
      <c r="F81">
        <v>6</v>
      </c>
      <c r="G81" s="56">
        <v>0.3</v>
      </c>
      <c r="H81" s="57">
        <v>134254</v>
      </c>
      <c r="I81" s="57">
        <v>214806</v>
      </c>
      <c r="J81" s="58">
        <v>178289.31200000001</v>
      </c>
      <c r="K81" s="58">
        <f t="shared" si="1"/>
        <v>53486.793599999997</v>
      </c>
    </row>
    <row r="82" spans="1:11" x14ac:dyDescent="0.2">
      <c r="A82" t="s">
        <v>663</v>
      </c>
      <c r="B82" s="55" t="s">
        <v>698</v>
      </c>
      <c r="C82" s="55" t="s">
        <v>753</v>
      </c>
      <c r="D82" s="57">
        <v>4056</v>
      </c>
      <c r="E82" s="72">
        <v>43041</v>
      </c>
      <c r="F82">
        <v>7</v>
      </c>
      <c r="G82" s="56">
        <v>0.25</v>
      </c>
      <c r="H82" s="57">
        <v>33900</v>
      </c>
      <c r="I82" s="57">
        <v>84750</v>
      </c>
      <c r="J82" s="58">
        <v>34374.6</v>
      </c>
      <c r="K82" s="58">
        <f t="shared" si="1"/>
        <v>8593.65</v>
      </c>
    </row>
    <row r="83" spans="1:11" x14ac:dyDescent="0.2">
      <c r="A83" t="s">
        <v>596</v>
      </c>
      <c r="B83" s="55" t="s">
        <v>699</v>
      </c>
      <c r="C83" s="55" t="s">
        <v>793</v>
      </c>
      <c r="D83" s="57">
        <v>9932</v>
      </c>
      <c r="E83" s="72">
        <v>43041</v>
      </c>
      <c r="F83">
        <v>8</v>
      </c>
      <c r="G83" s="56">
        <v>0.3</v>
      </c>
      <c r="H83" s="57">
        <v>59747</v>
      </c>
      <c r="I83" s="57">
        <v>131443</v>
      </c>
      <c r="J83" s="58">
        <v>130550</v>
      </c>
      <c r="K83" s="58">
        <f t="shared" si="1"/>
        <v>39165</v>
      </c>
    </row>
    <row r="84" spans="1:11" x14ac:dyDescent="0.2">
      <c r="A84" t="s">
        <v>663</v>
      </c>
      <c r="B84" s="55" t="s">
        <v>700</v>
      </c>
      <c r="C84" s="55" t="s">
        <v>754</v>
      </c>
      <c r="D84" s="57">
        <v>2092.3200000000002</v>
      </c>
      <c r="E84" s="72">
        <v>43042</v>
      </c>
      <c r="F84">
        <v>9</v>
      </c>
      <c r="G84" s="56">
        <v>1</v>
      </c>
      <c r="H84" s="57">
        <v>36642</v>
      </c>
      <c r="I84" s="57">
        <v>65955.600000000006</v>
      </c>
      <c r="J84" s="58">
        <v>13800</v>
      </c>
      <c r="K84" s="58">
        <f t="shared" si="1"/>
        <v>13800</v>
      </c>
    </row>
    <row r="85" spans="1:11" x14ac:dyDescent="0.2">
      <c r="A85" t="s">
        <v>677</v>
      </c>
      <c r="B85" s="55" t="s">
        <v>701</v>
      </c>
      <c r="C85" s="55" t="s">
        <v>794</v>
      </c>
      <c r="D85" s="57">
        <v>2884.62</v>
      </c>
      <c r="E85" s="72">
        <v>43042</v>
      </c>
      <c r="F85">
        <v>10</v>
      </c>
      <c r="G85" s="56">
        <v>1</v>
      </c>
      <c r="H85" s="57">
        <v>44101.2</v>
      </c>
      <c r="I85" s="57">
        <v>114660</v>
      </c>
      <c r="J85" s="58">
        <v>33075</v>
      </c>
      <c r="K85" s="58">
        <f t="shared" si="1"/>
        <v>33075</v>
      </c>
    </row>
    <row r="86" spans="1:11" x14ac:dyDescent="0.2">
      <c r="A86" t="s">
        <v>678</v>
      </c>
      <c r="B86" s="55" t="s">
        <v>702</v>
      </c>
      <c r="C86" s="55" t="s">
        <v>755</v>
      </c>
      <c r="D86" s="57">
        <v>900</v>
      </c>
      <c r="E86" s="72">
        <v>43042</v>
      </c>
      <c r="F86">
        <v>11</v>
      </c>
      <c r="G86" s="56">
        <v>1</v>
      </c>
      <c r="H86" s="57">
        <v>188600</v>
      </c>
      <c r="I86" s="57">
        <v>471500</v>
      </c>
      <c r="J86" s="58">
        <v>42450</v>
      </c>
      <c r="K86" s="58">
        <f t="shared" si="1"/>
        <v>42450</v>
      </c>
    </row>
    <row r="87" spans="1:11" x14ac:dyDescent="0.2">
      <c r="A87" t="s">
        <v>679</v>
      </c>
      <c r="B87" s="55" t="s">
        <v>703</v>
      </c>
      <c r="C87" s="55" t="s">
        <v>795</v>
      </c>
      <c r="D87" s="57">
        <v>6996</v>
      </c>
      <c r="E87" s="72">
        <v>43061</v>
      </c>
      <c r="F87">
        <v>12</v>
      </c>
      <c r="G87" s="56">
        <v>0.5</v>
      </c>
      <c r="H87" s="57">
        <v>52973.93</v>
      </c>
      <c r="I87" s="57">
        <v>158921.79</v>
      </c>
      <c r="J87" s="58">
        <v>54000</v>
      </c>
      <c r="K87" s="58">
        <f t="shared" si="1"/>
        <v>27000</v>
      </c>
    </row>
    <row r="88" spans="1:11" x14ac:dyDescent="0.2">
      <c r="A88" t="s">
        <v>680</v>
      </c>
      <c r="B88" s="55" t="s">
        <v>704</v>
      </c>
      <c r="C88" s="55" t="s">
        <v>756</v>
      </c>
      <c r="D88" s="57">
        <v>2372.98</v>
      </c>
      <c r="E88" s="72">
        <v>43094</v>
      </c>
      <c r="F88">
        <v>13</v>
      </c>
      <c r="G88" s="56">
        <v>1</v>
      </c>
      <c r="H88" s="57">
        <v>51116</v>
      </c>
      <c r="I88" s="57">
        <v>102232</v>
      </c>
      <c r="J88" s="58">
        <v>24259.48</v>
      </c>
      <c r="K88" s="58">
        <f t="shared" si="1"/>
        <v>24259.48</v>
      </c>
    </row>
    <row r="89" spans="1:11" x14ac:dyDescent="0.2">
      <c r="A89" t="s">
        <v>680</v>
      </c>
      <c r="B89" s="55" t="s">
        <v>681</v>
      </c>
      <c r="C89" s="55" t="s">
        <v>576</v>
      </c>
      <c r="D89" s="57">
        <v>1861.58</v>
      </c>
      <c r="E89" s="72">
        <v>43094</v>
      </c>
      <c r="F89">
        <v>14</v>
      </c>
      <c r="G89" s="56">
        <v>1</v>
      </c>
      <c r="H89" s="57">
        <v>37567</v>
      </c>
      <c r="I89" s="57">
        <v>60107.199999999997</v>
      </c>
      <c r="J89" s="58">
        <v>11189.45</v>
      </c>
      <c r="K89" s="58">
        <f t="shared" si="1"/>
        <v>11189.45</v>
      </c>
    </row>
    <row r="90" spans="1:11" x14ac:dyDescent="0.2">
      <c r="A90" t="s">
        <v>680</v>
      </c>
      <c r="B90" s="55" t="s">
        <v>681</v>
      </c>
      <c r="C90" s="55" t="s">
        <v>757</v>
      </c>
      <c r="D90" s="57">
        <v>2608.1</v>
      </c>
      <c r="E90" s="72">
        <v>43094</v>
      </c>
      <c r="F90">
        <v>15</v>
      </c>
      <c r="G90" s="56">
        <v>1</v>
      </c>
      <c r="H90" s="57">
        <v>22041</v>
      </c>
      <c r="I90" s="57">
        <v>33061.5</v>
      </c>
      <c r="J90" s="58">
        <v>8622.77</v>
      </c>
      <c r="K90" s="58">
        <f t="shared" si="1"/>
        <v>8622.77</v>
      </c>
    </row>
    <row r="91" spans="1:11" x14ac:dyDescent="0.2">
      <c r="A91" t="s">
        <v>579</v>
      </c>
      <c r="B91" s="55" t="s">
        <v>682</v>
      </c>
      <c r="C91" s="55" t="s">
        <v>758</v>
      </c>
      <c r="D91" s="57">
        <v>6562</v>
      </c>
      <c r="E91" s="72">
        <v>43094</v>
      </c>
      <c r="F91">
        <v>16</v>
      </c>
      <c r="G91" s="56">
        <v>0.33300000000000002</v>
      </c>
      <c r="H91" s="57">
        <v>75323</v>
      </c>
      <c r="I91" s="57">
        <v>137088</v>
      </c>
      <c r="J91" s="58">
        <v>107711</v>
      </c>
      <c r="K91" s="58">
        <f t="shared" si="1"/>
        <v>35867.762999999999</v>
      </c>
    </row>
    <row r="92" spans="1:11" x14ac:dyDescent="0.2">
      <c r="A92" t="s">
        <v>683</v>
      </c>
      <c r="B92" s="55" t="s">
        <v>705</v>
      </c>
      <c r="C92" s="55" t="s">
        <v>759</v>
      </c>
      <c r="D92" s="57">
        <v>3456.49</v>
      </c>
      <c r="E92" s="72">
        <v>43095</v>
      </c>
      <c r="F92">
        <v>17</v>
      </c>
      <c r="G92" s="56">
        <v>0.4</v>
      </c>
      <c r="H92" s="57">
        <v>61044.7</v>
      </c>
      <c r="I92" s="57">
        <v>122089</v>
      </c>
      <c r="J92" s="58">
        <v>42200</v>
      </c>
      <c r="K92" s="58">
        <f t="shared" si="1"/>
        <v>16880</v>
      </c>
    </row>
    <row r="93" spans="1:11" x14ac:dyDescent="0.2">
      <c r="A93" t="s">
        <v>666</v>
      </c>
      <c r="B93" s="55" t="s">
        <v>798</v>
      </c>
      <c r="C93" s="55" t="s">
        <v>796</v>
      </c>
      <c r="D93" s="57">
        <v>7600</v>
      </c>
      <c r="E93" s="72">
        <v>43096</v>
      </c>
      <c r="F93">
        <v>18</v>
      </c>
      <c r="G93" s="56">
        <v>1</v>
      </c>
      <c r="H93" s="57">
        <v>50060.76</v>
      </c>
      <c r="I93" s="57">
        <v>85103.29</v>
      </c>
      <c r="J93" s="58">
        <v>64679</v>
      </c>
      <c r="K93" s="58">
        <f t="shared" si="1"/>
        <v>64679</v>
      </c>
    </row>
    <row r="94" spans="1:11" x14ac:dyDescent="0.2">
      <c r="A94" t="s">
        <v>666</v>
      </c>
      <c r="B94" s="55" t="s">
        <v>738</v>
      </c>
      <c r="C94" s="55" t="s">
        <v>797</v>
      </c>
      <c r="D94" s="57">
        <v>6600</v>
      </c>
      <c r="E94" s="72">
        <v>43096</v>
      </c>
      <c r="F94">
        <v>19</v>
      </c>
      <c r="G94" s="56">
        <v>1</v>
      </c>
      <c r="H94" s="57">
        <v>99540.79</v>
      </c>
      <c r="I94" s="57">
        <v>199081.58</v>
      </c>
      <c r="J94" s="58">
        <v>131394</v>
      </c>
      <c r="K94" s="58">
        <f t="shared" si="1"/>
        <v>131394</v>
      </c>
    </row>
    <row r="95" spans="1:11" x14ac:dyDescent="0.2">
      <c r="A95" t="s">
        <v>582</v>
      </c>
      <c r="B95" s="55" t="s">
        <v>706</v>
      </c>
      <c r="C95" s="55" t="s">
        <v>760</v>
      </c>
      <c r="D95" s="57">
        <v>4742.42</v>
      </c>
      <c r="E95" s="72">
        <v>43096</v>
      </c>
      <c r="F95">
        <v>20</v>
      </c>
      <c r="G95" s="56">
        <v>0.35</v>
      </c>
      <c r="H95" s="57">
        <v>57430</v>
      </c>
      <c r="I95" s="57">
        <v>160804</v>
      </c>
      <c r="J95" s="58">
        <v>76260</v>
      </c>
      <c r="K95" s="58">
        <f t="shared" si="1"/>
        <v>26691</v>
      </c>
    </row>
    <row r="96" spans="1:11" x14ac:dyDescent="0.2">
      <c r="A96" t="s">
        <v>684</v>
      </c>
      <c r="B96" s="55" t="s">
        <v>685</v>
      </c>
      <c r="C96" s="55" t="s">
        <v>761</v>
      </c>
      <c r="D96" s="57">
        <v>1180</v>
      </c>
      <c r="E96" s="72">
        <v>43096</v>
      </c>
      <c r="F96">
        <v>21</v>
      </c>
      <c r="G96" s="56">
        <v>0.49</v>
      </c>
      <c r="H96" s="57">
        <v>79229.210000000006</v>
      </c>
      <c r="I96" s="57">
        <v>277620</v>
      </c>
      <c r="J96" s="58">
        <v>32746</v>
      </c>
      <c r="K96" s="58">
        <f t="shared" si="1"/>
        <v>16045.539999999999</v>
      </c>
    </row>
    <row r="97" spans="1:11" x14ac:dyDescent="0.2">
      <c r="A97" t="s">
        <v>684</v>
      </c>
      <c r="B97" s="55" t="s">
        <v>686</v>
      </c>
      <c r="C97" s="55" t="s">
        <v>762</v>
      </c>
      <c r="D97" s="57">
        <v>4309</v>
      </c>
      <c r="E97" s="72">
        <v>43096</v>
      </c>
      <c r="F97">
        <v>22</v>
      </c>
      <c r="G97" s="56">
        <v>0.49</v>
      </c>
      <c r="H97" s="57">
        <v>104827.48</v>
      </c>
      <c r="I97" s="57">
        <v>136279</v>
      </c>
      <c r="J97" s="58">
        <v>55037.5</v>
      </c>
      <c r="K97" s="58">
        <f t="shared" si="1"/>
        <v>26968.375</v>
      </c>
    </row>
    <row r="98" spans="1:11" x14ac:dyDescent="0.2">
      <c r="A98" t="s">
        <v>684</v>
      </c>
      <c r="B98" s="55" t="s">
        <v>687</v>
      </c>
      <c r="C98" s="55" t="s">
        <v>763</v>
      </c>
      <c r="D98" s="57">
        <v>2118</v>
      </c>
      <c r="E98" s="72">
        <v>43096</v>
      </c>
      <c r="F98">
        <v>23</v>
      </c>
      <c r="G98" s="56">
        <v>0.49</v>
      </c>
      <c r="H98" s="57">
        <v>55530.69</v>
      </c>
      <c r="I98" s="57">
        <v>138820</v>
      </c>
      <c r="J98" s="58">
        <v>29401.37</v>
      </c>
      <c r="K98" s="58">
        <f t="shared" si="1"/>
        <v>14406.6713</v>
      </c>
    </row>
    <row r="99" spans="1:11" x14ac:dyDescent="0.2">
      <c r="A99" t="s">
        <v>684</v>
      </c>
      <c r="B99" s="55" t="s">
        <v>688</v>
      </c>
      <c r="C99" s="55" t="s">
        <v>764</v>
      </c>
      <c r="D99" s="57">
        <v>2100</v>
      </c>
      <c r="E99" s="74">
        <v>43096</v>
      </c>
      <c r="F99">
        <v>24</v>
      </c>
      <c r="G99" s="56">
        <v>0.49</v>
      </c>
      <c r="H99" s="57">
        <v>87972.37</v>
      </c>
      <c r="I99" s="57">
        <v>219938</v>
      </c>
      <c r="J99" s="58">
        <v>46186</v>
      </c>
      <c r="K99" s="58">
        <f t="shared" si="1"/>
        <v>22631.14</v>
      </c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C37E-9735-42B8-9B51-F438C6E00AB0}">
  <dimension ref="A1:K117"/>
  <sheetViews>
    <sheetView zoomScaleNormal="100" workbookViewId="0">
      <pane ySplit="1" topLeftCell="A2" activePane="bottomLeft" state="frozen"/>
      <selection pane="bottomLeft" activeCell="L14" sqref="L14"/>
    </sheetView>
  </sheetViews>
  <sheetFormatPr defaultRowHeight="14.25" x14ac:dyDescent="0.2"/>
  <cols>
    <col min="1" max="1" width="7.375" style="21" customWidth="1"/>
    <col min="2" max="2" width="20.25" style="21" customWidth="1"/>
    <col min="3" max="3" width="33.75" style="21" customWidth="1"/>
    <col min="4" max="4" width="11.5" style="54" customWidth="1"/>
    <col min="5" max="5" width="11.5" style="70" bestFit="1" customWidth="1"/>
    <col min="6" max="6" width="5.25" style="21" customWidth="1"/>
    <col min="7" max="7" width="9.125" style="52" bestFit="1" customWidth="1"/>
    <col min="8" max="8" width="9.5" style="53" customWidth="1"/>
    <col min="9" max="9" width="10.5" style="53" customWidth="1"/>
    <col min="10" max="10" width="6.875" style="21" customWidth="1"/>
    <col min="11" max="11" width="9.25" style="54" bestFit="1" customWidth="1"/>
    <col min="12" max="16384" width="9" style="21"/>
  </cols>
  <sheetData>
    <row r="1" spans="1:11" s="22" customFormat="1" ht="28.5" x14ac:dyDescent="0.2">
      <c r="A1" s="13" t="s">
        <v>208</v>
      </c>
      <c r="B1" s="13" t="s">
        <v>210</v>
      </c>
      <c r="C1" s="13" t="s">
        <v>209</v>
      </c>
      <c r="D1" s="26" t="s">
        <v>383</v>
      </c>
      <c r="E1" s="75" t="s">
        <v>16</v>
      </c>
      <c r="F1" s="13" t="s">
        <v>207</v>
      </c>
      <c r="G1" s="25" t="s">
        <v>378</v>
      </c>
      <c r="H1" s="50" t="s">
        <v>379</v>
      </c>
      <c r="I1" s="50" t="s">
        <v>380</v>
      </c>
      <c r="J1" s="13" t="s">
        <v>381</v>
      </c>
      <c r="K1" s="26" t="s">
        <v>382</v>
      </c>
    </row>
    <row r="2" spans="1:11" x14ac:dyDescent="0.2">
      <c r="A2" s="16" t="s">
        <v>201</v>
      </c>
      <c r="B2" s="16" t="s">
        <v>266</v>
      </c>
      <c r="C2" s="16" t="s">
        <v>384</v>
      </c>
      <c r="D2" s="28">
        <v>6171.4826775780703</v>
      </c>
      <c r="E2" s="70">
        <v>43101</v>
      </c>
      <c r="F2" s="16">
        <v>1</v>
      </c>
      <c r="G2" s="27">
        <v>0.8</v>
      </c>
      <c r="H2" s="51">
        <v>33796</v>
      </c>
      <c r="I2" s="51">
        <v>59143</v>
      </c>
      <c r="J2" s="16">
        <v>3.65</v>
      </c>
      <c r="K2" s="28">
        <v>2.92</v>
      </c>
    </row>
    <row r="3" spans="1:11" x14ac:dyDescent="0.2">
      <c r="A3" s="16" t="s">
        <v>249</v>
      </c>
      <c r="B3" s="16" t="s">
        <v>386</v>
      </c>
      <c r="C3" s="16" t="s">
        <v>385</v>
      </c>
      <c r="D3" s="28">
        <v>11621.263847279315</v>
      </c>
      <c r="E3" s="70">
        <v>43102</v>
      </c>
      <c r="F3" s="16">
        <v>2</v>
      </c>
      <c r="G3" s="27">
        <v>0.35</v>
      </c>
      <c r="H3" s="51">
        <v>47843</v>
      </c>
      <c r="I3" s="51">
        <v>71765</v>
      </c>
      <c r="J3" s="16">
        <v>8.34</v>
      </c>
      <c r="K3" s="28">
        <v>2.9189999999999996</v>
      </c>
    </row>
    <row r="4" spans="1:11" x14ac:dyDescent="0.2">
      <c r="A4" s="16" t="s">
        <v>267</v>
      </c>
      <c r="B4" s="16" t="s">
        <v>388</v>
      </c>
      <c r="C4" s="16" t="s">
        <v>387</v>
      </c>
      <c r="D4" s="28">
        <v>3702.3168487060348</v>
      </c>
      <c r="E4" s="70">
        <v>43103</v>
      </c>
      <c r="F4" s="16">
        <v>3</v>
      </c>
      <c r="G4" s="27">
        <v>0.33</v>
      </c>
      <c r="H4" s="51">
        <v>74503</v>
      </c>
      <c r="I4" s="51">
        <v>189611</v>
      </c>
      <c r="J4" s="16">
        <v>7.02</v>
      </c>
      <c r="K4" s="28">
        <v>2.3165999999999998</v>
      </c>
    </row>
    <row r="5" spans="1:11" x14ac:dyDescent="0.2">
      <c r="A5" s="16" t="s">
        <v>249</v>
      </c>
      <c r="B5" s="16" t="s">
        <v>390</v>
      </c>
      <c r="C5" s="16" t="s">
        <v>389</v>
      </c>
      <c r="D5" s="28">
        <v>13644.844362571443</v>
      </c>
      <c r="E5" s="70">
        <v>43104</v>
      </c>
      <c r="F5" s="16">
        <v>4</v>
      </c>
      <c r="G5" s="27">
        <v>0.3</v>
      </c>
      <c r="H5" s="51">
        <v>80651</v>
      </c>
      <c r="I5" s="51">
        <v>169368</v>
      </c>
      <c r="J5" s="16">
        <v>23.11</v>
      </c>
      <c r="K5" s="28">
        <v>6.9329999999999998</v>
      </c>
    </row>
    <row r="6" spans="1:11" x14ac:dyDescent="0.2">
      <c r="A6" s="16" t="s">
        <v>236</v>
      </c>
      <c r="B6" s="16" t="s">
        <v>238</v>
      </c>
      <c r="C6" s="16" t="s">
        <v>391</v>
      </c>
      <c r="D6" s="28">
        <v>7228.5350096416778</v>
      </c>
      <c r="E6" s="70">
        <v>43105</v>
      </c>
      <c r="F6" s="16">
        <v>5</v>
      </c>
      <c r="G6" s="27">
        <v>0.41699999999999998</v>
      </c>
      <c r="H6" s="51">
        <v>91789</v>
      </c>
      <c r="I6" s="51">
        <v>183578</v>
      </c>
      <c r="J6" s="16">
        <v>13.27</v>
      </c>
      <c r="K6" s="28">
        <v>5.5335899999999993</v>
      </c>
    </row>
    <row r="7" spans="1:11" x14ac:dyDescent="0.2">
      <c r="A7" s="16" t="s">
        <v>236</v>
      </c>
      <c r="B7" s="16" t="s">
        <v>393</v>
      </c>
      <c r="C7" s="16" t="s">
        <v>392</v>
      </c>
      <c r="D7" s="28">
        <v>7962.34309623431</v>
      </c>
      <c r="E7" s="70">
        <v>43106</v>
      </c>
      <c r="F7" s="16">
        <v>6</v>
      </c>
      <c r="G7" s="27">
        <v>0.4</v>
      </c>
      <c r="H7" s="51">
        <v>132981</v>
      </c>
      <c r="I7" s="51">
        <v>239000</v>
      </c>
      <c r="J7" s="16">
        <v>19.03</v>
      </c>
      <c r="K7" s="28">
        <v>7.612000000000001</v>
      </c>
    </row>
    <row r="8" spans="1:11" x14ac:dyDescent="0.2">
      <c r="A8" s="16" t="s">
        <v>236</v>
      </c>
      <c r="B8" s="16" t="s">
        <v>393</v>
      </c>
      <c r="C8" s="16" t="s">
        <v>394</v>
      </c>
      <c r="D8" s="28">
        <v>8033.0578512396687</v>
      </c>
      <c r="E8" s="70">
        <v>43107</v>
      </c>
      <c r="F8" s="16">
        <v>7</v>
      </c>
      <c r="G8" s="27">
        <v>0.4</v>
      </c>
      <c r="H8" s="51">
        <v>133977</v>
      </c>
      <c r="I8" s="51">
        <v>242000</v>
      </c>
      <c r="J8" s="16">
        <v>19.440000000000001</v>
      </c>
      <c r="K8" s="28">
        <v>7.7760000000000007</v>
      </c>
    </row>
    <row r="9" spans="1:11" x14ac:dyDescent="0.2">
      <c r="A9" s="16" t="s">
        <v>320</v>
      </c>
      <c r="B9" s="16" t="s">
        <v>322</v>
      </c>
      <c r="C9" s="16" t="s">
        <v>395</v>
      </c>
      <c r="D9" s="28">
        <v>5130.5130513051299</v>
      </c>
      <c r="E9" s="70">
        <v>43108</v>
      </c>
      <c r="F9" s="16">
        <v>8</v>
      </c>
      <c r="G9" s="27">
        <v>0.5</v>
      </c>
      <c r="H9" s="51">
        <v>68369</v>
      </c>
      <c r="I9" s="51">
        <v>177760</v>
      </c>
      <c r="J9" s="16">
        <v>9.1199999999999992</v>
      </c>
      <c r="K9" s="28">
        <v>4.5599999999999996</v>
      </c>
    </row>
    <row r="10" spans="1:11" x14ac:dyDescent="0.2">
      <c r="A10" s="16" t="s">
        <v>244</v>
      </c>
      <c r="B10" s="16" t="s">
        <v>260</v>
      </c>
      <c r="C10" s="16" t="s">
        <v>396</v>
      </c>
      <c r="D10" s="28">
        <v>2463.5788576773825</v>
      </c>
      <c r="E10" s="70">
        <v>43109</v>
      </c>
      <c r="F10" s="16">
        <v>9</v>
      </c>
      <c r="G10" s="27">
        <v>0.28999999999999998</v>
      </c>
      <c r="H10" s="51">
        <v>43189</v>
      </c>
      <c r="I10" s="51">
        <v>107973</v>
      </c>
      <c r="J10" s="16">
        <v>2.66</v>
      </c>
      <c r="K10" s="28">
        <v>0.77139999999999997</v>
      </c>
    </row>
    <row r="11" spans="1:11" x14ac:dyDescent="0.2">
      <c r="A11" s="16" t="s">
        <v>278</v>
      </c>
      <c r="B11" s="16" t="s">
        <v>398</v>
      </c>
      <c r="C11" s="16" t="s">
        <v>397</v>
      </c>
      <c r="D11" s="28">
        <v>1063.8297872340427</v>
      </c>
      <c r="E11" s="70">
        <v>43110</v>
      </c>
      <c r="F11" s="16">
        <v>10</v>
      </c>
      <c r="G11" s="27">
        <v>0.33</v>
      </c>
      <c r="H11" s="51">
        <v>15668</v>
      </c>
      <c r="I11" s="51">
        <v>47000</v>
      </c>
      <c r="J11" s="16">
        <v>0.5</v>
      </c>
      <c r="K11" s="28">
        <v>0.16500000000000001</v>
      </c>
    </row>
    <row r="12" spans="1:11" x14ac:dyDescent="0.2">
      <c r="A12" s="16" t="s">
        <v>267</v>
      </c>
      <c r="B12" s="16" t="s">
        <v>388</v>
      </c>
      <c r="C12" s="16" t="s">
        <v>399</v>
      </c>
      <c r="D12" s="28">
        <v>5505.4289646734978</v>
      </c>
      <c r="E12" s="70">
        <v>43111</v>
      </c>
      <c r="F12" s="16">
        <v>11</v>
      </c>
      <c r="G12" s="27">
        <v>0.2</v>
      </c>
      <c r="H12" s="51">
        <v>57543</v>
      </c>
      <c r="I12" s="51">
        <v>143858</v>
      </c>
      <c r="J12" s="16">
        <v>7.92</v>
      </c>
      <c r="K12" s="28">
        <v>1.5840000000000001</v>
      </c>
    </row>
    <row r="13" spans="1:11" x14ac:dyDescent="0.2">
      <c r="A13" s="16" t="s">
        <v>251</v>
      </c>
      <c r="B13" s="16" t="s">
        <v>401</v>
      </c>
      <c r="C13" s="16" t="s">
        <v>400</v>
      </c>
      <c r="D13" s="28">
        <v>4319.4049846395492</v>
      </c>
      <c r="E13" s="70">
        <v>43112</v>
      </c>
      <c r="F13" s="16">
        <v>12</v>
      </c>
      <c r="G13" s="27">
        <v>0.35</v>
      </c>
      <c r="H13" s="51">
        <v>57724</v>
      </c>
      <c r="I13" s="51">
        <v>86586</v>
      </c>
      <c r="J13" s="16">
        <v>3.74</v>
      </c>
      <c r="K13" s="28">
        <v>1.3089999999999999</v>
      </c>
    </row>
    <row r="14" spans="1:11" x14ac:dyDescent="0.2">
      <c r="A14" s="16" t="s">
        <v>251</v>
      </c>
      <c r="B14" s="16" t="s">
        <v>401</v>
      </c>
      <c r="C14" s="16" t="s">
        <v>402</v>
      </c>
      <c r="D14" s="28">
        <v>3524.2598182040228</v>
      </c>
      <c r="E14" s="70">
        <v>43113</v>
      </c>
      <c r="F14" s="16">
        <v>13</v>
      </c>
      <c r="G14" s="27">
        <v>0.35</v>
      </c>
      <c r="H14" s="51">
        <v>38211</v>
      </c>
      <c r="I14" s="51">
        <v>57317</v>
      </c>
      <c r="J14" s="16">
        <v>2.02</v>
      </c>
      <c r="K14" s="28">
        <v>0.70699999999999996</v>
      </c>
    </row>
    <row r="15" spans="1:11" x14ac:dyDescent="0.2">
      <c r="A15" s="16" t="s">
        <v>404</v>
      </c>
      <c r="B15" s="16" t="s">
        <v>405</v>
      </c>
      <c r="C15" s="16" t="s">
        <v>403</v>
      </c>
      <c r="D15" s="28">
        <v>3401.7111637975468</v>
      </c>
      <c r="E15" s="70">
        <v>43114</v>
      </c>
      <c r="F15" s="16">
        <v>14</v>
      </c>
      <c r="G15" s="27">
        <v>0.5</v>
      </c>
      <c r="H15" s="51">
        <v>44774</v>
      </c>
      <c r="I15" s="51">
        <v>116412</v>
      </c>
      <c r="J15" s="16">
        <v>3.96</v>
      </c>
      <c r="K15" s="28">
        <v>1.98</v>
      </c>
    </row>
    <row r="16" spans="1:11" x14ac:dyDescent="0.2">
      <c r="A16" s="16" t="s">
        <v>331</v>
      </c>
      <c r="B16" s="16" t="s">
        <v>407</v>
      </c>
      <c r="C16" s="16" t="s">
        <v>406</v>
      </c>
      <c r="D16" s="28">
        <v>4515.6676576548207</v>
      </c>
      <c r="E16" s="70">
        <v>43115</v>
      </c>
      <c r="F16" s="16">
        <v>15</v>
      </c>
      <c r="G16" s="27">
        <v>0.33</v>
      </c>
      <c r="H16" s="51">
        <v>102934</v>
      </c>
      <c r="I16" s="51">
        <v>222337</v>
      </c>
      <c r="J16" s="16">
        <v>10.039999999999999</v>
      </c>
      <c r="K16" s="28">
        <v>3.3131999999999997</v>
      </c>
    </row>
    <row r="17" spans="1:11" x14ac:dyDescent="0.2">
      <c r="A17" s="16" t="s">
        <v>201</v>
      </c>
      <c r="B17" s="16" t="s">
        <v>266</v>
      </c>
      <c r="C17" s="16" t="s">
        <v>408</v>
      </c>
      <c r="D17" s="28">
        <v>4520.5326172093546</v>
      </c>
      <c r="E17" s="70">
        <v>43116</v>
      </c>
      <c r="F17" s="16">
        <v>16</v>
      </c>
      <c r="G17" s="27">
        <v>0.7</v>
      </c>
      <c r="H17" s="51">
        <v>17874</v>
      </c>
      <c r="I17" s="51">
        <v>44685</v>
      </c>
      <c r="J17" s="16">
        <v>2.02</v>
      </c>
      <c r="K17" s="28">
        <v>1.4139999999999999</v>
      </c>
    </row>
    <row r="18" spans="1:11" x14ac:dyDescent="0.2">
      <c r="A18" s="16" t="s">
        <v>331</v>
      </c>
      <c r="B18" s="16" t="s">
        <v>393</v>
      </c>
      <c r="C18" s="16" t="s">
        <v>409</v>
      </c>
      <c r="D18" s="28">
        <v>6719.4452883464082</v>
      </c>
      <c r="E18" s="70">
        <v>43117</v>
      </c>
      <c r="F18" s="16">
        <v>17</v>
      </c>
      <c r="G18" s="27">
        <v>0.45</v>
      </c>
      <c r="H18" s="51">
        <v>25435</v>
      </c>
      <c r="I18" s="51">
        <v>55957</v>
      </c>
      <c r="J18" s="16">
        <v>3.76</v>
      </c>
      <c r="K18" s="28">
        <v>1.6919999999999999</v>
      </c>
    </row>
    <row r="19" spans="1:11" x14ac:dyDescent="0.2">
      <c r="A19" s="16" t="s">
        <v>411</v>
      </c>
      <c r="B19" s="16" t="s">
        <v>412</v>
      </c>
      <c r="C19" s="16" t="s">
        <v>410</v>
      </c>
      <c r="D19" s="28">
        <v>3599.0462980590532</v>
      </c>
      <c r="E19" s="70">
        <v>43118</v>
      </c>
      <c r="F19" s="16">
        <v>18</v>
      </c>
      <c r="G19" s="27">
        <v>1</v>
      </c>
      <c r="H19" s="51">
        <v>50140</v>
      </c>
      <c r="I19" s="51">
        <v>110307</v>
      </c>
      <c r="J19" s="16">
        <v>3.97</v>
      </c>
      <c r="K19" s="28">
        <v>3.97</v>
      </c>
    </row>
    <row r="20" spans="1:11" x14ac:dyDescent="0.2">
      <c r="A20" s="16" t="s">
        <v>251</v>
      </c>
      <c r="B20" s="16" t="s">
        <v>414</v>
      </c>
      <c r="C20" s="16" t="s">
        <v>413</v>
      </c>
      <c r="D20" s="28">
        <v>8706.8965517241377</v>
      </c>
      <c r="E20" s="70">
        <v>43132</v>
      </c>
      <c r="F20" s="16">
        <v>1</v>
      </c>
      <c r="G20" s="27">
        <v>0.3</v>
      </c>
      <c r="H20" s="51">
        <v>45111</v>
      </c>
      <c r="I20" s="51">
        <v>81200</v>
      </c>
      <c r="J20" s="16">
        <v>7.07</v>
      </c>
      <c r="K20" s="28">
        <v>2.121</v>
      </c>
    </row>
    <row r="21" spans="1:11" x14ac:dyDescent="0.2">
      <c r="A21" s="16" t="s">
        <v>236</v>
      </c>
      <c r="B21" s="16" t="s">
        <v>416</v>
      </c>
      <c r="C21" s="16" t="s">
        <v>415</v>
      </c>
      <c r="D21" s="28">
        <v>8196.2481962481961</v>
      </c>
      <c r="E21" s="70">
        <v>43133</v>
      </c>
      <c r="F21" s="16">
        <v>2</v>
      </c>
      <c r="G21" s="27">
        <v>0.4</v>
      </c>
      <c r="H21" s="51">
        <v>49635</v>
      </c>
      <c r="I21" s="51">
        <v>69300</v>
      </c>
      <c r="J21" s="16">
        <v>5.68</v>
      </c>
      <c r="K21" s="28">
        <v>2.2719999999999998</v>
      </c>
    </row>
    <row r="22" spans="1:11" x14ac:dyDescent="0.2">
      <c r="A22" s="16" t="s">
        <v>251</v>
      </c>
      <c r="B22" s="16" t="s">
        <v>418</v>
      </c>
      <c r="C22" s="16" t="s">
        <v>417</v>
      </c>
      <c r="D22" s="28">
        <v>1087.1958603985468</v>
      </c>
      <c r="E22" s="70">
        <v>43134</v>
      </c>
      <c r="F22" s="16">
        <v>3</v>
      </c>
      <c r="G22" s="27">
        <v>0.23</v>
      </c>
      <c r="H22" s="51">
        <v>36332</v>
      </c>
      <c r="I22" s="51">
        <v>72664</v>
      </c>
      <c r="J22" s="16">
        <v>0.79</v>
      </c>
      <c r="K22" s="28">
        <v>0.18170000000000003</v>
      </c>
    </row>
    <row r="23" spans="1:11" x14ac:dyDescent="0.2">
      <c r="A23" s="16" t="s">
        <v>251</v>
      </c>
      <c r="B23" s="16" t="s">
        <v>418</v>
      </c>
      <c r="C23" s="16" t="s">
        <v>419</v>
      </c>
      <c r="D23" s="28">
        <v>2725.402447559863</v>
      </c>
      <c r="E23" s="70">
        <v>43135</v>
      </c>
      <c r="F23" s="16">
        <v>4</v>
      </c>
      <c r="G23" s="27">
        <v>0.3</v>
      </c>
      <c r="H23" s="51">
        <v>37719</v>
      </c>
      <c r="I23" s="51">
        <v>94298</v>
      </c>
      <c r="J23" s="16">
        <v>2.57</v>
      </c>
      <c r="K23" s="28">
        <v>0.77099999999999991</v>
      </c>
    </row>
    <row r="24" spans="1:11" x14ac:dyDescent="0.2">
      <c r="A24" s="16" t="s">
        <v>224</v>
      </c>
      <c r="B24" s="16" t="s">
        <v>288</v>
      </c>
      <c r="C24" s="16" t="s">
        <v>420</v>
      </c>
      <c r="D24" s="28">
        <v>1285.7106122553935</v>
      </c>
      <c r="E24" s="70">
        <v>43136</v>
      </c>
      <c r="F24" s="16">
        <v>5</v>
      </c>
      <c r="G24" s="27">
        <v>0.51</v>
      </c>
      <c r="H24" s="51">
        <v>33334</v>
      </c>
      <c r="I24" s="51">
        <v>116667</v>
      </c>
      <c r="J24" s="16">
        <v>1.5</v>
      </c>
      <c r="K24" s="28">
        <v>0.76500000000000001</v>
      </c>
    </row>
    <row r="25" spans="1:11" x14ac:dyDescent="0.2">
      <c r="A25" s="16" t="s">
        <v>251</v>
      </c>
      <c r="B25" s="16" t="s">
        <v>418</v>
      </c>
      <c r="C25" s="16" t="s">
        <v>421</v>
      </c>
      <c r="D25" s="28">
        <v>3136.0865559889448</v>
      </c>
      <c r="E25" s="70">
        <v>43137</v>
      </c>
      <c r="F25" s="16">
        <v>6</v>
      </c>
      <c r="G25" s="27">
        <v>0.8</v>
      </c>
      <c r="H25" s="51">
        <v>68025</v>
      </c>
      <c r="I25" s="51">
        <v>102038</v>
      </c>
      <c r="J25" s="16">
        <v>3.2</v>
      </c>
      <c r="K25" s="28">
        <v>2.5600000000000005</v>
      </c>
    </row>
    <row r="26" spans="1:11" x14ac:dyDescent="0.2">
      <c r="A26" s="16" t="s">
        <v>251</v>
      </c>
      <c r="B26" s="16" t="s">
        <v>418</v>
      </c>
      <c r="C26" s="16" t="s">
        <v>422</v>
      </c>
      <c r="D26" s="28">
        <v>5599.1348787677507</v>
      </c>
      <c r="E26" s="70">
        <v>43160</v>
      </c>
      <c r="F26" s="16">
        <v>1</v>
      </c>
      <c r="G26" s="27">
        <v>0.16</v>
      </c>
      <c r="H26" s="51">
        <v>113857</v>
      </c>
      <c r="I26" s="51">
        <v>182171</v>
      </c>
      <c r="J26" s="16">
        <v>10.199999999999999</v>
      </c>
      <c r="K26" s="28">
        <v>1.6319999999999999</v>
      </c>
    </row>
    <row r="27" spans="1:11" x14ac:dyDescent="0.2">
      <c r="A27" s="16" t="s">
        <v>325</v>
      </c>
      <c r="B27" s="16" t="s">
        <v>424</v>
      </c>
      <c r="C27" s="16" t="s">
        <v>423</v>
      </c>
      <c r="D27" s="28">
        <v>10424.658509384566</v>
      </c>
      <c r="E27" s="70">
        <v>43186</v>
      </c>
      <c r="F27" s="16">
        <v>2</v>
      </c>
      <c r="G27" s="27">
        <v>0.15</v>
      </c>
      <c r="H27" s="51">
        <v>43447</v>
      </c>
      <c r="I27" s="51">
        <v>126431</v>
      </c>
      <c r="J27" s="16">
        <v>13.18</v>
      </c>
      <c r="K27" s="28">
        <v>1.9769999999999999</v>
      </c>
    </row>
    <row r="28" spans="1:11" x14ac:dyDescent="0.2">
      <c r="A28" s="16" t="s">
        <v>426</v>
      </c>
      <c r="B28" s="16" t="s">
        <v>427</v>
      </c>
      <c r="C28" s="16" t="s">
        <v>425</v>
      </c>
      <c r="D28" s="28">
        <v>3047.8425237909005</v>
      </c>
      <c r="E28" s="70">
        <v>43187</v>
      </c>
      <c r="F28" s="16">
        <v>3</v>
      </c>
      <c r="G28" s="27">
        <v>0.34</v>
      </c>
      <c r="H28" s="51">
        <v>139490</v>
      </c>
      <c r="I28" s="51">
        <v>383550</v>
      </c>
      <c r="J28" s="16">
        <v>11.69</v>
      </c>
      <c r="K28" s="28">
        <v>3.9746000000000001</v>
      </c>
    </row>
    <row r="29" spans="1:11" x14ac:dyDescent="0.2">
      <c r="A29" s="16" t="s">
        <v>325</v>
      </c>
      <c r="B29" s="16" t="s">
        <v>429</v>
      </c>
      <c r="C29" s="16" t="s">
        <v>428</v>
      </c>
      <c r="D29" s="28">
        <v>5392.8648250007682</v>
      </c>
      <c r="E29" s="70">
        <v>43160</v>
      </c>
      <c r="F29" s="16">
        <v>4</v>
      </c>
      <c r="G29" s="27">
        <v>0.15</v>
      </c>
      <c r="H29" s="51">
        <v>65086</v>
      </c>
      <c r="I29" s="51">
        <v>130172</v>
      </c>
      <c r="J29" s="16">
        <v>7.02</v>
      </c>
      <c r="K29" s="28">
        <v>1.0529999999999999</v>
      </c>
    </row>
    <row r="30" spans="1:11" x14ac:dyDescent="0.2">
      <c r="A30" s="16" t="s">
        <v>431</v>
      </c>
      <c r="B30" s="16" t="s">
        <v>432</v>
      </c>
      <c r="C30" s="16" t="s">
        <v>430</v>
      </c>
      <c r="D30" s="28">
        <v>5974.9920861031969</v>
      </c>
      <c r="E30" s="70">
        <v>43161</v>
      </c>
      <c r="F30" s="16">
        <v>5</v>
      </c>
      <c r="G30" s="27">
        <v>0.5</v>
      </c>
      <c r="H30" s="51">
        <v>63180</v>
      </c>
      <c r="I30" s="51">
        <v>75816</v>
      </c>
      <c r="J30" s="16">
        <v>4.53</v>
      </c>
      <c r="K30" s="28">
        <v>2.2650000000000001</v>
      </c>
    </row>
    <row r="31" spans="1:11" x14ac:dyDescent="0.2">
      <c r="A31" s="16" t="s">
        <v>434</v>
      </c>
      <c r="B31" s="16" t="s">
        <v>435</v>
      </c>
      <c r="C31" s="16" t="s">
        <v>433</v>
      </c>
      <c r="D31" s="28">
        <v>5884.9526645111764</v>
      </c>
      <c r="E31" s="70">
        <v>43162</v>
      </c>
      <c r="F31" s="16">
        <v>6</v>
      </c>
      <c r="G31" s="27">
        <v>0.19500000000000001</v>
      </c>
      <c r="H31" s="51">
        <v>35826</v>
      </c>
      <c r="I31" s="51">
        <v>42991</v>
      </c>
      <c r="J31" s="16">
        <v>2.5299999999999998</v>
      </c>
      <c r="K31" s="28">
        <v>0.49334999999999996</v>
      </c>
    </row>
    <row r="32" spans="1:11" x14ac:dyDescent="0.2">
      <c r="A32" s="16" t="s">
        <v>434</v>
      </c>
      <c r="B32" s="16" t="s">
        <v>435</v>
      </c>
      <c r="C32" s="16" t="s">
        <v>436</v>
      </c>
      <c r="D32" s="28">
        <v>6043.3373928628871</v>
      </c>
      <c r="E32" s="70">
        <v>43163</v>
      </c>
      <c r="F32" s="16">
        <v>7</v>
      </c>
      <c r="G32" s="27">
        <v>0.16500000000000001</v>
      </c>
      <c r="H32" s="51">
        <v>36266</v>
      </c>
      <c r="I32" s="51">
        <v>43519</v>
      </c>
      <c r="J32" s="16">
        <v>2.63</v>
      </c>
      <c r="K32" s="28">
        <v>0.43395</v>
      </c>
    </row>
    <row r="33" spans="1:11" x14ac:dyDescent="0.2">
      <c r="A33" s="16" t="s">
        <v>236</v>
      </c>
      <c r="B33" s="16" t="s">
        <v>238</v>
      </c>
      <c r="C33" s="16" t="s">
        <v>437</v>
      </c>
      <c r="D33" s="28">
        <v>7800.7971844564581</v>
      </c>
      <c r="E33" s="70">
        <v>43164</v>
      </c>
      <c r="F33" s="16">
        <v>8</v>
      </c>
      <c r="G33" s="27">
        <v>0.25</v>
      </c>
      <c r="H33" s="51">
        <v>107183</v>
      </c>
      <c r="I33" s="51">
        <v>192929</v>
      </c>
      <c r="J33" s="16">
        <v>15.05</v>
      </c>
      <c r="K33" s="28">
        <v>3.7625000000000002</v>
      </c>
    </row>
    <row r="34" spans="1:11" x14ac:dyDescent="0.2">
      <c r="A34" s="16" t="s">
        <v>244</v>
      </c>
      <c r="B34" s="16" t="s">
        <v>245</v>
      </c>
      <c r="C34" s="16" t="s">
        <v>438</v>
      </c>
      <c r="D34" s="28">
        <v>2701.0966452379666</v>
      </c>
      <c r="E34" s="70">
        <v>43165</v>
      </c>
      <c r="F34" s="16">
        <v>9</v>
      </c>
      <c r="G34" s="27">
        <v>1</v>
      </c>
      <c r="H34" s="51">
        <v>30852</v>
      </c>
      <c r="I34" s="51">
        <v>55533</v>
      </c>
      <c r="J34" s="16">
        <v>1.5</v>
      </c>
      <c r="K34" s="28">
        <v>1.5</v>
      </c>
    </row>
    <row r="35" spans="1:11" x14ac:dyDescent="0.2">
      <c r="A35" s="16" t="s">
        <v>234</v>
      </c>
      <c r="B35" s="16" t="s">
        <v>235</v>
      </c>
      <c r="C35" s="16" t="s">
        <v>439</v>
      </c>
      <c r="D35" s="28">
        <v>692.76372760174968</v>
      </c>
      <c r="E35" s="70">
        <v>43166</v>
      </c>
      <c r="F35" s="16">
        <v>10</v>
      </c>
      <c r="G35" s="27">
        <v>1</v>
      </c>
      <c r="H35" s="51">
        <v>107231</v>
      </c>
      <c r="I35" s="51">
        <v>225185</v>
      </c>
      <c r="J35" s="16">
        <v>1.56</v>
      </c>
      <c r="K35" s="28">
        <v>1.56</v>
      </c>
    </row>
    <row r="36" spans="1:11" x14ac:dyDescent="0.2">
      <c r="A36" s="16" t="s">
        <v>234</v>
      </c>
      <c r="B36" s="16" t="s">
        <v>235</v>
      </c>
      <c r="C36" s="16" t="s">
        <v>439</v>
      </c>
      <c r="D36" s="28">
        <v>679.93291328588919</v>
      </c>
      <c r="E36" s="70">
        <v>43167</v>
      </c>
      <c r="F36" s="16">
        <v>11</v>
      </c>
      <c r="G36" s="27">
        <v>1</v>
      </c>
      <c r="H36" s="51">
        <v>15758</v>
      </c>
      <c r="I36" s="51">
        <v>44122</v>
      </c>
      <c r="J36" s="16">
        <v>0.3</v>
      </c>
      <c r="K36" s="28">
        <v>0.3</v>
      </c>
    </row>
    <row r="37" spans="1:11" x14ac:dyDescent="0.2">
      <c r="A37" s="16" t="s">
        <v>263</v>
      </c>
      <c r="B37" s="16" t="s">
        <v>441</v>
      </c>
      <c r="C37" s="16" t="s">
        <v>440</v>
      </c>
      <c r="D37" s="28">
        <v>4292.8784113551392</v>
      </c>
      <c r="E37" s="70">
        <v>43168</v>
      </c>
      <c r="F37" s="16">
        <v>12</v>
      </c>
      <c r="G37" s="27">
        <v>0.35</v>
      </c>
      <c r="H37" s="51">
        <v>100142</v>
      </c>
      <c r="I37" s="51">
        <v>178668</v>
      </c>
      <c r="J37" s="16">
        <v>7.67</v>
      </c>
      <c r="K37" s="28">
        <v>2.6844999999999999</v>
      </c>
    </row>
    <row r="38" spans="1:11" x14ac:dyDescent="0.2">
      <c r="A38" s="16" t="s">
        <v>443</v>
      </c>
      <c r="B38" s="16" t="s">
        <v>444</v>
      </c>
      <c r="C38" s="16" t="s">
        <v>442</v>
      </c>
      <c r="D38" s="28">
        <v>1456.6359187873131</v>
      </c>
      <c r="E38" s="70">
        <v>43169</v>
      </c>
      <c r="F38" s="16">
        <v>13</v>
      </c>
      <c r="G38" s="27">
        <v>0.49</v>
      </c>
      <c r="H38" s="51">
        <v>83583</v>
      </c>
      <c r="I38" s="51">
        <v>334332</v>
      </c>
      <c r="J38" s="16">
        <v>4.87</v>
      </c>
      <c r="K38" s="28">
        <v>2.3862999999999999</v>
      </c>
    </row>
    <row r="39" spans="1:11" x14ac:dyDescent="0.2">
      <c r="A39" s="16" t="s">
        <v>251</v>
      </c>
      <c r="B39" s="16" t="s">
        <v>418</v>
      </c>
      <c r="C39" s="16" t="s">
        <v>445</v>
      </c>
      <c r="D39" s="28">
        <v>5048.4052978559121</v>
      </c>
      <c r="E39" s="70">
        <v>43191</v>
      </c>
      <c r="F39" s="16">
        <v>1</v>
      </c>
      <c r="G39" s="27">
        <v>0.4</v>
      </c>
      <c r="H39" s="51">
        <v>11224</v>
      </c>
      <c r="I39" s="51">
        <v>16837</v>
      </c>
      <c r="J39" s="16">
        <v>0.85</v>
      </c>
      <c r="K39" s="28">
        <v>0.34</v>
      </c>
    </row>
    <row r="40" spans="1:11" x14ac:dyDescent="0.2">
      <c r="A40" s="16" t="s">
        <v>251</v>
      </c>
      <c r="B40" s="16" t="s">
        <v>418</v>
      </c>
      <c r="C40" s="16" t="s">
        <v>446</v>
      </c>
      <c r="D40" s="28">
        <v>4964.1211084115621</v>
      </c>
      <c r="E40" s="70">
        <v>43192</v>
      </c>
      <c r="F40" s="16">
        <v>2</v>
      </c>
      <c r="G40" s="27">
        <v>0.25</v>
      </c>
      <c r="H40" s="51">
        <v>49556</v>
      </c>
      <c r="I40" s="51">
        <v>123889</v>
      </c>
      <c r="J40" s="16">
        <v>6.15</v>
      </c>
      <c r="K40" s="28">
        <v>1.5375000000000001</v>
      </c>
    </row>
    <row r="41" spans="1:11" x14ac:dyDescent="0.2">
      <c r="A41" s="16" t="s">
        <v>241</v>
      </c>
      <c r="B41" s="16" t="s">
        <v>243</v>
      </c>
      <c r="C41" s="16" t="s">
        <v>447</v>
      </c>
      <c r="D41" s="28">
        <v>6361.1111111111104</v>
      </c>
      <c r="E41" s="70">
        <v>43193</v>
      </c>
      <c r="F41" s="16">
        <v>3</v>
      </c>
      <c r="G41" s="27">
        <v>0.13</v>
      </c>
      <c r="H41" s="51">
        <v>55810</v>
      </c>
      <c r="I41" s="51">
        <v>180000</v>
      </c>
      <c r="J41" s="16">
        <v>11.45</v>
      </c>
      <c r="K41" s="28">
        <v>1.4884999999999999</v>
      </c>
    </row>
    <row r="42" spans="1:11" x14ac:dyDescent="0.2">
      <c r="A42" s="16" t="s">
        <v>449</v>
      </c>
      <c r="B42" s="16" t="s">
        <v>450</v>
      </c>
      <c r="C42" s="16" t="s">
        <v>448</v>
      </c>
      <c r="D42" s="28">
        <v>2840.8947556981889</v>
      </c>
      <c r="E42" s="70">
        <v>43194</v>
      </c>
      <c r="F42" s="16">
        <v>4</v>
      </c>
      <c r="G42" s="27">
        <v>0.5</v>
      </c>
      <c r="H42" s="51">
        <v>68337</v>
      </c>
      <c r="I42" s="51">
        <v>198177</v>
      </c>
      <c r="J42" s="16">
        <v>5.63</v>
      </c>
      <c r="K42" s="28">
        <v>2.8149999999999999</v>
      </c>
    </row>
    <row r="43" spans="1:11" x14ac:dyDescent="0.2">
      <c r="A43" s="16" t="s">
        <v>251</v>
      </c>
      <c r="B43" s="16" t="s">
        <v>418</v>
      </c>
      <c r="C43" s="16" t="s">
        <v>451</v>
      </c>
      <c r="D43" s="28">
        <v>1923.0020631398656</v>
      </c>
      <c r="E43" s="70">
        <v>43195</v>
      </c>
      <c r="F43" s="16">
        <v>5</v>
      </c>
      <c r="G43" s="27">
        <v>0.5</v>
      </c>
      <c r="H43" s="51">
        <v>124632</v>
      </c>
      <c r="I43" s="51">
        <v>256890</v>
      </c>
      <c r="J43" s="16">
        <v>4.9400000000000004</v>
      </c>
      <c r="K43" s="28">
        <v>2.4700000000000002</v>
      </c>
    </row>
    <row r="44" spans="1:11" x14ac:dyDescent="0.2">
      <c r="A44" s="16" t="s">
        <v>251</v>
      </c>
      <c r="B44" s="16" t="s">
        <v>418</v>
      </c>
      <c r="C44" s="16" t="s">
        <v>452</v>
      </c>
      <c r="D44" s="28">
        <v>2098.334311937946</v>
      </c>
      <c r="E44" s="70">
        <v>43196</v>
      </c>
      <c r="F44" s="16">
        <v>6</v>
      </c>
      <c r="G44" s="27">
        <v>0.5</v>
      </c>
      <c r="H44" s="51">
        <v>169288</v>
      </c>
      <c r="I44" s="51">
        <v>323590</v>
      </c>
      <c r="J44" s="16">
        <v>6.79</v>
      </c>
      <c r="K44" s="28">
        <v>3.395</v>
      </c>
    </row>
    <row r="45" spans="1:11" x14ac:dyDescent="0.2">
      <c r="A45" s="16" t="s">
        <v>251</v>
      </c>
      <c r="B45" s="16" t="s">
        <v>418</v>
      </c>
      <c r="C45" s="16" t="s">
        <v>453</v>
      </c>
      <c r="D45" s="28">
        <v>2286.5688931536929</v>
      </c>
      <c r="E45" s="70">
        <v>43197</v>
      </c>
      <c r="F45" s="16">
        <v>7</v>
      </c>
      <c r="G45" s="27">
        <v>0.5</v>
      </c>
      <c r="H45" s="51">
        <v>107005</v>
      </c>
      <c r="I45" s="51">
        <v>231351</v>
      </c>
      <c r="J45" s="16">
        <v>5.29</v>
      </c>
      <c r="K45" s="28">
        <v>2.645</v>
      </c>
    </row>
    <row r="46" spans="1:11" x14ac:dyDescent="0.2">
      <c r="A46" s="16" t="s">
        <v>251</v>
      </c>
      <c r="B46" s="16" t="s">
        <v>418</v>
      </c>
      <c r="C46" s="16" t="s">
        <v>454</v>
      </c>
      <c r="D46" s="28">
        <v>3317.6791395243145</v>
      </c>
      <c r="E46" s="70">
        <v>43198</v>
      </c>
      <c r="F46" s="16">
        <v>8</v>
      </c>
      <c r="G46" s="27">
        <v>0.5</v>
      </c>
      <c r="H46" s="51">
        <v>102341</v>
      </c>
      <c r="I46" s="51">
        <v>132020</v>
      </c>
      <c r="J46" s="16">
        <v>4.38</v>
      </c>
      <c r="K46" s="28">
        <v>2.19</v>
      </c>
    </row>
    <row r="47" spans="1:11" x14ac:dyDescent="0.2">
      <c r="A47" s="16" t="s">
        <v>311</v>
      </c>
      <c r="B47" s="16" t="s">
        <v>456</v>
      </c>
      <c r="C47" s="16" t="s">
        <v>455</v>
      </c>
      <c r="D47" s="28">
        <v>2211.2831780505494</v>
      </c>
      <c r="E47" s="70">
        <v>43199</v>
      </c>
      <c r="F47" s="16">
        <v>9</v>
      </c>
      <c r="G47" s="27">
        <v>1</v>
      </c>
      <c r="H47" s="51">
        <v>69268</v>
      </c>
      <c r="I47" s="51">
        <v>141999</v>
      </c>
      <c r="J47" s="16">
        <v>3.14</v>
      </c>
      <c r="K47" s="28">
        <v>3.14</v>
      </c>
    </row>
    <row r="48" spans="1:11" x14ac:dyDescent="0.2">
      <c r="A48" s="16" t="s">
        <v>458</v>
      </c>
      <c r="B48" s="16" t="s">
        <v>459</v>
      </c>
      <c r="C48" s="16" t="s">
        <v>457</v>
      </c>
      <c r="D48" s="28">
        <v>2635.0344240187383</v>
      </c>
      <c r="E48" s="70">
        <v>43200</v>
      </c>
      <c r="F48" s="16">
        <v>10</v>
      </c>
      <c r="G48" s="27">
        <v>1</v>
      </c>
      <c r="H48" s="51">
        <v>112722</v>
      </c>
      <c r="I48" s="51">
        <v>225424</v>
      </c>
      <c r="J48" s="16">
        <v>5.94</v>
      </c>
      <c r="K48" s="28">
        <v>5.94</v>
      </c>
    </row>
    <row r="49" spans="1:11" x14ac:dyDescent="0.2">
      <c r="A49" s="16" t="s">
        <v>461</v>
      </c>
      <c r="B49" s="16" t="s">
        <v>462</v>
      </c>
      <c r="C49" s="16" t="s">
        <v>460</v>
      </c>
      <c r="D49" s="28">
        <v>6203.4208657408599</v>
      </c>
      <c r="E49" s="70">
        <v>43201</v>
      </c>
      <c r="F49" s="16">
        <v>11</v>
      </c>
      <c r="G49" s="27">
        <v>0.5</v>
      </c>
      <c r="H49" s="51">
        <v>55653</v>
      </c>
      <c r="I49" s="51">
        <v>116871</v>
      </c>
      <c r="J49" s="16">
        <v>7.25</v>
      </c>
      <c r="K49" s="28">
        <v>3.625</v>
      </c>
    </row>
    <row r="50" spans="1:11" x14ac:dyDescent="0.2">
      <c r="A50" s="16" t="s">
        <v>278</v>
      </c>
      <c r="B50" s="16" t="s">
        <v>464</v>
      </c>
      <c r="C50" s="16" t="s">
        <v>463</v>
      </c>
      <c r="D50" s="28">
        <v>2857.9953204252447</v>
      </c>
      <c r="E50" s="70">
        <v>43202</v>
      </c>
      <c r="F50" s="16">
        <v>12</v>
      </c>
      <c r="G50" s="27">
        <v>0.25</v>
      </c>
      <c r="H50" s="51">
        <v>33081</v>
      </c>
      <c r="I50" s="51">
        <v>127362</v>
      </c>
      <c r="J50" s="16">
        <v>3.64</v>
      </c>
      <c r="K50" s="28">
        <v>0.91</v>
      </c>
    </row>
    <row r="51" spans="1:11" x14ac:dyDescent="0.2">
      <c r="A51" s="16" t="s">
        <v>279</v>
      </c>
      <c r="B51" s="16" t="s">
        <v>466</v>
      </c>
      <c r="C51" s="16" t="s">
        <v>465</v>
      </c>
      <c r="D51" s="28">
        <v>4905.1598913707076</v>
      </c>
      <c r="E51" s="70">
        <v>43203</v>
      </c>
      <c r="F51" s="16">
        <v>13</v>
      </c>
      <c r="G51" s="27">
        <v>0.49</v>
      </c>
      <c r="H51" s="51">
        <v>29688</v>
      </c>
      <c r="I51" s="51">
        <v>47501</v>
      </c>
      <c r="J51" s="16">
        <v>2.33</v>
      </c>
      <c r="K51" s="28">
        <v>1.1416999999999999</v>
      </c>
    </row>
    <row r="52" spans="1:11" x14ac:dyDescent="0.2">
      <c r="A52" s="16" t="s">
        <v>320</v>
      </c>
      <c r="B52" s="16" t="s">
        <v>468</v>
      </c>
      <c r="C52" s="16" t="s">
        <v>467</v>
      </c>
      <c r="D52" s="28">
        <v>12380.075306296116</v>
      </c>
      <c r="E52" s="70">
        <v>43204</v>
      </c>
      <c r="F52" s="16">
        <v>14</v>
      </c>
      <c r="G52" s="27">
        <v>0.34</v>
      </c>
      <c r="H52" s="51">
        <v>42891</v>
      </c>
      <c r="I52" s="51">
        <v>85783</v>
      </c>
      <c r="J52" s="16">
        <v>10.62</v>
      </c>
      <c r="K52" s="28">
        <v>3.6107999999999998</v>
      </c>
    </row>
    <row r="53" spans="1:11" x14ac:dyDescent="0.2">
      <c r="A53" s="16" t="s">
        <v>431</v>
      </c>
      <c r="B53" s="16" t="s">
        <v>470</v>
      </c>
      <c r="C53" s="16" t="s">
        <v>469</v>
      </c>
      <c r="D53" s="28">
        <v>1899.3765405248657</v>
      </c>
      <c r="E53" s="70">
        <v>43205</v>
      </c>
      <c r="F53" s="16">
        <v>15</v>
      </c>
      <c r="G53" s="27">
        <v>0.65</v>
      </c>
      <c r="H53" s="51">
        <v>45980</v>
      </c>
      <c r="I53" s="51">
        <v>68970</v>
      </c>
      <c r="J53" s="16">
        <v>1.31</v>
      </c>
      <c r="K53" s="28">
        <v>0.85150000000000003</v>
      </c>
    </row>
    <row r="54" spans="1:11" x14ac:dyDescent="0.2">
      <c r="A54" s="16" t="s">
        <v>472</v>
      </c>
      <c r="B54" s="16" t="s">
        <v>473</v>
      </c>
      <c r="C54" s="16" t="s">
        <v>471</v>
      </c>
      <c r="D54" s="28">
        <v>1720.4558977504926</v>
      </c>
      <c r="E54" s="70">
        <v>43206</v>
      </c>
      <c r="F54" s="16">
        <v>16</v>
      </c>
      <c r="G54" s="27">
        <v>0.51</v>
      </c>
      <c r="H54" s="51">
        <v>99699</v>
      </c>
      <c r="I54" s="51">
        <v>216803</v>
      </c>
      <c r="J54" s="16">
        <v>3.73</v>
      </c>
      <c r="K54" s="28">
        <v>1.9023000000000001</v>
      </c>
    </row>
    <row r="55" spans="1:11" x14ac:dyDescent="0.2">
      <c r="A55" s="16" t="s">
        <v>404</v>
      </c>
      <c r="B55" s="16" t="s">
        <v>405</v>
      </c>
      <c r="C55" s="16" t="s">
        <v>474</v>
      </c>
      <c r="D55" s="28">
        <v>2988.165680473373</v>
      </c>
      <c r="E55" s="70">
        <v>43221</v>
      </c>
      <c r="F55" s="16">
        <v>1</v>
      </c>
      <c r="G55" s="27">
        <v>1</v>
      </c>
      <c r="H55" s="51">
        <v>13000</v>
      </c>
      <c r="I55" s="51">
        <v>33800</v>
      </c>
      <c r="J55" s="16">
        <v>1.01</v>
      </c>
      <c r="K55" s="28">
        <v>1.01</v>
      </c>
    </row>
    <row r="56" spans="1:11" x14ac:dyDescent="0.2">
      <c r="A56" s="16" t="s">
        <v>443</v>
      </c>
      <c r="B56" s="16" t="s">
        <v>444</v>
      </c>
      <c r="C56" s="16" t="s">
        <v>475</v>
      </c>
      <c r="D56" s="28">
        <v>6121.4344698385839</v>
      </c>
      <c r="E56" s="70">
        <v>43222</v>
      </c>
      <c r="F56" s="16">
        <v>2</v>
      </c>
      <c r="G56" s="27">
        <v>0.33</v>
      </c>
      <c r="H56" s="51">
        <v>81136</v>
      </c>
      <c r="I56" s="51">
        <v>243407</v>
      </c>
      <c r="J56" s="16">
        <v>14.9</v>
      </c>
      <c r="K56" s="28">
        <v>4.9170000000000007</v>
      </c>
    </row>
    <row r="57" spans="1:11" x14ac:dyDescent="0.2">
      <c r="A57" s="16" t="s">
        <v>477</v>
      </c>
      <c r="B57" s="16" t="s">
        <v>478</v>
      </c>
      <c r="C57" s="16" t="s">
        <v>476</v>
      </c>
      <c r="D57" s="28">
        <v>1602.2958268563909</v>
      </c>
      <c r="E57" s="70">
        <v>43223</v>
      </c>
      <c r="F57" s="16">
        <v>3</v>
      </c>
      <c r="G57" s="27">
        <v>0.4</v>
      </c>
      <c r="H57" s="51">
        <v>44484</v>
      </c>
      <c r="I57" s="51">
        <v>125445</v>
      </c>
      <c r="J57" s="16">
        <v>2.0099999999999998</v>
      </c>
      <c r="K57" s="28">
        <v>0.80399999999999994</v>
      </c>
    </row>
    <row r="58" spans="1:11" x14ac:dyDescent="0.2">
      <c r="A58" s="16" t="s">
        <v>480</v>
      </c>
      <c r="B58" s="16" t="s">
        <v>481</v>
      </c>
      <c r="C58" s="16" t="s">
        <v>479</v>
      </c>
      <c r="D58" s="28">
        <v>2277.0989986846807</v>
      </c>
      <c r="E58" s="70">
        <v>43224</v>
      </c>
      <c r="F58" s="16">
        <v>4</v>
      </c>
      <c r="G58" s="27">
        <v>0.5</v>
      </c>
      <c r="H58" s="51">
        <v>105221</v>
      </c>
      <c r="I58" s="51">
        <v>263054</v>
      </c>
      <c r="J58" s="16">
        <v>5.99</v>
      </c>
      <c r="K58" s="28">
        <v>2.9950000000000001</v>
      </c>
    </row>
    <row r="59" spans="1:11" x14ac:dyDescent="0.2">
      <c r="A59" s="16" t="s">
        <v>483</v>
      </c>
      <c r="B59" s="16" t="s">
        <v>484</v>
      </c>
      <c r="C59" s="16" t="s">
        <v>482</v>
      </c>
      <c r="D59" s="28">
        <v>1927.9144851081812</v>
      </c>
      <c r="E59" s="70">
        <v>43225</v>
      </c>
      <c r="F59" s="16">
        <v>5</v>
      </c>
      <c r="G59" s="27">
        <v>0.65</v>
      </c>
      <c r="H59" s="51">
        <v>68845</v>
      </c>
      <c r="I59" s="51">
        <v>151459</v>
      </c>
      <c r="J59" s="16">
        <v>2.92</v>
      </c>
      <c r="K59" s="28">
        <v>1.8979999999999999</v>
      </c>
    </row>
    <row r="60" spans="1:11" x14ac:dyDescent="0.2">
      <c r="A60" s="16" t="s">
        <v>483</v>
      </c>
      <c r="B60" s="16" t="s">
        <v>484</v>
      </c>
      <c r="C60" s="16" t="s">
        <v>485</v>
      </c>
      <c r="D60" s="28">
        <v>1882.0063824564272</v>
      </c>
      <c r="E60" s="70">
        <v>43226</v>
      </c>
      <c r="F60" s="16">
        <v>6</v>
      </c>
      <c r="G60" s="27">
        <v>0.65</v>
      </c>
      <c r="H60" s="51">
        <v>33330</v>
      </c>
      <c r="I60" s="51">
        <v>73326</v>
      </c>
      <c r="J60" s="16">
        <v>1.38</v>
      </c>
      <c r="K60" s="28">
        <v>0.89699999999999991</v>
      </c>
    </row>
    <row r="61" spans="1:11" x14ac:dyDescent="0.2">
      <c r="A61" s="16" t="s">
        <v>282</v>
      </c>
      <c r="B61" s="16" t="s">
        <v>386</v>
      </c>
      <c r="C61" s="16" t="s">
        <v>486</v>
      </c>
      <c r="D61" s="28">
        <v>6647.9315867403984</v>
      </c>
      <c r="E61" s="70">
        <v>43227</v>
      </c>
      <c r="F61" s="16">
        <v>7</v>
      </c>
      <c r="G61" s="27">
        <v>1</v>
      </c>
      <c r="H61" s="51">
        <v>49640</v>
      </c>
      <c r="I61" s="51">
        <v>99279</v>
      </c>
      <c r="J61" s="16">
        <v>6.6</v>
      </c>
      <c r="K61" s="28">
        <v>6.6</v>
      </c>
    </row>
    <row r="62" spans="1:11" x14ac:dyDescent="0.2">
      <c r="A62" s="16" t="s">
        <v>218</v>
      </c>
      <c r="B62" s="16" t="s">
        <v>488</v>
      </c>
      <c r="C62" s="16" t="s">
        <v>487</v>
      </c>
      <c r="D62" s="28">
        <v>4301.0752688172042</v>
      </c>
      <c r="E62" s="70">
        <v>43228</v>
      </c>
      <c r="F62" s="16">
        <v>8</v>
      </c>
      <c r="G62" s="27">
        <v>0.51</v>
      </c>
      <c r="H62" s="51">
        <v>46500</v>
      </c>
      <c r="I62" s="51">
        <v>139500</v>
      </c>
      <c r="J62" s="16">
        <v>6</v>
      </c>
      <c r="K62" s="28">
        <v>3.06</v>
      </c>
    </row>
    <row r="63" spans="1:11" x14ac:dyDescent="0.2">
      <c r="A63" s="16" t="s">
        <v>251</v>
      </c>
      <c r="B63" s="16" t="s">
        <v>418</v>
      </c>
      <c r="C63" s="16" t="s">
        <v>489</v>
      </c>
      <c r="D63" s="28">
        <v>6908.2323958119487</v>
      </c>
      <c r="E63" s="70">
        <v>43229</v>
      </c>
      <c r="F63" s="16">
        <v>9</v>
      </c>
      <c r="G63" s="27">
        <v>0.33</v>
      </c>
      <c r="H63" s="51">
        <v>44282</v>
      </c>
      <c r="I63" s="51">
        <v>97420</v>
      </c>
      <c r="J63" s="16">
        <v>6.73</v>
      </c>
      <c r="K63" s="28">
        <v>2.2209000000000003</v>
      </c>
    </row>
    <row r="64" spans="1:11" x14ac:dyDescent="0.2">
      <c r="A64" s="16" t="s">
        <v>279</v>
      </c>
      <c r="B64" s="16" t="s">
        <v>466</v>
      </c>
      <c r="C64" s="16" t="s">
        <v>490</v>
      </c>
      <c r="D64" s="28">
        <v>10004.426737494467</v>
      </c>
      <c r="E64" s="70">
        <v>43230</v>
      </c>
      <c r="F64" s="16">
        <v>10</v>
      </c>
      <c r="G64" s="27">
        <v>0.5</v>
      </c>
      <c r="H64" s="51">
        <v>15402</v>
      </c>
      <c r="I64" s="51">
        <v>33885</v>
      </c>
      <c r="J64" s="16">
        <v>3.39</v>
      </c>
      <c r="K64" s="28">
        <v>1.6950000000000001</v>
      </c>
    </row>
    <row r="65" spans="1:11" x14ac:dyDescent="0.2">
      <c r="A65" s="16" t="s">
        <v>431</v>
      </c>
      <c r="B65" s="16" t="s">
        <v>492</v>
      </c>
      <c r="C65" s="16" t="s">
        <v>491</v>
      </c>
      <c r="D65" s="28">
        <v>2358.9623899706589</v>
      </c>
      <c r="E65" s="70">
        <v>43252</v>
      </c>
      <c r="F65" s="16">
        <v>1</v>
      </c>
      <c r="G65" s="27">
        <v>0.51</v>
      </c>
      <c r="H65" s="51">
        <v>66669</v>
      </c>
      <c r="I65" s="51">
        <v>119968</v>
      </c>
      <c r="J65" s="16">
        <v>2.83</v>
      </c>
      <c r="K65" s="28">
        <v>1.4433</v>
      </c>
    </row>
    <row r="66" spans="1:11" x14ac:dyDescent="0.2">
      <c r="A66" s="16" t="s">
        <v>494</v>
      </c>
      <c r="B66" s="16" t="s">
        <v>495</v>
      </c>
      <c r="C66" s="16" t="s">
        <v>493</v>
      </c>
      <c r="D66" s="28">
        <v>3871.5627815194543</v>
      </c>
      <c r="E66" s="70">
        <v>43253</v>
      </c>
      <c r="F66" s="16">
        <v>2</v>
      </c>
      <c r="G66" s="27">
        <v>0.5</v>
      </c>
      <c r="H66" s="51">
        <v>66603</v>
      </c>
      <c r="I66" s="51">
        <v>186488</v>
      </c>
      <c r="J66" s="16">
        <v>7.22</v>
      </c>
      <c r="K66" s="28">
        <v>3.61</v>
      </c>
    </row>
    <row r="67" spans="1:11" x14ac:dyDescent="0.2">
      <c r="A67" s="16" t="s">
        <v>215</v>
      </c>
      <c r="B67" s="16" t="s">
        <v>393</v>
      </c>
      <c r="C67" s="16" t="s">
        <v>496</v>
      </c>
      <c r="D67" s="28">
        <v>5412.9069037596664</v>
      </c>
      <c r="E67" s="70">
        <v>43254</v>
      </c>
      <c r="F67" s="16">
        <v>3</v>
      </c>
      <c r="G67" s="27">
        <v>1</v>
      </c>
      <c r="H67" s="51">
        <v>52624</v>
      </c>
      <c r="I67" s="51">
        <v>173659</v>
      </c>
      <c r="J67" s="16">
        <v>9.4</v>
      </c>
      <c r="K67" s="28">
        <v>9.4</v>
      </c>
    </row>
    <row r="68" spans="1:11" x14ac:dyDescent="0.2">
      <c r="A68" s="16" t="s">
        <v>236</v>
      </c>
      <c r="B68" s="16" t="s">
        <v>273</v>
      </c>
      <c r="C68" s="16" t="s">
        <v>497</v>
      </c>
      <c r="D68" s="28">
        <v>7221.0543558382697</v>
      </c>
      <c r="E68" s="70">
        <v>43255</v>
      </c>
      <c r="F68" s="16">
        <v>4</v>
      </c>
      <c r="G68" s="27">
        <v>1</v>
      </c>
      <c r="H68" s="51">
        <v>33299</v>
      </c>
      <c r="I68" s="51">
        <v>73258</v>
      </c>
      <c r="J68" s="16">
        <v>5.29</v>
      </c>
      <c r="K68" s="28">
        <v>5.29</v>
      </c>
    </row>
    <row r="69" spans="1:11" x14ac:dyDescent="0.2">
      <c r="A69" s="16" t="s">
        <v>499</v>
      </c>
      <c r="B69" s="16" t="s">
        <v>470</v>
      </c>
      <c r="C69" s="16" t="s">
        <v>498</v>
      </c>
      <c r="D69" s="28">
        <v>11163.254606600769</v>
      </c>
      <c r="E69" s="70">
        <v>43256</v>
      </c>
      <c r="F69" s="16">
        <v>5</v>
      </c>
      <c r="G69" s="27">
        <v>1</v>
      </c>
      <c r="H69" s="51">
        <v>78203</v>
      </c>
      <c r="I69" s="51">
        <v>156406</v>
      </c>
      <c r="J69" s="16">
        <v>17.46</v>
      </c>
      <c r="K69" s="28">
        <v>17.46</v>
      </c>
    </row>
    <row r="70" spans="1:11" x14ac:dyDescent="0.2">
      <c r="A70" s="16" t="s">
        <v>431</v>
      </c>
      <c r="B70" s="16" t="s">
        <v>492</v>
      </c>
      <c r="C70" s="16" t="s">
        <v>500</v>
      </c>
      <c r="D70" s="28">
        <v>2581.1312330831265</v>
      </c>
      <c r="E70" s="70">
        <v>43257</v>
      </c>
      <c r="F70" s="16">
        <v>6</v>
      </c>
      <c r="G70" s="27">
        <v>0.51</v>
      </c>
      <c r="H70" s="51">
        <v>71674</v>
      </c>
      <c r="I70" s="51">
        <v>143348</v>
      </c>
      <c r="J70" s="16">
        <v>3.7</v>
      </c>
      <c r="K70" s="28">
        <v>1.8870000000000002</v>
      </c>
    </row>
    <row r="71" spans="1:11" x14ac:dyDescent="0.2">
      <c r="A71" s="16" t="s">
        <v>254</v>
      </c>
      <c r="B71" s="16" t="s">
        <v>502</v>
      </c>
      <c r="C71" s="16" t="s">
        <v>501</v>
      </c>
      <c r="D71" s="28">
        <v>2083.4490805044725</v>
      </c>
      <c r="E71" s="70">
        <v>43258</v>
      </c>
      <c r="F71" s="16">
        <v>7</v>
      </c>
      <c r="G71" s="27">
        <v>0.4</v>
      </c>
      <c r="H71" s="51">
        <v>53997</v>
      </c>
      <c r="I71" s="51">
        <v>107994</v>
      </c>
      <c r="J71" s="16">
        <v>2.25</v>
      </c>
      <c r="K71" s="28">
        <v>0.9</v>
      </c>
    </row>
    <row r="72" spans="1:11" x14ac:dyDescent="0.2">
      <c r="A72" s="16" t="s">
        <v>224</v>
      </c>
      <c r="B72" s="16" t="s">
        <v>288</v>
      </c>
      <c r="C72" s="16" t="s">
        <v>503</v>
      </c>
      <c r="D72" s="28">
        <v>2711.2042424618498</v>
      </c>
      <c r="E72" s="70">
        <v>43259</v>
      </c>
      <c r="F72" s="16">
        <v>8</v>
      </c>
      <c r="G72" s="27">
        <v>0.74</v>
      </c>
      <c r="H72" s="51">
        <v>182668</v>
      </c>
      <c r="I72" s="51">
        <v>419002</v>
      </c>
      <c r="J72" s="16">
        <v>11.36</v>
      </c>
      <c r="K72" s="28">
        <v>8.4063999999999997</v>
      </c>
    </row>
    <row r="73" spans="1:11" x14ac:dyDescent="0.2">
      <c r="A73" s="16" t="s">
        <v>431</v>
      </c>
      <c r="B73" s="16" t="s">
        <v>505</v>
      </c>
      <c r="C73" s="16" t="s">
        <v>504</v>
      </c>
      <c r="D73" s="28">
        <v>4234.3481194932083</v>
      </c>
      <c r="E73" s="70">
        <v>43260</v>
      </c>
      <c r="F73" s="16">
        <v>9</v>
      </c>
      <c r="G73" s="27">
        <v>1</v>
      </c>
      <c r="H73" s="51">
        <v>126546</v>
      </c>
      <c r="I73" s="51">
        <v>210422</v>
      </c>
      <c r="J73" s="16">
        <v>8.91</v>
      </c>
      <c r="K73" s="28">
        <v>8.91</v>
      </c>
    </row>
    <row r="74" spans="1:11" x14ac:dyDescent="0.2">
      <c r="A74" s="16" t="s">
        <v>251</v>
      </c>
      <c r="B74" s="16" t="s">
        <v>418</v>
      </c>
      <c r="C74" s="16" t="s">
        <v>506</v>
      </c>
      <c r="D74" s="28">
        <v>6905.0176461562078</v>
      </c>
      <c r="E74" s="70">
        <v>43261</v>
      </c>
      <c r="F74" s="16">
        <v>10</v>
      </c>
      <c r="G74" s="27">
        <v>0.33</v>
      </c>
      <c r="H74" s="51">
        <v>36658</v>
      </c>
      <c r="I74" s="51">
        <v>58653</v>
      </c>
      <c r="J74" s="16">
        <v>4.05</v>
      </c>
      <c r="K74" s="28">
        <v>1.3365</v>
      </c>
    </row>
    <row r="75" spans="1:11" x14ac:dyDescent="0.2">
      <c r="A75" s="16" t="s">
        <v>267</v>
      </c>
      <c r="B75" s="16" t="s">
        <v>327</v>
      </c>
      <c r="C75" s="16" t="s">
        <v>507</v>
      </c>
      <c r="D75" s="28">
        <v>5308.8418761447183</v>
      </c>
      <c r="E75" s="70">
        <v>43262</v>
      </c>
      <c r="F75" s="16">
        <v>11</v>
      </c>
      <c r="G75" s="27">
        <v>1</v>
      </c>
      <c r="H75" s="51">
        <v>114204</v>
      </c>
      <c r="I75" s="51">
        <v>301384</v>
      </c>
      <c r="J75" s="16">
        <v>16</v>
      </c>
      <c r="K75" s="28">
        <v>16</v>
      </c>
    </row>
    <row r="76" spans="1:11" x14ac:dyDescent="0.2">
      <c r="A76" s="16" t="s">
        <v>509</v>
      </c>
      <c r="B76" s="16" t="s">
        <v>510</v>
      </c>
      <c r="C76" s="16" t="s">
        <v>508</v>
      </c>
      <c r="D76" s="28">
        <v>881.27761435767957</v>
      </c>
      <c r="E76" s="70">
        <v>43263</v>
      </c>
      <c r="F76" s="16">
        <v>12</v>
      </c>
      <c r="G76" s="27">
        <v>1</v>
      </c>
      <c r="H76" s="51">
        <v>36508</v>
      </c>
      <c r="I76" s="51">
        <v>83969</v>
      </c>
      <c r="J76" s="16">
        <v>0.74</v>
      </c>
      <c r="K76" s="28">
        <v>0.74</v>
      </c>
    </row>
    <row r="77" spans="1:11" x14ac:dyDescent="0.2">
      <c r="A77" s="16" t="s">
        <v>512</v>
      </c>
      <c r="B77" s="16" t="s">
        <v>513</v>
      </c>
      <c r="C77" s="16" t="s">
        <v>511</v>
      </c>
      <c r="D77" s="28">
        <v>2391.7862559794657</v>
      </c>
      <c r="E77" s="70">
        <v>43264</v>
      </c>
      <c r="F77" s="16">
        <v>13</v>
      </c>
      <c r="G77" s="27">
        <v>0.6</v>
      </c>
      <c r="H77" s="51">
        <v>41141</v>
      </c>
      <c r="I77" s="51">
        <v>102852</v>
      </c>
      <c r="J77" s="16">
        <v>2.46</v>
      </c>
      <c r="K77" s="28">
        <v>1.476</v>
      </c>
    </row>
    <row r="78" spans="1:11" x14ac:dyDescent="0.2">
      <c r="A78" s="16" t="s">
        <v>220</v>
      </c>
      <c r="B78" s="16" t="s">
        <v>221</v>
      </c>
      <c r="C78" s="16" t="s">
        <v>514</v>
      </c>
      <c r="D78" s="28">
        <v>1077.3104943508531</v>
      </c>
      <c r="E78" s="70">
        <v>43265</v>
      </c>
      <c r="F78" s="16">
        <v>14</v>
      </c>
      <c r="G78" s="27">
        <v>0.51</v>
      </c>
      <c r="H78" s="51">
        <v>59407</v>
      </c>
      <c r="I78" s="51">
        <v>148518</v>
      </c>
      <c r="J78" s="16">
        <v>1.6</v>
      </c>
      <c r="K78" s="28">
        <v>0.81600000000000006</v>
      </c>
    </row>
    <row r="79" spans="1:11" x14ac:dyDescent="0.2">
      <c r="A79" s="16" t="s">
        <v>236</v>
      </c>
      <c r="B79" s="16" t="s">
        <v>247</v>
      </c>
      <c r="C79" s="16" t="s">
        <v>515</v>
      </c>
      <c r="D79" s="28">
        <v>2405.05301638743</v>
      </c>
      <c r="E79" s="70">
        <v>43266</v>
      </c>
      <c r="F79" s="16">
        <v>15</v>
      </c>
      <c r="G79" s="27">
        <v>0.5</v>
      </c>
      <c r="H79" s="51">
        <v>133053</v>
      </c>
      <c r="I79" s="51">
        <v>332633</v>
      </c>
      <c r="J79" s="16">
        <v>8</v>
      </c>
      <c r="K79" s="28">
        <v>4</v>
      </c>
    </row>
    <row r="80" spans="1:11" x14ac:dyDescent="0.2">
      <c r="A80" s="16" t="s">
        <v>222</v>
      </c>
      <c r="B80" s="16" t="s">
        <v>517</v>
      </c>
      <c r="C80" s="16" t="s">
        <v>516</v>
      </c>
      <c r="D80" s="28">
        <v>13435.6180097505</v>
      </c>
      <c r="E80" s="70">
        <v>43267</v>
      </c>
      <c r="F80" s="16">
        <v>16</v>
      </c>
      <c r="G80" s="27">
        <v>0.4</v>
      </c>
      <c r="H80" s="51">
        <v>34870</v>
      </c>
      <c r="I80" s="51">
        <v>69740</v>
      </c>
      <c r="J80" s="16">
        <v>9.3699999999999992</v>
      </c>
      <c r="K80" s="28">
        <v>3.7479999999999998</v>
      </c>
    </row>
    <row r="81" spans="1:11" x14ac:dyDescent="0.2">
      <c r="A81" s="16" t="s">
        <v>263</v>
      </c>
      <c r="B81" s="16" t="s">
        <v>519</v>
      </c>
      <c r="C81" s="16" t="s">
        <v>518</v>
      </c>
      <c r="D81" s="28">
        <v>1723.5876157037983</v>
      </c>
      <c r="E81" s="70">
        <v>43268</v>
      </c>
      <c r="F81" s="16">
        <v>17</v>
      </c>
      <c r="G81" s="27">
        <v>0.75</v>
      </c>
      <c r="H81" s="51">
        <v>26662</v>
      </c>
      <c r="I81" s="51">
        <v>62660</v>
      </c>
      <c r="J81" s="16">
        <v>1.08</v>
      </c>
      <c r="K81" s="28">
        <v>0.81</v>
      </c>
    </row>
    <row r="82" spans="1:11" x14ac:dyDescent="0.2">
      <c r="A82" s="16" t="s">
        <v>521</v>
      </c>
      <c r="B82" s="16"/>
      <c r="C82" s="16" t="s">
        <v>520</v>
      </c>
      <c r="D82" s="28">
        <v>1706.2937062937065</v>
      </c>
      <c r="E82" s="70">
        <v>43282</v>
      </c>
      <c r="F82" s="16">
        <v>1</v>
      </c>
      <c r="G82" s="27">
        <v>1</v>
      </c>
      <c r="H82" s="51">
        <v>65000</v>
      </c>
      <c r="I82" s="51">
        <v>71500</v>
      </c>
      <c r="J82" s="16">
        <v>1.22</v>
      </c>
      <c r="K82" s="28">
        <v>1.22</v>
      </c>
    </row>
    <row r="83" spans="1:11" x14ac:dyDescent="0.2">
      <c r="A83" s="16" t="s">
        <v>236</v>
      </c>
      <c r="B83" s="16"/>
      <c r="C83" s="16" t="s">
        <v>236</v>
      </c>
      <c r="D83" s="28">
        <v>3345.7249070631974</v>
      </c>
      <c r="E83" s="70">
        <v>43283</v>
      </c>
      <c r="F83" s="16">
        <v>2</v>
      </c>
      <c r="G83" s="27">
        <v>1</v>
      </c>
      <c r="H83" s="51">
        <v>29900.000000000004</v>
      </c>
      <c r="I83" s="51">
        <v>53800</v>
      </c>
      <c r="J83" s="16">
        <v>1.8</v>
      </c>
      <c r="K83" s="28">
        <v>1.8</v>
      </c>
    </row>
    <row r="84" spans="1:11" x14ac:dyDescent="0.2">
      <c r="A84" s="16" t="s">
        <v>523</v>
      </c>
      <c r="B84" s="13" t="s">
        <v>524</v>
      </c>
      <c r="C84" s="16" t="s">
        <v>522</v>
      </c>
      <c r="D84" s="28">
        <v>3121.563836285889</v>
      </c>
      <c r="E84" s="70">
        <v>43284</v>
      </c>
      <c r="F84" s="16">
        <v>3</v>
      </c>
      <c r="G84" s="27">
        <v>1</v>
      </c>
      <c r="H84" s="51">
        <v>63000</v>
      </c>
      <c r="I84" s="51">
        <v>163700</v>
      </c>
      <c r="J84" s="16">
        <v>5.1100000000000003</v>
      </c>
      <c r="K84" s="28">
        <v>5.1100000000000003</v>
      </c>
    </row>
    <row r="85" spans="1:11" x14ac:dyDescent="0.2">
      <c r="A85" s="16" t="s">
        <v>523</v>
      </c>
      <c r="B85" s="13" t="s">
        <v>524</v>
      </c>
      <c r="C85" s="16" t="s">
        <v>522</v>
      </c>
      <c r="D85" s="28">
        <v>2569.2041522491354</v>
      </c>
      <c r="E85" s="70">
        <v>43285</v>
      </c>
      <c r="F85" s="16">
        <v>4</v>
      </c>
      <c r="G85" s="27">
        <v>1</v>
      </c>
      <c r="H85" s="51">
        <v>44400.000000000007</v>
      </c>
      <c r="I85" s="51">
        <v>115600</v>
      </c>
      <c r="J85" s="16">
        <v>2.97</v>
      </c>
      <c r="K85" s="28">
        <v>2.97</v>
      </c>
    </row>
    <row r="86" spans="1:11" x14ac:dyDescent="0.2">
      <c r="A86" s="16" t="s">
        <v>251</v>
      </c>
      <c r="B86" s="16" t="s">
        <v>525</v>
      </c>
      <c r="C86" s="16" t="s">
        <v>251</v>
      </c>
      <c r="D86" s="28">
        <v>8519.6374622356489</v>
      </c>
      <c r="E86" s="70">
        <v>43286</v>
      </c>
      <c r="F86" s="16">
        <v>5</v>
      </c>
      <c r="G86" s="27">
        <v>0.75</v>
      </c>
      <c r="H86" s="51">
        <v>41000</v>
      </c>
      <c r="I86" s="51">
        <v>66200</v>
      </c>
      <c r="J86" s="16">
        <v>5.64</v>
      </c>
      <c r="K86" s="28">
        <v>4.2300000000000004</v>
      </c>
    </row>
    <row r="87" spans="1:11" x14ac:dyDescent="0.2">
      <c r="A87" s="16" t="s">
        <v>278</v>
      </c>
      <c r="B87" s="16" t="s">
        <v>464</v>
      </c>
      <c r="C87" s="16" t="s">
        <v>526</v>
      </c>
      <c r="D87" s="28">
        <v>3599.0338164251207</v>
      </c>
      <c r="E87" s="70">
        <v>43313</v>
      </c>
      <c r="F87" s="16">
        <v>1</v>
      </c>
      <c r="G87" s="27">
        <v>0.33</v>
      </c>
      <c r="H87" s="51">
        <v>36800</v>
      </c>
      <c r="I87" s="51">
        <v>165600</v>
      </c>
      <c r="J87" s="16">
        <v>5.96</v>
      </c>
      <c r="K87" s="28">
        <v>1.9668000000000001</v>
      </c>
    </row>
    <row r="88" spans="1:11" x14ac:dyDescent="0.2">
      <c r="A88" s="16" t="s">
        <v>278</v>
      </c>
      <c r="B88" s="16" t="s">
        <v>464</v>
      </c>
      <c r="C88" s="16" t="s">
        <v>527</v>
      </c>
      <c r="D88" s="28">
        <v>3599.2023928215353</v>
      </c>
      <c r="E88" s="70">
        <v>43314</v>
      </c>
      <c r="F88" s="16">
        <v>2</v>
      </c>
      <c r="G88" s="27">
        <v>0.33</v>
      </c>
      <c r="H88" s="51">
        <v>22300</v>
      </c>
      <c r="I88" s="51">
        <v>100300</v>
      </c>
      <c r="J88" s="16">
        <v>3.61</v>
      </c>
      <c r="K88" s="28">
        <v>1.1913</v>
      </c>
    </row>
    <row r="89" spans="1:11" x14ac:dyDescent="0.2">
      <c r="A89" s="16" t="s">
        <v>278</v>
      </c>
      <c r="B89" s="16" t="s">
        <v>464</v>
      </c>
      <c r="C89" s="16" t="s">
        <v>528</v>
      </c>
      <c r="D89" s="28">
        <v>3596.1027457927371</v>
      </c>
      <c r="E89" s="70">
        <v>43315</v>
      </c>
      <c r="F89" s="16">
        <v>3</v>
      </c>
      <c r="G89" s="27">
        <v>0.33</v>
      </c>
      <c r="H89" s="51">
        <v>25099.999999999996</v>
      </c>
      <c r="I89" s="51">
        <v>112899.99999999999</v>
      </c>
      <c r="J89" s="16">
        <v>4.0599999999999996</v>
      </c>
      <c r="K89" s="28">
        <v>1.3397999999999999</v>
      </c>
    </row>
    <row r="90" spans="1:11" x14ac:dyDescent="0.2">
      <c r="A90" s="16" t="s">
        <v>278</v>
      </c>
      <c r="B90" s="16" t="s">
        <v>464</v>
      </c>
      <c r="C90" s="16" t="s">
        <v>529</v>
      </c>
      <c r="D90" s="28">
        <v>2700.2583979328165</v>
      </c>
      <c r="E90" s="70">
        <v>43316</v>
      </c>
      <c r="F90" s="16">
        <v>4</v>
      </c>
      <c r="G90" s="27">
        <v>0.33</v>
      </c>
      <c r="H90" s="51">
        <v>25800</v>
      </c>
      <c r="I90" s="51">
        <v>154800</v>
      </c>
      <c r="J90" s="16">
        <v>4.18</v>
      </c>
      <c r="K90" s="28">
        <v>1.3794</v>
      </c>
    </row>
    <row r="91" spans="1:11" x14ac:dyDescent="0.2">
      <c r="A91" s="16" t="s">
        <v>278</v>
      </c>
      <c r="B91" s="16" t="s">
        <v>464</v>
      </c>
      <c r="C91" s="16" t="s">
        <v>530</v>
      </c>
      <c r="D91" s="28">
        <v>2696.3906581740976</v>
      </c>
      <c r="E91" s="70">
        <v>43317</v>
      </c>
      <c r="F91" s="16">
        <v>5</v>
      </c>
      <c r="G91" s="27">
        <v>0.33</v>
      </c>
      <c r="H91" s="51">
        <v>31400</v>
      </c>
      <c r="I91" s="51">
        <v>188400</v>
      </c>
      <c r="J91" s="16">
        <v>5.08</v>
      </c>
      <c r="K91" s="28">
        <v>1.6764000000000001</v>
      </c>
    </row>
    <row r="92" spans="1:11" x14ac:dyDescent="0.2">
      <c r="A92" s="16" t="s">
        <v>278</v>
      </c>
      <c r="B92" s="16" t="s">
        <v>464</v>
      </c>
      <c r="C92" s="16" t="s">
        <v>531</v>
      </c>
      <c r="D92" s="28">
        <v>3608.0332409972298</v>
      </c>
      <c r="E92" s="70">
        <v>43318</v>
      </c>
      <c r="F92" s="16">
        <v>6</v>
      </c>
      <c r="G92" s="27">
        <v>0.33</v>
      </c>
      <c r="H92" s="51">
        <v>32100</v>
      </c>
      <c r="I92" s="51">
        <v>144400</v>
      </c>
      <c r="J92" s="16">
        <v>5.21</v>
      </c>
      <c r="K92" s="28">
        <v>1.7193000000000001</v>
      </c>
    </row>
    <row r="93" spans="1:11" x14ac:dyDescent="0.2">
      <c r="A93" s="16" t="s">
        <v>220</v>
      </c>
      <c r="B93" s="16" t="s">
        <v>393</v>
      </c>
      <c r="C93" s="16" t="s">
        <v>532</v>
      </c>
      <c r="D93" s="28">
        <v>2246.5753424657532</v>
      </c>
      <c r="E93" s="70">
        <v>43344</v>
      </c>
      <c r="F93" s="16">
        <v>1</v>
      </c>
      <c r="G93" s="27">
        <v>1</v>
      </c>
      <c r="H93" s="51">
        <v>60800</v>
      </c>
      <c r="I93" s="51">
        <v>36500</v>
      </c>
      <c r="J93" s="16">
        <v>0.82</v>
      </c>
      <c r="K93" s="28">
        <v>0.82</v>
      </c>
    </row>
    <row r="94" spans="1:11" x14ac:dyDescent="0.2">
      <c r="A94" s="16" t="s">
        <v>267</v>
      </c>
      <c r="B94" s="16" t="s">
        <v>534</v>
      </c>
      <c r="C94" s="16" t="s">
        <v>533</v>
      </c>
      <c r="D94" s="28">
        <v>450.98039215686276</v>
      </c>
      <c r="E94" s="70">
        <v>43345</v>
      </c>
      <c r="F94" s="16">
        <v>2</v>
      </c>
      <c r="G94" s="27">
        <v>0.3</v>
      </c>
      <c r="H94" s="51">
        <v>36000</v>
      </c>
      <c r="I94" s="51">
        <v>102000</v>
      </c>
      <c r="J94" s="16">
        <v>0.46</v>
      </c>
      <c r="K94" s="28">
        <v>0.13800000000000001</v>
      </c>
    </row>
    <row r="95" spans="1:11" x14ac:dyDescent="0.2">
      <c r="A95" s="16" t="s">
        <v>536</v>
      </c>
      <c r="B95" s="16" t="s">
        <v>262</v>
      </c>
      <c r="C95" s="16" t="s">
        <v>535</v>
      </c>
      <c r="D95" s="28">
        <v>4347.826086956522</v>
      </c>
      <c r="E95" s="70">
        <v>43346</v>
      </c>
      <c r="F95" s="16">
        <v>3</v>
      </c>
      <c r="G95" s="27">
        <v>1</v>
      </c>
      <c r="H95" s="51">
        <v>4700</v>
      </c>
      <c r="I95" s="51">
        <v>11500</v>
      </c>
      <c r="J95" s="16">
        <v>0.5</v>
      </c>
      <c r="K95" s="28">
        <v>0.5</v>
      </c>
    </row>
    <row r="96" spans="1:11" x14ac:dyDescent="0.2">
      <c r="A96" s="16" t="s">
        <v>538</v>
      </c>
      <c r="B96" s="16" t="s">
        <v>539</v>
      </c>
      <c r="C96" s="16" t="s">
        <v>537</v>
      </c>
      <c r="D96" s="28">
        <v>2507.2716695753338</v>
      </c>
      <c r="E96" s="70">
        <v>43347</v>
      </c>
      <c r="F96" s="16">
        <v>4</v>
      </c>
      <c r="G96" s="27">
        <v>1</v>
      </c>
      <c r="H96" s="51">
        <v>61400</v>
      </c>
      <c r="I96" s="51">
        <v>171900</v>
      </c>
      <c r="J96" s="16">
        <v>4.3099999999999996</v>
      </c>
      <c r="K96" s="28">
        <v>4.3099999999999996</v>
      </c>
    </row>
    <row r="97" spans="1:11" x14ac:dyDescent="0.2">
      <c r="A97" s="16" t="s">
        <v>541</v>
      </c>
      <c r="B97" s="16" t="s">
        <v>312</v>
      </c>
      <c r="C97" s="16" t="s">
        <v>540</v>
      </c>
      <c r="D97" s="28">
        <v>1408.235892221657</v>
      </c>
      <c r="E97" s="70">
        <v>43374</v>
      </c>
      <c r="F97" s="16">
        <v>1</v>
      </c>
      <c r="G97" s="27">
        <v>0.55000000000000004</v>
      </c>
      <c r="H97" s="51">
        <v>119200</v>
      </c>
      <c r="I97" s="51">
        <v>196700.00000000003</v>
      </c>
      <c r="J97" s="16">
        <v>2.77</v>
      </c>
      <c r="K97" s="28">
        <v>1.5235000000000001</v>
      </c>
    </row>
    <row r="98" spans="1:11" x14ac:dyDescent="0.2">
      <c r="A98" s="16" t="s">
        <v>257</v>
      </c>
      <c r="B98" s="16" t="s">
        <v>543</v>
      </c>
      <c r="C98" s="16" t="s">
        <v>542</v>
      </c>
      <c r="D98" s="28">
        <v>2505.6947608200458</v>
      </c>
      <c r="E98" s="70">
        <v>43375</v>
      </c>
      <c r="F98" s="16">
        <v>2</v>
      </c>
      <c r="G98" s="27">
        <v>1</v>
      </c>
      <c r="H98" s="51">
        <v>18300</v>
      </c>
      <c r="I98" s="51">
        <v>43900</v>
      </c>
      <c r="J98" s="16">
        <v>1.1000000000000001</v>
      </c>
      <c r="K98" s="28">
        <v>1.1000000000000001</v>
      </c>
    </row>
    <row r="99" spans="1:11" x14ac:dyDescent="0.2">
      <c r="A99" s="16" t="s">
        <v>291</v>
      </c>
      <c r="B99" s="16" t="s">
        <v>545</v>
      </c>
      <c r="C99" s="16" t="s">
        <v>544</v>
      </c>
      <c r="D99" s="28">
        <v>3126.8933019185451</v>
      </c>
      <c r="E99" s="70">
        <v>43376</v>
      </c>
      <c r="F99" s="16">
        <v>3</v>
      </c>
      <c r="G99" s="27">
        <v>1</v>
      </c>
      <c r="H99" s="51">
        <v>78900</v>
      </c>
      <c r="I99" s="51">
        <v>297100</v>
      </c>
      <c r="J99" s="16">
        <v>9.2899999999999991</v>
      </c>
      <c r="K99" s="28">
        <v>9.2899999999999991</v>
      </c>
    </row>
    <row r="100" spans="1:11" x14ac:dyDescent="0.2">
      <c r="A100" s="16" t="s">
        <v>547</v>
      </c>
      <c r="B100" s="16" t="s">
        <v>548</v>
      </c>
      <c r="C100" s="16" t="s">
        <v>546</v>
      </c>
      <c r="D100" s="28">
        <v>4343.1635388739951</v>
      </c>
      <c r="E100" s="70">
        <v>43377</v>
      </c>
      <c r="F100" s="16">
        <v>4</v>
      </c>
      <c r="G100" s="27">
        <v>1</v>
      </c>
      <c r="H100" s="51">
        <v>35500</v>
      </c>
      <c r="I100" s="51">
        <v>74600</v>
      </c>
      <c r="J100" s="16">
        <v>3.24</v>
      </c>
      <c r="K100" s="28">
        <v>3.24</v>
      </c>
    </row>
    <row r="101" spans="1:11" x14ac:dyDescent="0.2">
      <c r="A101" s="16" t="s">
        <v>289</v>
      </c>
      <c r="B101" s="16" t="s">
        <v>550</v>
      </c>
      <c r="C101" s="16" t="s">
        <v>549</v>
      </c>
      <c r="D101" s="28">
        <v>3900</v>
      </c>
      <c r="E101" s="70">
        <v>43405</v>
      </c>
      <c r="F101" s="16">
        <v>1</v>
      </c>
      <c r="G101" s="27">
        <v>0.6</v>
      </c>
      <c r="H101" s="51">
        <v>74900</v>
      </c>
      <c r="I101" s="51">
        <v>110000</v>
      </c>
      <c r="J101" s="16">
        <v>4.29</v>
      </c>
      <c r="K101" s="28">
        <v>2.5739999999999998</v>
      </c>
    </row>
    <row r="102" spans="1:11" x14ac:dyDescent="0.2">
      <c r="A102" s="16" t="s">
        <v>254</v>
      </c>
      <c r="B102" s="16" t="s">
        <v>256</v>
      </c>
      <c r="C102" s="16" t="s">
        <v>551</v>
      </c>
      <c r="D102" s="28">
        <v>5922.9898074745188</v>
      </c>
      <c r="E102" s="70">
        <v>43406</v>
      </c>
      <c r="F102" s="16">
        <v>2</v>
      </c>
      <c r="G102" s="27">
        <v>0.55000000000000004</v>
      </c>
      <c r="H102" s="51">
        <v>35300</v>
      </c>
      <c r="I102" s="51">
        <v>88300</v>
      </c>
      <c r="J102" s="16">
        <v>5.23</v>
      </c>
      <c r="K102" s="28">
        <v>2.8765000000000005</v>
      </c>
    </row>
    <row r="103" spans="1:11" x14ac:dyDescent="0.2">
      <c r="A103" s="16" t="s">
        <v>311</v>
      </c>
      <c r="B103" s="16" t="s">
        <v>553</v>
      </c>
      <c r="C103" s="16" t="s">
        <v>552</v>
      </c>
      <c r="D103" s="28">
        <v>4253.4992223950239</v>
      </c>
      <c r="E103" s="70">
        <v>43407</v>
      </c>
      <c r="F103" s="16">
        <v>3</v>
      </c>
      <c r="G103" s="27">
        <v>0.4</v>
      </c>
      <c r="H103" s="51">
        <v>85700</v>
      </c>
      <c r="I103" s="51">
        <v>128600</v>
      </c>
      <c r="J103" s="16">
        <v>5.47</v>
      </c>
      <c r="K103" s="28">
        <v>2.1880000000000002</v>
      </c>
    </row>
    <row r="104" spans="1:11" x14ac:dyDescent="0.2">
      <c r="A104" s="16" t="s">
        <v>293</v>
      </c>
      <c r="B104" s="16" t="s">
        <v>294</v>
      </c>
      <c r="C104" s="16" t="s">
        <v>554</v>
      </c>
      <c r="D104" s="28">
        <v>2658.6620926243572</v>
      </c>
      <c r="E104" s="70">
        <v>43408</v>
      </c>
      <c r="F104" s="16">
        <v>4</v>
      </c>
      <c r="G104" s="27">
        <v>1</v>
      </c>
      <c r="H104" s="51">
        <v>70000</v>
      </c>
      <c r="I104" s="51">
        <v>174899.99999999997</v>
      </c>
      <c r="J104" s="16">
        <v>4.6500000000000004</v>
      </c>
      <c r="K104" s="28">
        <v>4.6500000000000004</v>
      </c>
    </row>
    <row r="105" spans="1:11" x14ac:dyDescent="0.2">
      <c r="A105" s="16" t="s">
        <v>199</v>
      </c>
      <c r="B105" s="16" t="s">
        <v>556</v>
      </c>
      <c r="C105" s="16" t="s">
        <v>555</v>
      </c>
      <c r="D105" s="28">
        <v>5037.1900826446281</v>
      </c>
      <c r="E105" s="70">
        <v>43409</v>
      </c>
      <c r="F105" s="16">
        <v>5</v>
      </c>
      <c r="G105" s="27">
        <v>0.8</v>
      </c>
      <c r="H105" s="51">
        <v>96800</v>
      </c>
      <c r="I105" s="51">
        <v>242000</v>
      </c>
      <c r="J105" s="16">
        <v>12.19</v>
      </c>
      <c r="K105" s="28">
        <v>9.7520000000000007</v>
      </c>
    </row>
    <row r="106" spans="1:11" x14ac:dyDescent="0.2">
      <c r="A106" s="16" t="s">
        <v>249</v>
      </c>
      <c r="B106" s="16" t="s">
        <v>558</v>
      </c>
      <c r="C106" s="16" t="s">
        <v>557</v>
      </c>
      <c r="D106" s="28">
        <v>10426.666666666666</v>
      </c>
      <c r="E106" s="70">
        <v>43410</v>
      </c>
      <c r="F106" s="16">
        <v>6</v>
      </c>
      <c r="G106" s="27">
        <v>1</v>
      </c>
      <c r="H106" s="51">
        <v>62500</v>
      </c>
      <c r="I106" s="51">
        <v>112500</v>
      </c>
      <c r="J106" s="16">
        <v>11.73</v>
      </c>
      <c r="K106" s="28">
        <v>11.73</v>
      </c>
    </row>
    <row r="107" spans="1:11" x14ac:dyDescent="0.2">
      <c r="A107" s="16" t="s">
        <v>560</v>
      </c>
      <c r="B107" s="16"/>
      <c r="C107" s="16" t="s">
        <v>559</v>
      </c>
      <c r="D107" s="28">
        <v>8800.5050505050513</v>
      </c>
      <c r="E107" s="70">
        <v>43435</v>
      </c>
      <c r="F107" s="16">
        <v>1</v>
      </c>
      <c r="G107" s="27">
        <v>0.3</v>
      </c>
      <c r="H107" s="51">
        <f>4.4*10000</f>
        <v>44000</v>
      </c>
      <c r="I107" s="51">
        <v>79200</v>
      </c>
      <c r="J107" s="16">
        <v>6.97</v>
      </c>
      <c r="K107" s="28">
        <v>2.0909999999999997</v>
      </c>
    </row>
    <row r="108" spans="1:11" x14ac:dyDescent="0.2">
      <c r="A108" s="16" t="s">
        <v>562</v>
      </c>
      <c r="B108" s="16"/>
      <c r="C108" s="16" t="s">
        <v>561</v>
      </c>
      <c r="D108" s="28">
        <v>6984.9690539345711</v>
      </c>
      <c r="E108" s="70">
        <v>43436</v>
      </c>
      <c r="F108" s="16">
        <v>2</v>
      </c>
      <c r="G108" s="27">
        <v>0.245</v>
      </c>
      <c r="H108" s="51">
        <f>5.14*10000</f>
        <v>51400</v>
      </c>
      <c r="I108" s="51">
        <v>113100</v>
      </c>
      <c r="J108" s="16">
        <v>7.9</v>
      </c>
      <c r="K108" s="28">
        <v>1.9355</v>
      </c>
    </row>
    <row r="109" spans="1:11" x14ac:dyDescent="0.2">
      <c r="A109" s="16" t="s">
        <v>236</v>
      </c>
      <c r="B109" s="16"/>
      <c r="C109" s="16" t="s">
        <v>563</v>
      </c>
      <c r="D109" s="28">
        <v>4671.0526315789475</v>
      </c>
      <c r="E109" s="70">
        <v>43437</v>
      </c>
      <c r="F109" s="16">
        <v>3</v>
      </c>
      <c r="G109" s="27">
        <v>0.23</v>
      </c>
      <c r="H109" s="51">
        <f>6.08*10000</f>
        <v>60800</v>
      </c>
      <c r="I109" s="51">
        <v>121600</v>
      </c>
      <c r="J109" s="16">
        <v>5.68</v>
      </c>
      <c r="K109" s="28">
        <v>1.3064</v>
      </c>
    </row>
    <row r="110" spans="1:11" x14ac:dyDescent="0.2">
      <c r="A110" s="16" t="s">
        <v>307</v>
      </c>
      <c r="B110" s="16"/>
      <c r="C110" s="16" t="s">
        <v>564</v>
      </c>
      <c r="D110" s="28">
        <v>3501.3262599469499</v>
      </c>
      <c r="E110" s="70">
        <v>43438</v>
      </c>
      <c r="F110" s="16">
        <v>4</v>
      </c>
      <c r="G110" s="27">
        <v>0.6</v>
      </c>
      <c r="H110" s="51">
        <f>8.03*10000</f>
        <v>80300</v>
      </c>
      <c r="I110" s="51">
        <v>188500</v>
      </c>
      <c r="J110" s="16">
        <v>6.6</v>
      </c>
      <c r="K110" s="28">
        <v>3.9599999999999995</v>
      </c>
    </row>
    <row r="111" spans="1:11" x14ac:dyDescent="0.2">
      <c r="A111" s="16" t="s">
        <v>325</v>
      </c>
      <c r="B111" s="16"/>
      <c r="C111" s="16" t="s">
        <v>565</v>
      </c>
      <c r="D111" s="28">
        <v>9016.6666666666661</v>
      </c>
      <c r="E111" s="70">
        <v>43439</v>
      </c>
      <c r="F111" s="16">
        <v>5</v>
      </c>
      <c r="G111" s="27">
        <v>1</v>
      </c>
      <c r="H111" s="51">
        <f>2.22*10000</f>
        <v>22200.000000000004</v>
      </c>
      <c r="I111" s="51">
        <v>60000</v>
      </c>
      <c r="J111" s="16">
        <v>5.41</v>
      </c>
      <c r="K111" s="28">
        <v>5.41</v>
      </c>
    </row>
    <row r="112" spans="1:11" x14ac:dyDescent="0.2">
      <c r="A112" s="16" t="s">
        <v>325</v>
      </c>
      <c r="B112" s="16"/>
      <c r="C112" s="16" t="s">
        <v>566</v>
      </c>
      <c r="D112" s="28">
        <v>12034.23967774421</v>
      </c>
      <c r="E112" s="70">
        <v>43440</v>
      </c>
      <c r="F112" s="16">
        <v>6</v>
      </c>
      <c r="G112" s="27">
        <v>1</v>
      </c>
      <c r="H112" s="51">
        <f>3.68*10000</f>
        <v>36800</v>
      </c>
      <c r="I112" s="51">
        <v>99300</v>
      </c>
      <c r="J112" s="16">
        <v>11.95</v>
      </c>
      <c r="K112" s="28">
        <v>11.95</v>
      </c>
    </row>
    <row r="113" spans="1:11" x14ac:dyDescent="0.2">
      <c r="A113" s="16" t="s">
        <v>201</v>
      </c>
      <c r="B113" s="16"/>
      <c r="C113" s="16" t="s">
        <v>567</v>
      </c>
      <c r="D113" s="28">
        <v>11074.210742107422</v>
      </c>
      <c r="E113" s="70">
        <v>43441</v>
      </c>
      <c r="F113" s="16">
        <v>7</v>
      </c>
      <c r="G113" s="27">
        <v>0.3</v>
      </c>
      <c r="H113" s="51">
        <f>9.76*10000</f>
        <v>97600</v>
      </c>
      <c r="I113" s="51">
        <v>243900</v>
      </c>
      <c r="J113" s="16">
        <v>27.01</v>
      </c>
      <c r="K113" s="28">
        <v>8.1029999999999998</v>
      </c>
    </row>
    <row r="114" spans="1:11" x14ac:dyDescent="0.2">
      <c r="A114" s="16" t="s">
        <v>263</v>
      </c>
      <c r="B114" s="16"/>
      <c r="C114" s="16" t="s">
        <v>568</v>
      </c>
      <c r="D114" s="28">
        <v>4652.7777777777783</v>
      </c>
      <c r="E114" s="70">
        <v>43442</v>
      </c>
      <c r="F114" s="16">
        <v>8</v>
      </c>
      <c r="G114" s="27">
        <v>0.35</v>
      </c>
      <c r="H114" s="51">
        <f>5.24*10000</f>
        <v>52400</v>
      </c>
      <c r="I114" s="51">
        <v>57600</v>
      </c>
      <c r="J114" s="16">
        <v>2.68</v>
      </c>
      <c r="K114" s="28">
        <v>0.93799999999999994</v>
      </c>
    </row>
    <row r="115" spans="1:11" x14ac:dyDescent="0.2">
      <c r="A115" s="16" t="s">
        <v>323</v>
      </c>
      <c r="B115" s="16"/>
      <c r="C115" s="16" t="s">
        <v>569</v>
      </c>
      <c r="D115" s="28">
        <v>4073.2758620689656</v>
      </c>
      <c r="E115" s="70">
        <v>43443</v>
      </c>
      <c r="F115" s="16">
        <v>9</v>
      </c>
      <c r="G115" s="27">
        <v>0.41249999999999998</v>
      </c>
      <c r="H115" s="51">
        <f>18.1*10000</f>
        <v>181000</v>
      </c>
      <c r="I115" s="51">
        <v>232000</v>
      </c>
      <c r="J115" s="16">
        <v>9.4499999999999993</v>
      </c>
      <c r="K115" s="28">
        <v>3.8981249999999994</v>
      </c>
    </row>
    <row r="116" spans="1:11" x14ac:dyDescent="0.2">
      <c r="A116" s="16" t="s">
        <v>331</v>
      </c>
      <c r="B116" s="16"/>
      <c r="C116" s="16" t="s">
        <v>570</v>
      </c>
      <c r="D116" s="28">
        <v>2693.5483870967741</v>
      </c>
      <c r="E116" s="70">
        <v>43444</v>
      </c>
      <c r="F116" s="16">
        <v>10</v>
      </c>
      <c r="G116" s="27">
        <v>0.5</v>
      </c>
      <c r="H116" s="51">
        <f>3.65*10000</f>
        <v>36500</v>
      </c>
      <c r="I116" s="51">
        <v>62000</v>
      </c>
      <c r="J116" s="16">
        <v>1.67</v>
      </c>
      <c r="K116" s="28">
        <v>0.83499999999999996</v>
      </c>
    </row>
    <row r="117" spans="1:11" x14ac:dyDescent="0.2">
      <c r="A117" s="16" t="s">
        <v>224</v>
      </c>
      <c r="B117" s="16"/>
      <c r="C117" s="16" t="s">
        <v>571</v>
      </c>
      <c r="D117" s="28">
        <v>765.0926479378362</v>
      </c>
      <c r="E117" s="70">
        <v>43445</v>
      </c>
      <c r="F117" s="16">
        <v>11</v>
      </c>
      <c r="G117" s="27">
        <v>0.35</v>
      </c>
      <c r="H117" s="51">
        <f>4.28*10000</f>
        <v>42800</v>
      </c>
      <c r="I117" s="51">
        <v>167300</v>
      </c>
      <c r="J117" s="16">
        <v>1.28</v>
      </c>
      <c r="K117" s="28">
        <v>0.44799999999999995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C55-4D59-4C45-A8B9-CD3DCF87399E}">
  <dimension ref="A1:K76"/>
  <sheetViews>
    <sheetView zoomScaleNormal="100" workbookViewId="0">
      <pane ySplit="1" topLeftCell="A2" activePane="bottomLeft" state="frozen"/>
      <selection pane="bottomLeft" activeCell="C86" sqref="C86"/>
    </sheetView>
  </sheetViews>
  <sheetFormatPr defaultRowHeight="14.25" x14ac:dyDescent="0.2"/>
  <cols>
    <col min="1" max="1" width="9" style="10"/>
    <col min="2" max="2" width="18.5" style="10" customWidth="1"/>
    <col min="3" max="3" width="33.25" style="41" customWidth="1"/>
    <col min="4" max="4" width="10.5" style="43" customWidth="1"/>
    <col min="5" max="5" width="11.5" style="40" bestFit="1" customWidth="1"/>
    <col min="6" max="6" width="9.125" style="10" bestFit="1" customWidth="1"/>
    <col min="7" max="7" width="9.25" style="42" customWidth="1"/>
    <col min="8" max="8" width="9.125" style="10" bestFit="1" customWidth="1"/>
    <col min="9" max="9" width="11.125" style="10" customWidth="1"/>
    <col min="10" max="10" width="8.125" style="10" customWidth="1"/>
    <col min="11" max="11" width="9.125" style="47" customWidth="1"/>
    <col min="12" max="12" width="13.125" style="10" customWidth="1"/>
    <col min="13" max="16384" width="9" style="10"/>
  </cols>
  <sheetData>
    <row r="1" spans="1:11" s="33" customFormat="1" ht="28.5" x14ac:dyDescent="0.2">
      <c r="A1" s="30" t="s">
        <v>208</v>
      </c>
      <c r="B1" s="30" t="s">
        <v>210</v>
      </c>
      <c r="C1" s="30" t="s">
        <v>209</v>
      </c>
      <c r="D1" s="32" t="s">
        <v>214</v>
      </c>
      <c r="E1" s="29" t="s">
        <v>16</v>
      </c>
      <c r="F1" s="30" t="s">
        <v>207</v>
      </c>
      <c r="G1" s="31" t="s">
        <v>211</v>
      </c>
      <c r="H1" s="30" t="s">
        <v>212</v>
      </c>
      <c r="I1" s="30" t="s">
        <v>213</v>
      </c>
      <c r="J1" s="44" t="s">
        <v>374</v>
      </c>
      <c r="K1" s="45" t="s">
        <v>375</v>
      </c>
    </row>
    <row r="2" spans="1:11" x14ac:dyDescent="0.2">
      <c r="A2" s="35" t="s">
        <v>215</v>
      </c>
      <c r="B2" s="35" t="s">
        <v>216</v>
      </c>
      <c r="C2" s="36" t="s">
        <v>824</v>
      </c>
      <c r="D2" s="38">
        <f t="shared" ref="D2:D33" si="0">J2/I2*10000</f>
        <v>5054.7045951859955</v>
      </c>
      <c r="E2" s="34">
        <v>43466</v>
      </c>
      <c r="F2" s="35">
        <v>1</v>
      </c>
      <c r="G2" s="37">
        <v>1</v>
      </c>
      <c r="H2" s="35">
        <v>3.76</v>
      </c>
      <c r="I2" s="35">
        <v>9.14</v>
      </c>
      <c r="J2" s="35">
        <v>4.62</v>
      </c>
      <c r="K2" s="46">
        <f>J2*G2</f>
        <v>4.62</v>
      </c>
    </row>
    <row r="3" spans="1:11" x14ac:dyDescent="0.2">
      <c r="A3" s="35" t="s">
        <v>199</v>
      </c>
      <c r="B3" s="35" t="s">
        <v>217</v>
      </c>
      <c r="C3" s="36" t="s">
        <v>342</v>
      </c>
      <c r="D3" s="38">
        <f t="shared" si="0"/>
        <v>3963.0184907546222</v>
      </c>
      <c r="E3" s="34">
        <v>43466</v>
      </c>
      <c r="F3" s="35">
        <v>2</v>
      </c>
      <c r="G3" s="37">
        <v>0.8</v>
      </c>
      <c r="H3" s="35">
        <v>16.010000000000002</v>
      </c>
      <c r="I3" s="35">
        <v>40.020000000000003</v>
      </c>
      <c r="J3" s="35">
        <v>15.86</v>
      </c>
      <c r="K3" s="46">
        <f t="shared" ref="K3:K66" si="1">J3*G3</f>
        <v>12.688000000000001</v>
      </c>
    </row>
    <row r="4" spans="1:11" x14ac:dyDescent="0.2">
      <c r="A4" s="35" t="s">
        <v>218</v>
      </c>
      <c r="B4" s="35" t="s">
        <v>219</v>
      </c>
      <c r="C4" s="36" t="s">
        <v>343</v>
      </c>
      <c r="D4" s="38">
        <f t="shared" si="0"/>
        <v>2177.7003484320558</v>
      </c>
      <c r="E4" s="34">
        <v>43466</v>
      </c>
      <c r="F4" s="35">
        <v>3</v>
      </c>
      <c r="G4" s="37">
        <v>0.8</v>
      </c>
      <c r="H4" s="35">
        <v>1.91</v>
      </c>
      <c r="I4" s="35">
        <v>5.74</v>
      </c>
      <c r="J4" s="35">
        <v>1.25</v>
      </c>
      <c r="K4" s="46">
        <f t="shared" si="1"/>
        <v>1</v>
      </c>
    </row>
    <row r="5" spans="1:11" x14ac:dyDescent="0.2">
      <c r="A5" s="35" t="s">
        <v>220</v>
      </c>
      <c r="B5" s="35" t="s">
        <v>221</v>
      </c>
      <c r="C5" s="36" t="s">
        <v>344</v>
      </c>
      <c r="D5" s="38">
        <f t="shared" si="0"/>
        <v>745.85635359116031</v>
      </c>
      <c r="E5" s="34">
        <v>43497</v>
      </c>
      <c r="F5" s="35">
        <v>1</v>
      </c>
      <c r="G5" s="37">
        <v>0.51</v>
      </c>
      <c r="H5" s="35">
        <v>1.81</v>
      </c>
      <c r="I5" s="35">
        <v>3.62</v>
      </c>
      <c r="J5" s="35">
        <v>0.27</v>
      </c>
      <c r="K5" s="46">
        <f t="shared" si="1"/>
        <v>0.13770000000000002</v>
      </c>
    </row>
    <row r="6" spans="1:11" x14ac:dyDescent="0.2">
      <c r="A6" s="35" t="s">
        <v>222</v>
      </c>
      <c r="B6" s="35" t="s">
        <v>223</v>
      </c>
      <c r="C6" s="36" t="s">
        <v>345</v>
      </c>
      <c r="D6" s="38">
        <f t="shared" si="0"/>
        <v>27536.327608982821</v>
      </c>
      <c r="E6" s="34">
        <v>43525</v>
      </c>
      <c r="F6" s="35">
        <v>1</v>
      </c>
      <c r="G6" s="37">
        <v>1</v>
      </c>
      <c r="H6" s="35">
        <v>6.58</v>
      </c>
      <c r="I6" s="35">
        <v>15.14</v>
      </c>
      <c r="J6" s="35">
        <v>41.69</v>
      </c>
      <c r="K6" s="46">
        <f t="shared" si="1"/>
        <v>41.69</v>
      </c>
    </row>
    <row r="7" spans="1:11" x14ac:dyDescent="0.2">
      <c r="A7" s="35" t="s">
        <v>224</v>
      </c>
      <c r="B7" s="35" t="s">
        <v>226</v>
      </c>
      <c r="C7" s="36" t="s">
        <v>225</v>
      </c>
      <c r="D7" s="38">
        <f t="shared" si="0"/>
        <v>7240.2854877081691</v>
      </c>
      <c r="E7" s="34">
        <v>43526</v>
      </c>
      <c r="F7" s="35">
        <v>2</v>
      </c>
      <c r="G7" s="37">
        <v>1</v>
      </c>
      <c r="H7" s="35">
        <v>15.43</v>
      </c>
      <c r="I7" s="35">
        <v>50.44</v>
      </c>
      <c r="J7" s="35">
        <v>36.520000000000003</v>
      </c>
      <c r="K7" s="46">
        <f t="shared" si="1"/>
        <v>36.520000000000003</v>
      </c>
    </row>
    <row r="8" spans="1:11" x14ac:dyDescent="0.2">
      <c r="A8" s="35" t="s">
        <v>227</v>
      </c>
      <c r="B8" s="35" t="s">
        <v>229</v>
      </c>
      <c r="C8" s="36" t="s">
        <v>228</v>
      </c>
      <c r="D8" s="38">
        <f t="shared" si="0"/>
        <v>10950.495049504951</v>
      </c>
      <c r="E8" s="34">
        <v>43527</v>
      </c>
      <c r="F8" s="35">
        <v>3</v>
      </c>
      <c r="G8" s="37">
        <v>1</v>
      </c>
      <c r="H8" s="35">
        <v>2.88</v>
      </c>
      <c r="I8" s="35">
        <v>5.05</v>
      </c>
      <c r="J8" s="35">
        <v>5.53</v>
      </c>
      <c r="K8" s="46">
        <f t="shared" si="1"/>
        <v>5.53</v>
      </c>
    </row>
    <row r="9" spans="1:11" x14ac:dyDescent="0.2">
      <c r="A9" s="35" t="s">
        <v>230</v>
      </c>
      <c r="B9" s="35" t="s">
        <v>232</v>
      </c>
      <c r="C9" s="36" t="s">
        <v>231</v>
      </c>
      <c r="D9" s="38">
        <f t="shared" si="0"/>
        <v>26210.826210826213</v>
      </c>
      <c r="E9" s="34">
        <v>43528</v>
      </c>
      <c r="F9" s="35">
        <v>4</v>
      </c>
      <c r="G9" s="37">
        <v>1</v>
      </c>
      <c r="H9" s="35">
        <v>1.75</v>
      </c>
      <c r="I9" s="35">
        <v>3.51</v>
      </c>
      <c r="J9" s="35">
        <v>9.1999999999999993</v>
      </c>
      <c r="K9" s="46">
        <f t="shared" si="1"/>
        <v>9.1999999999999993</v>
      </c>
    </row>
    <row r="10" spans="1:11" x14ac:dyDescent="0.2">
      <c r="A10" s="35" t="s">
        <v>200</v>
      </c>
      <c r="B10" s="35" t="s">
        <v>233</v>
      </c>
      <c r="C10" s="36" t="s">
        <v>346</v>
      </c>
      <c r="D10" s="38">
        <f t="shared" si="0"/>
        <v>839.3467527535131</v>
      </c>
      <c r="E10" s="34">
        <v>43529</v>
      </c>
      <c r="F10" s="35">
        <v>5</v>
      </c>
      <c r="G10" s="37">
        <v>0.65</v>
      </c>
      <c r="H10" s="35">
        <v>19.53</v>
      </c>
      <c r="I10" s="35">
        <v>26.33</v>
      </c>
      <c r="J10" s="35">
        <v>2.21</v>
      </c>
      <c r="K10" s="46">
        <f t="shared" si="1"/>
        <v>1.4365000000000001</v>
      </c>
    </row>
    <row r="11" spans="1:11" x14ac:dyDescent="0.2">
      <c r="A11" s="35" t="s">
        <v>234</v>
      </c>
      <c r="B11" s="35" t="s">
        <v>235</v>
      </c>
      <c r="C11" s="36" t="s">
        <v>347</v>
      </c>
      <c r="D11" s="38">
        <f t="shared" si="0"/>
        <v>1501.9455252918287</v>
      </c>
      <c r="E11" s="34">
        <v>43530</v>
      </c>
      <c r="F11" s="35">
        <v>6</v>
      </c>
      <c r="G11" s="37">
        <v>1</v>
      </c>
      <c r="H11" s="35">
        <v>7.14</v>
      </c>
      <c r="I11" s="35">
        <v>12.85</v>
      </c>
      <c r="J11" s="35">
        <v>1.93</v>
      </c>
      <c r="K11" s="46">
        <f t="shared" si="1"/>
        <v>1.93</v>
      </c>
    </row>
    <row r="12" spans="1:11" x14ac:dyDescent="0.2">
      <c r="A12" s="35" t="s">
        <v>236</v>
      </c>
      <c r="B12" s="35" t="s">
        <v>238</v>
      </c>
      <c r="C12" s="36" t="s">
        <v>237</v>
      </c>
      <c r="D12" s="38">
        <f t="shared" si="0"/>
        <v>11275.167785234898</v>
      </c>
      <c r="E12" s="34">
        <v>43531</v>
      </c>
      <c r="F12" s="35">
        <v>7</v>
      </c>
      <c r="G12" s="37">
        <v>1</v>
      </c>
      <c r="H12" s="35">
        <v>4.26</v>
      </c>
      <c r="I12" s="35">
        <v>5.96</v>
      </c>
      <c r="J12" s="35">
        <v>6.72</v>
      </c>
      <c r="K12" s="46">
        <f t="shared" si="1"/>
        <v>6.72</v>
      </c>
    </row>
    <row r="13" spans="1:11" x14ac:dyDescent="0.2">
      <c r="A13" s="35" t="s">
        <v>236</v>
      </c>
      <c r="B13" s="35" t="s">
        <v>240</v>
      </c>
      <c r="C13" s="36" t="s">
        <v>239</v>
      </c>
      <c r="D13" s="38">
        <f t="shared" si="0"/>
        <v>4038.7182910547394</v>
      </c>
      <c r="E13" s="34">
        <v>43532</v>
      </c>
      <c r="F13" s="35">
        <v>8</v>
      </c>
      <c r="G13" s="37">
        <v>0.23</v>
      </c>
      <c r="H13" s="35">
        <v>5.76</v>
      </c>
      <c r="I13" s="35">
        <v>14.98</v>
      </c>
      <c r="J13" s="35">
        <v>6.05</v>
      </c>
      <c r="K13" s="46">
        <f t="shared" si="1"/>
        <v>1.3915</v>
      </c>
    </row>
    <row r="14" spans="1:11" x14ac:dyDescent="0.2">
      <c r="A14" s="35" t="s">
        <v>241</v>
      </c>
      <c r="B14" s="35" t="s">
        <v>243</v>
      </c>
      <c r="C14" s="36" t="s">
        <v>242</v>
      </c>
      <c r="D14" s="38">
        <f t="shared" si="0"/>
        <v>5794.2057942057945</v>
      </c>
      <c r="E14" s="34">
        <v>43556</v>
      </c>
      <c r="F14" s="35">
        <v>1</v>
      </c>
      <c r="G14" s="37">
        <v>1</v>
      </c>
      <c r="H14" s="35">
        <v>5.55</v>
      </c>
      <c r="I14" s="35">
        <v>10.01</v>
      </c>
      <c r="J14" s="35">
        <v>5.8</v>
      </c>
      <c r="K14" s="46">
        <f t="shared" si="1"/>
        <v>5.8</v>
      </c>
    </row>
    <row r="15" spans="1:11" x14ac:dyDescent="0.2">
      <c r="A15" s="35" t="s">
        <v>244</v>
      </c>
      <c r="B15" s="35" t="s">
        <v>245</v>
      </c>
      <c r="C15" s="36" t="s">
        <v>348</v>
      </c>
      <c r="D15" s="38">
        <f t="shared" si="0"/>
        <v>3574.1301059001507</v>
      </c>
      <c r="E15" s="34">
        <v>43557</v>
      </c>
      <c r="F15" s="35">
        <v>2</v>
      </c>
      <c r="G15" s="37">
        <v>0.34</v>
      </c>
      <c r="H15" s="35">
        <v>8.81</v>
      </c>
      <c r="I15" s="35">
        <v>26.44</v>
      </c>
      <c r="J15" s="35">
        <v>9.4499999999999993</v>
      </c>
      <c r="K15" s="46">
        <f t="shared" si="1"/>
        <v>3.2130000000000001</v>
      </c>
    </row>
    <row r="16" spans="1:11" x14ac:dyDescent="0.2">
      <c r="A16" s="35" t="s">
        <v>236</v>
      </c>
      <c r="B16" s="35" t="s">
        <v>247</v>
      </c>
      <c r="C16" s="36" t="s">
        <v>246</v>
      </c>
      <c r="D16" s="38">
        <f t="shared" si="0"/>
        <v>5181.226765799257</v>
      </c>
      <c r="E16" s="34">
        <v>43586</v>
      </c>
      <c r="F16" s="35">
        <v>1</v>
      </c>
      <c r="G16" s="37">
        <v>0.4</v>
      </c>
      <c r="H16" s="35">
        <v>8.9700000000000006</v>
      </c>
      <c r="I16" s="35">
        <v>21.52</v>
      </c>
      <c r="J16" s="35">
        <v>11.15</v>
      </c>
      <c r="K16" s="46">
        <f t="shared" si="1"/>
        <v>4.46</v>
      </c>
    </row>
    <row r="17" spans="1:11" x14ac:dyDescent="0.2">
      <c r="A17" s="35" t="s">
        <v>236</v>
      </c>
      <c r="B17" s="35" t="s">
        <v>238</v>
      </c>
      <c r="C17" s="36" t="s">
        <v>248</v>
      </c>
      <c r="D17" s="38">
        <f t="shared" si="0"/>
        <v>11794.19525065963</v>
      </c>
      <c r="E17" s="34">
        <v>43587</v>
      </c>
      <c r="F17" s="35">
        <v>2</v>
      </c>
      <c r="G17" s="37">
        <v>0.5</v>
      </c>
      <c r="H17" s="35">
        <v>2.92</v>
      </c>
      <c r="I17" s="35">
        <v>3.79</v>
      </c>
      <c r="J17" s="35">
        <v>4.47</v>
      </c>
      <c r="K17" s="46">
        <f t="shared" si="1"/>
        <v>2.2349999999999999</v>
      </c>
    </row>
    <row r="18" spans="1:11" x14ac:dyDescent="0.2">
      <c r="A18" s="35" t="s">
        <v>249</v>
      </c>
      <c r="B18" s="35" t="s">
        <v>250</v>
      </c>
      <c r="C18" s="36" t="s">
        <v>349</v>
      </c>
      <c r="D18" s="38">
        <f t="shared" si="0"/>
        <v>15991.304347826088</v>
      </c>
      <c r="E18" s="34">
        <v>43588</v>
      </c>
      <c r="F18" s="35">
        <v>3</v>
      </c>
      <c r="G18" s="37">
        <v>1</v>
      </c>
      <c r="H18" s="35">
        <v>5</v>
      </c>
      <c r="I18" s="35">
        <v>11.5</v>
      </c>
      <c r="J18" s="35">
        <v>18.39</v>
      </c>
      <c r="K18" s="46">
        <f t="shared" si="1"/>
        <v>18.39</v>
      </c>
    </row>
    <row r="19" spans="1:11" x14ac:dyDescent="0.2">
      <c r="A19" s="35" t="s">
        <v>251</v>
      </c>
      <c r="B19" s="35" t="s">
        <v>253</v>
      </c>
      <c r="C19" s="36" t="s">
        <v>252</v>
      </c>
      <c r="D19" s="38">
        <f t="shared" si="0"/>
        <v>9049.4058786741716</v>
      </c>
      <c r="E19" s="34">
        <v>43589</v>
      </c>
      <c r="F19" s="35">
        <v>4</v>
      </c>
      <c r="G19" s="37">
        <v>1</v>
      </c>
      <c r="H19" s="35">
        <v>6.66</v>
      </c>
      <c r="I19" s="35">
        <v>15.99</v>
      </c>
      <c r="J19" s="35">
        <v>14.47</v>
      </c>
      <c r="K19" s="46">
        <f t="shared" si="1"/>
        <v>14.47</v>
      </c>
    </row>
    <row r="20" spans="1:11" x14ac:dyDescent="0.2">
      <c r="A20" s="35" t="s">
        <v>254</v>
      </c>
      <c r="B20" s="35" t="s">
        <v>256</v>
      </c>
      <c r="C20" s="36" t="s">
        <v>255</v>
      </c>
      <c r="D20" s="38">
        <f t="shared" si="0"/>
        <v>8292.4386579869806</v>
      </c>
      <c r="E20" s="34">
        <v>43590</v>
      </c>
      <c r="F20" s="35">
        <v>5</v>
      </c>
      <c r="G20" s="37">
        <v>0.5</v>
      </c>
      <c r="H20" s="35">
        <v>7.99</v>
      </c>
      <c r="I20" s="35">
        <v>19.97</v>
      </c>
      <c r="J20" s="35">
        <v>16.559999999999999</v>
      </c>
      <c r="K20" s="46">
        <f t="shared" si="1"/>
        <v>8.2799999999999994</v>
      </c>
    </row>
    <row r="21" spans="1:11" x14ac:dyDescent="0.2">
      <c r="A21" s="35" t="s">
        <v>257</v>
      </c>
      <c r="B21" s="35" t="s">
        <v>250</v>
      </c>
      <c r="C21" s="36" t="s">
        <v>258</v>
      </c>
      <c r="D21" s="38">
        <f t="shared" si="0"/>
        <v>2507.7017868145413</v>
      </c>
      <c r="E21" s="34">
        <v>43591</v>
      </c>
      <c r="F21" s="35">
        <v>6</v>
      </c>
      <c r="G21" s="37">
        <v>0.6</v>
      </c>
      <c r="H21" s="35">
        <v>12.98</v>
      </c>
      <c r="I21" s="35">
        <v>32.46</v>
      </c>
      <c r="J21" s="35">
        <v>8.14</v>
      </c>
      <c r="K21" s="46">
        <f t="shared" si="1"/>
        <v>4.8840000000000003</v>
      </c>
    </row>
    <row r="22" spans="1:11" x14ac:dyDescent="0.2">
      <c r="A22" s="35" t="s">
        <v>244</v>
      </c>
      <c r="B22" s="35" t="s">
        <v>260</v>
      </c>
      <c r="C22" s="36" t="s">
        <v>259</v>
      </c>
      <c r="D22" s="38">
        <f t="shared" si="0"/>
        <v>2561.9249823071477</v>
      </c>
      <c r="E22" s="34">
        <v>43617</v>
      </c>
      <c r="F22" s="35">
        <v>1</v>
      </c>
      <c r="G22" s="37">
        <v>0.32</v>
      </c>
      <c r="H22" s="35">
        <v>5.65</v>
      </c>
      <c r="I22" s="35">
        <v>14.13</v>
      </c>
      <c r="J22" s="35">
        <v>3.62</v>
      </c>
      <c r="K22" s="46">
        <f t="shared" si="1"/>
        <v>1.1584000000000001</v>
      </c>
    </row>
    <row r="23" spans="1:11" x14ac:dyDescent="0.2">
      <c r="A23" s="35" t="s">
        <v>241</v>
      </c>
      <c r="B23" s="35" t="s">
        <v>243</v>
      </c>
      <c r="C23" s="36" t="s">
        <v>350</v>
      </c>
      <c r="D23" s="38">
        <f t="shared" si="0"/>
        <v>5973.3777038269554</v>
      </c>
      <c r="E23" s="34">
        <v>43618</v>
      </c>
      <c r="F23" s="35">
        <v>2</v>
      </c>
      <c r="G23" s="37">
        <v>1</v>
      </c>
      <c r="H23" s="35">
        <v>6.87</v>
      </c>
      <c r="I23" s="35">
        <v>12.02</v>
      </c>
      <c r="J23" s="35">
        <v>7.18</v>
      </c>
      <c r="K23" s="46">
        <f t="shared" si="1"/>
        <v>7.18</v>
      </c>
    </row>
    <row r="24" spans="1:11" x14ac:dyDescent="0.2">
      <c r="A24" s="35" t="s">
        <v>241</v>
      </c>
      <c r="B24" s="35" t="s">
        <v>262</v>
      </c>
      <c r="C24" s="36" t="s">
        <v>261</v>
      </c>
      <c r="D24" s="38">
        <f t="shared" si="0"/>
        <v>6244.8644207066554</v>
      </c>
      <c r="E24" s="34">
        <v>43619</v>
      </c>
      <c r="F24" s="35">
        <v>3</v>
      </c>
      <c r="G24" s="37">
        <v>0.8</v>
      </c>
      <c r="H24" s="35">
        <v>8.69</v>
      </c>
      <c r="I24" s="35">
        <v>12.17</v>
      </c>
      <c r="J24" s="35">
        <v>7.6</v>
      </c>
      <c r="K24" s="46">
        <f t="shared" si="1"/>
        <v>6.08</v>
      </c>
    </row>
    <row r="25" spans="1:11" x14ac:dyDescent="0.2">
      <c r="A25" s="35" t="s">
        <v>263</v>
      </c>
      <c r="B25" s="35" t="s">
        <v>264</v>
      </c>
      <c r="C25" s="36" t="s">
        <v>351</v>
      </c>
      <c r="D25" s="38">
        <f t="shared" si="0"/>
        <v>10560.83650190114</v>
      </c>
      <c r="E25" s="34">
        <v>43620</v>
      </c>
      <c r="F25" s="35">
        <v>4</v>
      </c>
      <c r="G25" s="37">
        <v>0.5</v>
      </c>
      <c r="H25" s="35">
        <v>5.26</v>
      </c>
      <c r="I25" s="35">
        <v>10.52</v>
      </c>
      <c r="J25" s="35">
        <v>11.11</v>
      </c>
      <c r="K25" s="46">
        <f t="shared" si="1"/>
        <v>5.5549999999999997</v>
      </c>
    </row>
    <row r="26" spans="1:11" x14ac:dyDescent="0.2">
      <c r="A26" s="35" t="s">
        <v>201</v>
      </c>
      <c r="B26" s="35" t="s">
        <v>266</v>
      </c>
      <c r="C26" s="36" t="s">
        <v>265</v>
      </c>
      <c r="D26" s="38">
        <f t="shared" si="0"/>
        <v>5956.7099567099558</v>
      </c>
      <c r="E26" s="34">
        <v>43621</v>
      </c>
      <c r="F26" s="35">
        <v>5</v>
      </c>
      <c r="G26" s="37">
        <v>0.5</v>
      </c>
      <c r="H26" s="35">
        <v>5.78</v>
      </c>
      <c r="I26" s="35">
        <v>11.55</v>
      </c>
      <c r="J26" s="35">
        <v>6.88</v>
      </c>
      <c r="K26" s="46">
        <f t="shared" si="1"/>
        <v>3.44</v>
      </c>
    </row>
    <row r="27" spans="1:11" ht="28.5" x14ac:dyDescent="0.2">
      <c r="A27" s="35" t="s">
        <v>267</v>
      </c>
      <c r="B27" s="35" t="s">
        <v>268</v>
      </c>
      <c r="C27" s="36" t="s">
        <v>352</v>
      </c>
      <c r="D27" s="38">
        <f t="shared" si="0"/>
        <v>4358.2089552238804</v>
      </c>
      <c r="E27" s="34">
        <v>43622</v>
      </c>
      <c r="F27" s="35">
        <v>6</v>
      </c>
      <c r="G27" s="37">
        <v>0.3</v>
      </c>
      <c r="H27" s="35">
        <v>6.36</v>
      </c>
      <c r="I27" s="35">
        <v>10.050000000000001</v>
      </c>
      <c r="J27" s="35">
        <v>4.38</v>
      </c>
      <c r="K27" s="46">
        <f t="shared" si="1"/>
        <v>1.3139999999999998</v>
      </c>
    </row>
    <row r="28" spans="1:11" x14ac:dyDescent="0.2">
      <c r="A28" s="35" t="s">
        <v>269</v>
      </c>
      <c r="B28" s="35" t="s">
        <v>271</v>
      </c>
      <c r="C28" s="36" t="s">
        <v>270</v>
      </c>
      <c r="D28" s="38">
        <f t="shared" si="0"/>
        <v>4336.1884368308347</v>
      </c>
      <c r="E28" s="34">
        <v>43623</v>
      </c>
      <c r="F28" s="35">
        <v>7</v>
      </c>
      <c r="G28" s="37">
        <v>1</v>
      </c>
      <c r="H28" s="35">
        <v>9.44</v>
      </c>
      <c r="I28" s="35">
        <v>18.68</v>
      </c>
      <c r="J28" s="35">
        <v>8.1</v>
      </c>
      <c r="K28" s="46">
        <f t="shared" si="1"/>
        <v>8.1</v>
      </c>
    </row>
    <row r="29" spans="1:11" x14ac:dyDescent="0.2">
      <c r="A29" s="35" t="s">
        <v>236</v>
      </c>
      <c r="B29" s="35" t="s">
        <v>273</v>
      </c>
      <c r="C29" s="36" t="s">
        <v>272</v>
      </c>
      <c r="D29" s="38">
        <f t="shared" si="0"/>
        <v>7264.5739910313896</v>
      </c>
      <c r="E29" s="34">
        <v>43647</v>
      </c>
      <c r="F29" s="35">
        <v>1</v>
      </c>
      <c r="G29" s="37">
        <v>0.4</v>
      </c>
      <c r="H29" s="35">
        <v>15.74</v>
      </c>
      <c r="I29" s="35">
        <v>26.76</v>
      </c>
      <c r="J29" s="35">
        <v>19.440000000000001</v>
      </c>
      <c r="K29" s="46">
        <f t="shared" si="1"/>
        <v>7.7760000000000007</v>
      </c>
    </row>
    <row r="30" spans="1:11" x14ac:dyDescent="0.2">
      <c r="A30" s="35" t="s">
        <v>236</v>
      </c>
      <c r="B30" s="35" t="s">
        <v>238</v>
      </c>
      <c r="C30" s="36" t="s">
        <v>274</v>
      </c>
      <c r="D30" s="38">
        <f t="shared" si="0"/>
        <v>10601.123595505616</v>
      </c>
      <c r="E30" s="34">
        <v>43648</v>
      </c>
      <c r="F30" s="35">
        <v>2</v>
      </c>
      <c r="G30" s="37">
        <v>0.4</v>
      </c>
      <c r="H30" s="35">
        <v>9.89</v>
      </c>
      <c r="I30" s="35">
        <v>17.8</v>
      </c>
      <c r="J30" s="35">
        <v>18.87</v>
      </c>
      <c r="K30" s="46">
        <f t="shared" si="1"/>
        <v>7.5480000000000009</v>
      </c>
    </row>
    <row r="31" spans="1:11" x14ac:dyDescent="0.2">
      <c r="A31" s="35" t="s">
        <v>236</v>
      </c>
      <c r="B31" s="35" t="s">
        <v>276</v>
      </c>
      <c r="C31" s="36" t="s">
        <v>275</v>
      </c>
      <c r="D31" s="38">
        <f t="shared" si="0"/>
        <v>6395.3488372093025</v>
      </c>
      <c r="E31" s="34">
        <v>43649</v>
      </c>
      <c r="F31" s="35">
        <v>3</v>
      </c>
      <c r="G31" s="37">
        <v>0.49</v>
      </c>
      <c r="H31" s="35">
        <v>3.82</v>
      </c>
      <c r="I31" s="35">
        <v>8.6</v>
      </c>
      <c r="J31" s="35">
        <v>5.5</v>
      </c>
      <c r="K31" s="46">
        <f t="shared" si="1"/>
        <v>2.6949999999999998</v>
      </c>
    </row>
    <row r="32" spans="1:11" x14ac:dyDescent="0.2">
      <c r="A32" s="35" t="s">
        <v>202</v>
      </c>
      <c r="B32" s="35" t="s">
        <v>203</v>
      </c>
      <c r="C32" s="36" t="s">
        <v>277</v>
      </c>
      <c r="D32" s="38">
        <f t="shared" si="0"/>
        <v>2978.0396357793247</v>
      </c>
      <c r="E32" s="34">
        <v>43650</v>
      </c>
      <c r="F32" s="35">
        <v>4</v>
      </c>
      <c r="G32" s="37">
        <v>1</v>
      </c>
      <c r="H32" s="35">
        <v>7.66</v>
      </c>
      <c r="I32" s="35">
        <v>18.670000000000002</v>
      </c>
      <c r="J32" s="35">
        <v>5.56</v>
      </c>
      <c r="K32" s="46">
        <f t="shared" si="1"/>
        <v>5.56</v>
      </c>
    </row>
    <row r="33" spans="1:11" x14ac:dyDescent="0.2">
      <c r="A33" s="35" t="s">
        <v>278</v>
      </c>
      <c r="B33" s="35" t="s">
        <v>204</v>
      </c>
      <c r="C33" s="36" t="s">
        <v>353</v>
      </c>
      <c r="D33" s="38">
        <f t="shared" si="0"/>
        <v>8031.2499999999991</v>
      </c>
      <c r="E33" s="34">
        <v>43651</v>
      </c>
      <c r="F33" s="35">
        <v>5</v>
      </c>
      <c r="G33" s="37">
        <v>1</v>
      </c>
      <c r="H33" s="35">
        <v>3.7</v>
      </c>
      <c r="I33" s="35">
        <v>6.4</v>
      </c>
      <c r="J33" s="35">
        <v>5.14</v>
      </c>
      <c r="K33" s="46">
        <f t="shared" si="1"/>
        <v>5.14</v>
      </c>
    </row>
    <row r="34" spans="1:11" x14ac:dyDescent="0.2">
      <c r="A34" s="35" t="s">
        <v>279</v>
      </c>
      <c r="B34" s="35" t="s">
        <v>281</v>
      </c>
      <c r="C34" s="36" t="s">
        <v>280</v>
      </c>
      <c r="D34" s="38">
        <f t="shared" ref="D34:D65" si="2">J34/I34*10000</f>
        <v>856.85483870967732</v>
      </c>
      <c r="E34" s="34">
        <v>43652</v>
      </c>
      <c r="F34" s="35">
        <v>6</v>
      </c>
      <c r="G34" s="37">
        <v>0.2</v>
      </c>
      <c r="H34" s="35">
        <v>9.2100000000000009</v>
      </c>
      <c r="I34" s="35">
        <v>29.76</v>
      </c>
      <c r="J34" s="35">
        <v>2.5499999999999998</v>
      </c>
      <c r="K34" s="46">
        <f t="shared" si="1"/>
        <v>0.51</v>
      </c>
    </row>
    <row r="35" spans="1:11" x14ac:dyDescent="0.2">
      <c r="A35" s="35" t="s">
        <v>282</v>
      </c>
      <c r="B35" s="35" t="s">
        <v>205</v>
      </c>
      <c r="C35" s="36" t="s">
        <v>283</v>
      </c>
      <c r="D35" s="38">
        <f t="shared" si="2"/>
        <v>1033.9943342776205</v>
      </c>
      <c r="E35" s="34">
        <v>43678</v>
      </c>
      <c r="F35" s="35">
        <v>1</v>
      </c>
      <c r="G35" s="37">
        <v>1</v>
      </c>
      <c r="H35" s="35">
        <v>6.42</v>
      </c>
      <c r="I35" s="35">
        <v>14.12</v>
      </c>
      <c r="J35" s="35">
        <v>1.46</v>
      </c>
      <c r="K35" s="46">
        <f t="shared" si="1"/>
        <v>1.46</v>
      </c>
    </row>
    <row r="36" spans="1:11" x14ac:dyDescent="0.2">
      <c r="A36" s="35" t="s">
        <v>201</v>
      </c>
      <c r="B36" s="35" t="s">
        <v>266</v>
      </c>
      <c r="C36" s="39" t="s">
        <v>373</v>
      </c>
      <c r="D36" s="38">
        <f t="shared" si="2"/>
        <v>6018.0995475113132</v>
      </c>
      <c r="E36" s="34">
        <v>43679</v>
      </c>
      <c r="F36" s="35">
        <v>2</v>
      </c>
      <c r="G36" s="37">
        <v>0.3</v>
      </c>
      <c r="H36" s="35">
        <v>3.46</v>
      </c>
      <c r="I36" s="35">
        <v>4.42</v>
      </c>
      <c r="J36" s="35">
        <v>2.66</v>
      </c>
      <c r="K36" s="46">
        <f t="shared" si="1"/>
        <v>0.79800000000000004</v>
      </c>
    </row>
    <row r="37" spans="1:11" x14ac:dyDescent="0.2">
      <c r="A37" s="35" t="s">
        <v>236</v>
      </c>
      <c r="B37" s="35" t="s">
        <v>276</v>
      </c>
      <c r="C37" s="36" t="s">
        <v>284</v>
      </c>
      <c r="D37" s="38">
        <f t="shared" si="2"/>
        <v>5978.260869565217</v>
      </c>
      <c r="E37" s="34">
        <v>43680</v>
      </c>
      <c r="F37" s="35">
        <v>3</v>
      </c>
      <c r="G37" s="37">
        <v>0.49</v>
      </c>
      <c r="H37" s="35">
        <v>2.4500000000000002</v>
      </c>
      <c r="I37" s="35">
        <v>5.52</v>
      </c>
      <c r="J37" s="35">
        <v>3.3</v>
      </c>
      <c r="K37" s="46">
        <f t="shared" si="1"/>
        <v>1.617</v>
      </c>
    </row>
    <row r="38" spans="1:11" x14ac:dyDescent="0.2">
      <c r="A38" s="35" t="s">
        <v>236</v>
      </c>
      <c r="B38" s="35" t="s">
        <v>238</v>
      </c>
      <c r="C38" s="36" t="s">
        <v>285</v>
      </c>
      <c r="D38" s="38">
        <f t="shared" si="2"/>
        <v>1531.8572074107547</v>
      </c>
      <c r="E38" s="34">
        <v>43681</v>
      </c>
      <c r="F38" s="35">
        <v>4</v>
      </c>
      <c r="G38" s="37">
        <v>1</v>
      </c>
      <c r="H38" s="35">
        <v>10.54</v>
      </c>
      <c r="I38" s="35">
        <v>22.13</v>
      </c>
      <c r="J38" s="35">
        <v>3.39</v>
      </c>
      <c r="K38" s="46">
        <f t="shared" si="1"/>
        <v>3.39</v>
      </c>
    </row>
    <row r="39" spans="1:11" x14ac:dyDescent="0.2">
      <c r="A39" s="35" t="s">
        <v>236</v>
      </c>
      <c r="B39" s="35" t="s">
        <v>238</v>
      </c>
      <c r="C39" s="36" t="s">
        <v>286</v>
      </c>
      <c r="D39" s="38">
        <f t="shared" si="2"/>
        <v>707.395498392283</v>
      </c>
      <c r="E39" s="34">
        <v>43682</v>
      </c>
      <c r="F39" s="35">
        <v>5</v>
      </c>
      <c r="G39" s="37">
        <v>1</v>
      </c>
      <c r="H39" s="35">
        <v>7.78</v>
      </c>
      <c r="I39" s="35">
        <v>9.33</v>
      </c>
      <c r="J39" s="35">
        <v>0.66</v>
      </c>
      <c r="K39" s="46">
        <f t="shared" si="1"/>
        <v>0.66</v>
      </c>
    </row>
    <row r="40" spans="1:11" x14ac:dyDescent="0.2">
      <c r="A40" s="35" t="s">
        <v>224</v>
      </c>
      <c r="B40" s="35" t="s">
        <v>288</v>
      </c>
      <c r="C40" s="36" t="s">
        <v>287</v>
      </c>
      <c r="D40" s="38">
        <f t="shared" si="2"/>
        <v>2209.2222986923607</v>
      </c>
      <c r="E40" s="34">
        <v>43683</v>
      </c>
      <c r="F40" s="35">
        <v>6</v>
      </c>
      <c r="G40" s="37">
        <v>0.375</v>
      </c>
      <c r="H40" s="35">
        <v>3.81</v>
      </c>
      <c r="I40" s="35">
        <v>14.53</v>
      </c>
      <c r="J40" s="35">
        <v>3.21</v>
      </c>
      <c r="K40" s="46">
        <f t="shared" si="1"/>
        <v>1.2037499999999999</v>
      </c>
    </row>
    <row r="41" spans="1:11" ht="28.5" x14ac:dyDescent="0.2">
      <c r="A41" s="35" t="s">
        <v>289</v>
      </c>
      <c r="B41" s="35" t="s">
        <v>290</v>
      </c>
      <c r="C41" s="36" t="s">
        <v>354</v>
      </c>
      <c r="D41" s="38">
        <f t="shared" si="2"/>
        <v>652.57352941176464</v>
      </c>
      <c r="E41" s="34">
        <v>43684</v>
      </c>
      <c r="F41" s="35">
        <v>7</v>
      </c>
      <c r="G41" s="37">
        <v>0.6</v>
      </c>
      <c r="H41" s="35">
        <v>10.23</v>
      </c>
      <c r="I41" s="35">
        <v>21.76</v>
      </c>
      <c r="J41" s="35">
        <v>1.42</v>
      </c>
      <c r="K41" s="46">
        <f t="shared" si="1"/>
        <v>0.85199999999999998</v>
      </c>
    </row>
    <row r="42" spans="1:11" x14ac:dyDescent="0.2">
      <c r="A42" s="35" t="s">
        <v>291</v>
      </c>
      <c r="B42" s="35" t="s">
        <v>292</v>
      </c>
      <c r="C42" s="36" t="s">
        <v>355</v>
      </c>
      <c r="D42" s="38">
        <f t="shared" si="2"/>
        <v>4996.6465459423207</v>
      </c>
      <c r="E42" s="34">
        <v>43685</v>
      </c>
      <c r="F42" s="35">
        <v>8</v>
      </c>
      <c r="G42" s="37">
        <v>1</v>
      </c>
      <c r="H42" s="35">
        <v>5.96</v>
      </c>
      <c r="I42" s="35">
        <v>14.91</v>
      </c>
      <c r="J42" s="35">
        <v>7.45</v>
      </c>
      <c r="K42" s="46">
        <f t="shared" si="1"/>
        <v>7.45</v>
      </c>
    </row>
    <row r="43" spans="1:11" x14ac:dyDescent="0.2">
      <c r="A43" s="35" t="s">
        <v>293</v>
      </c>
      <c r="B43" s="35" t="s">
        <v>294</v>
      </c>
      <c r="C43" s="36" t="s">
        <v>356</v>
      </c>
      <c r="D43" s="38">
        <f t="shared" si="2"/>
        <v>2525.062656641604</v>
      </c>
      <c r="E43" s="34">
        <v>43686</v>
      </c>
      <c r="F43" s="35">
        <v>9</v>
      </c>
      <c r="G43" s="37">
        <v>1</v>
      </c>
      <c r="H43" s="35">
        <v>4.5599999999999996</v>
      </c>
      <c r="I43" s="35">
        <v>15.96</v>
      </c>
      <c r="J43" s="35">
        <v>4.03</v>
      </c>
      <c r="K43" s="46">
        <f t="shared" si="1"/>
        <v>4.03</v>
      </c>
    </row>
    <row r="44" spans="1:11" x14ac:dyDescent="0.2">
      <c r="A44" s="35" t="s">
        <v>236</v>
      </c>
      <c r="B44" s="35" t="s">
        <v>238</v>
      </c>
      <c r="C44" s="36" t="s">
        <v>295</v>
      </c>
      <c r="D44" s="38">
        <f t="shared" si="2"/>
        <v>10266.343825665861</v>
      </c>
      <c r="E44" s="34">
        <v>43709</v>
      </c>
      <c r="F44" s="35">
        <v>1</v>
      </c>
      <c r="G44" s="37">
        <v>0.8</v>
      </c>
      <c r="H44" s="35">
        <v>3.18</v>
      </c>
      <c r="I44" s="35">
        <v>4.13</v>
      </c>
      <c r="J44" s="35">
        <v>4.24</v>
      </c>
      <c r="K44" s="46">
        <f t="shared" si="1"/>
        <v>3.3920000000000003</v>
      </c>
    </row>
    <row r="45" spans="1:11" x14ac:dyDescent="0.2">
      <c r="A45" s="35" t="s">
        <v>236</v>
      </c>
      <c r="B45" s="35" t="s">
        <v>240</v>
      </c>
      <c r="C45" s="36" t="s">
        <v>296</v>
      </c>
      <c r="D45" s="38">
        <f t="shared" si="2"/>
        <v>3252.2303325223029</v>
      </c>
      <c r="E45" s="34">
        <v>43710</v>
      </c>
      <c r="F45" s="35">
        <v>2</v>
      </c>
      <c r="G45" s="37">
        <v>0.21</v>
      </c>
      <c r="H45" s="35">
        <v>4.93</v>
      </c>
      <c r="I45" s="35">
        <v>12.33</v>
      </c>
      <c r="J45" s="35">
        <v>4.01</v>
      </c>
      <c r="K45" s="46">
        <f t="shared" si="1"/>
        <v>0.84209999999999996</v>
      </c>
    </row>
    <row r="46" spans="1:11" x14ac:dyDescent="0.2">
      <c r="A46" s="35" t="s">
        <v>249</v>
      </c>
      <c r="B46" s="35" t="s">
        <v>298</v>
      </c>
      <c r="C46" s="36" t="s">
        <v>297</v>
      </c>
      <c r="D46" s="38">
        <f t="shared" si="2"/>
        <v>5932.6923076923076</v>
      </c>
      <c r="E46" s="34">
        <v>43711</v>
      </c>
      <c r="F46" s="35">
        <v>3</v>
      </c>
      <c r="G46" s="37">
        <v>0.37</v>
      </c>
      <c r="H46" s="35">
        <v>5.2</v>
      </c>
      <c r="I46" s="35">
        <v>10.4</v>
      </c>
      <c r="J46" s="35">
        <v>6.17</v>
      </c>
      <c r="K46" s="46">
        <f t="shared" si="1"/>
        <v>2.2829000000000002</v>
      </c>
    </row>
    <row r="47" spans="1:11" x14ac:dyDescent="0.2">
      <c r="A47" s="35" t="s">
        <v>222</v>
      </c>
      <c r="B47" s="35" t="s">
        <v>223</v>
      </c>
      <c r="C47" s="36" t="s">
        <v>357</v>
      </c>
      <c r="D47" s="38">
        <f t="shared" si="2"/>
        <v>16986.394557823129</v>
      </c>
      <c r="E47" s="34">
        <v>43712</v>
      </c>
      <c r="F47" s="35">
        <v>4</v>
      </c>
      <c r="G47" s="37">
        <v>1</v>
      </c>
      <c r="H47" s="35">
        <v>6.39</v>
      </c>
      <c r="I47" s="35">
        <v>14.7</v>
      </c>
      <c r="J47" s="35">
        <v>24.97</v>
      </c>
      <c r="K47" s="46">
        <f t="shared" si="1"/>
        <v>24.97</v>
      </c>
    </row>
    <row r="48" spans="1:11" x14ac:dyDescent="0.2">
      <c r="A48" s="35" t="s">
        <v>299</v>
      </c>
      <c r="B48" s="35" t="s">
        <v>206</v>
      </c>
      <c r="C48" s="36" t="s">
        <v>358</v>
      </c>
      <c r="D48" s="38">
        <f t="shared" si="2"/>
        <v>5144.927536231884</v>
      </c>
      <c r="E48" s="34">
        <v>43713</v>
      </c>
      <c r="F48" s="35">
        <v>5</v>
      </c>
      <c r="G48" s="37">
        <v>0.6</v>
      </c>
      <c r="H48" s="35">
        <v>7.99</v>
      </c>
      <c r="I48" s="35">
        <v>15.18</v>
      </c>
      <c r="J48" s="35">
        <v>7.81</v>
      </c>
      <c r="K48" s="46">
        <f t="shared" si="1"/>
        <v>4.6859999999999999</v>
      </c>
    </row>
    <row r="49" spans="1:11" x14ac:dyDescent="0.2">
      <c r="A49" s="35" t="s">
        <v>263</v>
      </c>
      <c r="B49" s="35" t="s">
        <v>300</v>
      </c>
      <c r="C49" s="36" t="s">
        <v>359</v>
      </c>
      <c r="D49" s="38">
        <f t="shared" si="2"/>
        <v>8017.5438596491231</v>
      </c>
      <c r="E49" s="34">
        <v>43714</v>
      </c>
      <c r="F49" s="35">
        <v>6</v>
      </c>
      <c r="G49" s="37">
        <v>0.4</v>
      </c>
      <c r="H49" s="35">
        <v>6.33</v>
      </c>
      <c r="I49" s="35">
        <v>11.4</v>
      </c>
      <c r="J49" s="35">
        <v>9.14</v>
      </c>
      <c r="K49" s="46">
        <f t="shared" si="1"/>
        <v>3.6560000000000006</v>
      </c>
    </row>
    <row r="50" spans="1:11" x14ac:dyDescent="0.2">
      <c r="A50" s="35" t="s">
        <v>301</v>
      </c>
      <c r="B50" s="35" t="s">
        <v>302</v>
      </c>
      <c r="C50" s="36" t="s">
        <v>360</v>
      </c>
      <c r="D50" s="38">
        <f t="shared" si="2"/>
        <v>1304.6272493573263</v>
      </c>
      <c r="E50" s="34">
        <v>43715</v>
      </c>
      <c r="F50" s="35">
        <v>7</v>
      </c>
      <c r="G50" s="37">
        <v>1</v>
      </c>
      <c r="H50" s="35">
        <v>5.19</v>
      </c>
      <c r="I50" s="35">
        <v>15.56</v>
      </c>
      <c r="J50" s="35">
        <v>2.0299999999999998</v>
      </c>
      <c r="K50" s="46">
        <f t="shared" si="1"/>
        <v>2.0299999999999998</v>
      </c>
    </row>
    <row r="51" spans="1:11" ht="28.5" x14ac:dyDescent="0.2">
      <c r="A51" s="35" t="s">
        <v>218</v>
      </c>
      <c r="B51" s="35" t="s">
        <v>219</v>
      </c>
      <c r="C51" s="36" t="s">
        <v>361</v>
      </c>
      <c r="D51" s="38">
        <f t="shared" si="2"/>
        <v>2708.3333333333335</v>
      </c>
      <c r="E51" s="34">
        <v>43716</v>
      </c>
      <c r="F51" s="35">
        <v>8</v>
      </c>
      <c r="G51" s="37">
        <v>0.8</v>
      </c>
      <c r="H51" s="35">
        <v>0.8</v>
      </c>
      <c r="I51" s="35">
        <v>2.4</v>
      </c>
      <c r="J51" s="35">
        <v>0.65</v>
      </c>
      <c r="K51" s="46">
        <f t="shared" si="1"/>
        <v>0.52</v>
      </c>
    </row>
    <row r="52" spans="1:11" x14ac:dyDescent="0.2">
      <c r="A52" s="35" t="s">
        <v>303</v>
      </c>
      <c r="B52" s="35" t="s">
        <v>305</v>
      </c>
      <c r="C52" s="36" t="s">
        <v>304</v>
      </c>
      <c r="D52" s="38">
        <f t="shared" si="2"/>
        <v>3012.6336248785228</v>
      </c>
      <c r="E52" s="34">
        <v>43717</v>
      </c>
      <c r="F52" s="35">
        <v>9</v>
      </c>
      <c r="G52" s="37">
        <v>0.85</v>
      </c>
      <c r="H52" s="35">
        <v>3.1</v>
      </c>
      <c r="I52" s="35">
        <v>10.29</v>
      </c>
      <c r="J52" s="35">
        <v>3.1</v>
      </c>
      <c r="K52" s="46">
        <f t="shared" si="1"/>
        <v>2.6349999999999998</v>
      </c>
    </row>
    <row r="53" spans="1:11" x14ac:dyDescent="0.2">
      <c r="A53" s="35" t="s">
        <v>244</v>
      </c>
      <c r="B53" s="35" t="s">
        <v>306</v>
      </c>
      <c r="C53" s="36" t="s">
        <v>362</v>
      </c>
      <c r="D53" s="38">
        <f t="shared" si="2"/>
        <v>2735.1664254703328</v>
      </c>
      <c r="E53" s="34">
        <v>43739</v>
      </c>
      <c r="F53" s="35">
        <v>1</v>
      </c>
      <c r="G53" s="37">
        <v>0.6</v>
      </c>
      <c r="H53" s="35">
        <v>2.2999999999999998</v>
      </c>
      <c r="I53" s="35">
        <v>6.91</v>
      </c>
      <c r="J53" s="35">
        <v>1.89</v>
      </c>
      <c r="K53" s="46">
        <f t="shared" si="1"/>
        <v>1.1339999999999999</v>
      </c>
    </row>
    <row r="54" spans="1:11" x14ac:dyDescent="0.2">
      <c r="A54" s="35" t="s">
        <v>244</v>
      </c>
      <c r="B54" s="35" t="s">
        <v>306</v>
      </c>
      <c r="C54" s="36" t="s">
        <v>363</v>
      </c>
      <c r="D54" s="38">
        <f t="shared" si="2"/>
        <v>3154.545454545455</v>
      </c>
      <c r="E54" s="34">
        <v>43740</v>
      </c>
      <c r="F54" s="35">
        <v>2</v>
      </c>
      <c r="G54" s="37">
        <v>0.6</v>
      </c>
      <c r="H54" s="35">
        <v>4.4000000000000004</v>
      </c>
      <c r="I54" s="35">
        <v>11</v>
      </c>
      <c r="J54" s="35">
        <v>3.47</v>
      </c>
      <c r="K54" s="46">
        <f t="shared" si="1"/>
        <v>2.0819999999999999</v>
      </c>
    </row>
    <row r="55" spans="1:11" x14ac:dyDescent="0.2">
      <c r="A55" s="35" t="s">
        <v>307</v>
      </c>
      <c r="B55" s="35" t="s">
        <v>308</v>
      </c>
      <c r="C55" s="36" t="s">
        <v>364</v>
      </c>
      <c r="D55" s="38">
        <f t="shared" si="2"/>
        <v>4600.219058050383</v>
      </c>
      <c r="E55" s="34">
        <v>43741</v>
      </c>
      <c r="F55" s="35">
        <v>3</v>
      </c>
      <c r="G55" s="37">
        <v>0.3</v>
      </c>
      <c r="H55" s="35">
        <v>4.1500000000000004</v>
      </c>
      <c r="I55" s="35">
        <v>9.1300000000000008</v>
      </c>
      <c r="J55" s="35">
        <v>4.2</v>
      </c>
      <c r="K55" s="46">
        <f t="shared" si="1"/>
        <v>1.26</v>
      </c>
    </row>
    <row r="56" spans="1:11" x14ac:dyDescent="0.2">
      <c r="A56" s="35" t="s">
        <v>234</v>
      </c>
      <c r="B56" s="35" t="s">
        <v>235</v>
      </c>
      <c r="C56" s="36" t="s">
        <v>309</v>
      </c>
      <c r="D56" s="38">
        <f t="shared" si="2"/>
        <v>692.44604316546759</v>
      </c>
      <c r="E56" s="34">
        <v>43742</v>
      </c>
      <c r="F56" s="35">
        <v>4</v>
      </c>
      <c r="G56" s="37">
        <v>1</v>
      </c>
      <c r="H56" s="35">
        <v>4.45</v>
      </c>
      <c r="I56" s="35">
        <v>11.12</v>
      </c>
      <c r="J56" s="35">
        <v>0.77</v>
      </c>
      <c r="K56" s="46">
        <f t="shared" si="1"/>
        <v>0.77</v>
      </c>
    </row>
    <row r="57" spans="1:11" x14ac:dyDescent="0.2">
      <c r="A57" s="35" t="s">
        <v>263</v>
      </c>
      <c r="B57" s="35" t="s">
        <v>264</v>
      </c>
      <c r="C57" s="36" t="s">
        <v>365</v>
      </c>
      <c r="D57" s="38">
        <f t="shared" si="2"/>
        <v>10581.818181818184</v>
      </c>
      <c r="E57" s="34">
        <v>43743</v>
      </c>
      <c r="F57" s="35">
        <v>5</v>
      </c>
      <c r="G57" s="37">
        <v>0.4</v>
      </c>
      <c r="H57" s="35">
        <v>1.37</v>
      </c>
      <c r="I57" s="35">
        <v>2.75</v>
      </c>
      <c r="J57" s="35">
        <v>2.91</v>
      </c>
      <c r="K57" s="46">
        <f t="shared" si="1"/>
        <v>1.1640000000000001</v>
      </c>
    </row>
    <row r="58" spans="1:11" x14ac:dyDescent="0.2">
      <c r="A58" s="35" t="s">
        <v>251</v>
      </c>
      <c r="B58" s="35" t="s">
        <v>253</v>
      </c>
      <c r="C58" s="36" t="s">
        <v>310</v>
      </c>
      <c r="D58" s="38">
        <f t="shared" si="2"/>
        <v>8216.2661737523122</v>
      </c>
      <c r="E58" s="34">
        <v>43744</v>
      </c>
      <c r="F58" s="35">
        <v>6</v>
      </c>
      <c r="G58" s="37">
        <v>0.33</v>
      </c>
      <c r="H58" s="35">
        <v>4.33</v>
      </c>
      <c r="I58" s="35">
        <v>10.82</v>
      </c>
      <c r="J58" s="35">
        <v>8.89</v>
      </c>
      <c r="K58" s="46">
        <f t="shared" si="1"/>
        <v>2.9337000000000004</v>
      </c>
    </row>
    <row r="59" spans="1:11" x14ac:dyDescent="0.2">
      <c r="A59" s="35" t="s">
        <v>311</v>
      </c>
      <c r="B59" s="35" t="s">
        <v>312</v>
      </c>
      <c r="C59" s="36" t="s">
        <v>366</v>
      </c>
      <c r="D59" s="38">
        <f t="shared" si="2"/>
        <v>2615.8038147138964</v>
      </c>
      <c r="E59" s="34">
        <v>43745</v>
      </c>
      <c r="F59" s="35">
        <v>7</v>
      </c>
      <c r="G59" s="37">
        <v>0.6</v>
      </c>
      <c r="H59" s="35">
        <v>4.18</v>
      </c>
      <c r="I59" s="35">
        <v>7.34</v>
      </c>
      <c r="J59" s="35">
        <v>1.92</v>
      </c>
      <c r="K59" s="46">
        <f t="shared" si="1"/>
        <v>1.1519999999999999</v>
      </c>
    </row>
    <row r="60" spans="1:11" x14ac:dyDescent="0.2">
      <c r="A60" s="35" t="s">
        <v>215</v>
      </c>
      <c r="B60" s="35" t="s">
        <v>314</v>
      </c>
      <c r="C60" s="36" t="s">
        <v>313</v>
      </c>
      <c r="D60" s="38">
        <f t="shared" si="2"/>
        <v>6738.7944358578052</v>
      </c>
      <c r="E60" s="34">
        <v>43746</v>
      </c>
      <c r="F60" s="35">
        <v>8</v>
      </c>
      <c r="G60" s="37">
        <v>1</v>
      </c>
      <c r="H60" s="35">
        <v>2.59</v>
      </c>
      <c r="I60" s="35">
        <v>6.47</v>
      </c>
      <c r="J60" s="35">
        <v>4.3600000000000003</v>
      </c>
      <c r="K60" s="46">
        <f t="shared" si="1"/>
        <v>4.3600000000000003</v>
      </c>
    </row>
    <row r="61" spans="1:11" x14ac:dyDescent="0.2">
      <c r="A61" s="35" t="s">
        <v>215</v>
      </c>
      <c r="B61" s="35" t="s">
        <v>314</v>
      </c>
      <c r="C61" s="36" t="s">
        <v>315</v>
      </c>
      <c r="D61" s="38">
        <f t="shared" si="2"/>
        <v>5478.72340425532</v>
      </c>
      <c r="E61" s="34">
        <v>43747</v>
      </c>
      <c r="F61" s="35">
        <v>9</v>
      </c>
      <c r="G61" s="37">
        <v>1</v>
      </c>
      <c r="H61" s="35">
        <v>0.63</v>
      </c>
      <c r="I61" s="35">
        <v>1.88</v>
      </c>
      <c r="J61" s="35">
        <v>1.03</v>
      </c>
      <c r="K61" s="46">
        <f t="shared" si="1"/>
        <v>1.03</v>
      </c>
    </row>
    <row r="62" spans="1:11" x14ac:dyDescent="0.2">
      <c r="A62" s="35" t="s">
        <v>307</v>
      </c>
      <c r="B62" s="35" t="s">
        <v>316</v>
      </c>
      <c r="C62" s="36" t="s">
        <v>367</v>
      </c>
      <c r="D62" s="38">
        <f t="shared" si="2"/>
        <v>4605.8091286307053</v>
      </c>
      <c r="E62" s="34">
        <v>43770</v>
      </c>
      <c r="F62" s="35">
        <v>1</v>
      </c>
      <c r="G62" s="37">
        <v>0.7</v>
      </c>
      <c r="H62" s="35">
        <v>4.38</v>
      </c>
      <c r="I62" s="35">
        <v>9.64</v>
      </c>
      <c r="J62" s="35">
        <v>4.4400000000000004</v>
      </c>
      <c r="K62" s="46">
        <f t="shared" si="1"/>
        <v>3.1080000000000001</v>
      </c>
    </row>
    <row r="63" spans="1:11" x14ac:dyDescent="0.2">
      <c r="A63" s="35" t="s">
        <v>241</v>
      </c>
      <c r="B63" s="35" t="s">
        <v>243</v>
      </c>
      <c r="C63" s="36" t="s">
        <v>317</v>
      </c>
      <c r="D63" s="38">
        <f t="shared" si="2"/>
        <v>5505.226480836237</v>
      </c>
      <c r="E63" s="34">
        <v>43771</v>
      </c>
      <c r="F63" s="35">
        <v>2</v>
      </c>
      <c r="G63" s="37">
        <v>0.75</v>
      </c>
      <c r="H63" s="35">
        <v>7.83</v>
      </c>
      <c r="I63" s="35">
        <v>8.61</v>
      </c>
      <c r="J63" s="35">
        <v>4.74</v>
      </c>
      <c r="K63" s="46">
        <f t="shared" si="1"/>
        <v>3.5550000000000002</v>
      </c>
    </row>
    <row r="64" spans="1:11" x14ac:dyDescent="0.2">
      <c r="A64" s="35" t="s">
        <v>299</v>
      </c>
      <c r="B64" s="35" t="s">
        <v>319</v>
      </c>
      <c r="C64" s="36" t="s">
        <v>318</v>
      </c>
      <c r="D64" s="38">
        <f t="shared" si="2"/>
        <v>4132.530120481928</v>
      </c>
      <c r="E64" s="34">
        <v>43772</v>
      </c>
      <c r="F64" s="35">
        <v>3</v>
      </c>
      <c r="G64" s="37">
        <v>0.37</v>
      </c>
      <c r="H64" s="35">
        <v>5.19</v>
      </c>
      <c r="I64" s="35">
        <v>8.3000000000000007</v>
      </c>
      <c r="J64" s="35">
        <v>3.43</v>
      </c>
      <c r="K64" s="46">
        <f t="shared" si="1"/>
        <v>1.2691000000000001</v>
      </c>
    </row>
    <row r="65" spans="1:11" x14ac:dyDescent="0.2">
      <c r="A65" s="35" t="s">
        <v>320</v>
      </c>
      <c r="B65" s="35" t="s">
        <v>322</v>
      </c>
      <c r="C65" s="36" t="s">
        <v>321</v>
      </c>
      <c r="D65" s="38">
        <f t="shared" si="2"/>
        <v>2507.4037512339587</v>
      </c>
      <c r="E65" s="34">
        <v>43773</v>
      </c>
      <c r="F65" s="35">
        <v>4</v>
      </c>
      <c r="G65" s="37">
        <v>0.75</v>
      </c>
      <c r="H65" s="35">
        <v>4.1399999999999997</v>
      </c>
      <c r="I65" s="35">
        <v>10.130000000000001</v>
      </c>
      <c r="J65" s="35">
        <v>2.54</v>
      </c>
      <c r="K65" s="46">
        <f t="shared" si="1"/>
        <v>1.905</v>
      </c>
    </row>
    <row r="66" spans="1:11" x14ac:dyDescent="0.2">
      <c r="A66" s="35" t="s">
        <v>323</v>
      </c>
      <c r="B66" s="35" t="s">
        <v>324</v>
      </c>
      <c r="C66" s="36" t="s">
        <v>368</v>
      </c>
      <c r="D66" s="38">
        <f t="shared" ref="D66:D75" si="3">J66/I66*10000</f>
        <v>4911.7647058823522</v>
      </c>
      <c r="E66" s="34">
        <v>43774</v>
      </c>
      <c r="F66" s="35">
        <v>5</v>
      </c>
      <c r="G66" s="37">
        <v>0.23</v>
      </c>
      <c r="H66" s="35">
        <v>3.24</v>
      </c>
      <c r="I66" s="35">
        <v>3.4</v>
      </c>
      <c r="J66" s="35">
        <v>1.67</v>
      </c>
      <c r="K66" s="46">
        <f t="shared" si="1"/>
        <v>0.3841</v>
      </c>
    </row>
    <row r="67" spans="1:11" x14ac:dyDescent="0.2">
      <c r="A67" s="35" t="s">
        <v>325</v>
      </c>
      <c r="B67" s="35" t="s">
        <v>326</v>
      </c>
      <c r="C67" s="36" t="s">
        <v>369</v>
      </c>
      <c r="D67" s="38">
        <f>J67/I67*10000</f>
        <v>2519.893899204244</v>
      </c>
      <c r="E67" s="34">
        <v>43775</v>
      </c>
      <c r="F67" s="35">
        <v>6</v>
      </c>
      <c r="G67" s="37">
        <v>0.5</v>
      </c>
      <c r="H67" s="35">
        <v>3.35</v>
      </c>
      <c r="I67" s="35">
        <v>7.54</v>
      </c>
      <c r="J67" s="35">
        <v>1.9</v>
      </c>
      <c r="K67" s="46">
        <f t="shared" ref="K67:K75" si="4">J67*G67</f>
        <v>0.95</v>
      </c>
    </row>
    <row r="68" spans="1:11" ht="28.5" x14ac:dyDescent="0.2">
      <c r="A68" s="35" t="s">
        <v>267</v>
      </c>
      <c r="B68" s="35" t="s">
        <v>327</v>
      </c>
      <c r="C68" s="36" t="s">
        <v>370</v>
      </c>
      <c r="D68" s="38">
        <f t="shared" si="3"/>
        <v>5904.0444091990485</v>
      </c>
      <c r="E68" s="34">
        <v>43776</v>
      </c>
      <c r="F68" s="35">
        <v>7</v>
      </c>
      <c r="G68" s="37">
        <v>0.34</v>
      </c>
      <c r="H68" s="35">
        <v>16.82</v>
      </c>
      <c r="I68" s="35">
        <v>25.22</v>
      </c>
      <c r="J68" s="35">
        <v>14.89</v>
      </c>
      <c r="K68" s="46">
        <f t="shared" si="4"/>
        <v>5.0626000000000007</v>
      </c>
    </row>
    <row r="69" spans="1:11" x14ac:dyDescent="0.2">
      <c r="A69" s="35" t="s">
        <v>230</v>
      </c>
      <c r="B69" s="35" t="s">
        <v>232</v>
      </c>
      <c r="C69" s="36" t="s">
        <v>328</v>
      </c>
      <c r="D69" s="38">
        <f t="shared" si="3"/>
        <v>15517.241379310348</v>
      </c>
      <c r="E69" s="34">
        <v>43777</v>
      </c>
      <c r="F69" s="35">
        <v>8</v>
      </c>
      <c r="G69" s="37">
        <v>1</v>
      </c>
      <c r="H69" s="35">
        <v>0.69</v>
      </c>
      <c r="I69" s="35">
        <v>1.74</v>
      </c>
      <c r="J69" s="35">
        <v>2.7</v>
      </c>
      <c r="K69" s="46">
        <f t="shared" si="4"/>
        <v>2.7</v>
      </c>
    </row>
    <row r="70" spans="1:11" x14ac:dyDescent="0.2">
      <c r="A70" s="35" t="s">
        <v>329</v>
      </c>
      <c r="B70" s="35" t="s">
        <v>330</v>
      </c>
      <c r="C70" s="36" t="s">
        <v>371</v>
      </c>
      <c r="D70" s="38">
        <f t="shared" si="3"/>
        <v>4212.4542124542122</v>
      </c>
      <c r="E70" s="34">
        <v>43800</v>
      </c>
      <c r="F70" s="35">
        <v>1</v>
      </c>
      <c r="G70" s="37">
        <v>0.75</v>
      </c>
      <c r="H70" s="35">
        <v>6.02</v>
      </c>
      <c r="I70" s="35">
        <v>13.65</v>
      </c>
      <c r="J70" s="35">
        <v>5.75</v>
      </c>
      <c r="K70" s="46">
        <f t="shared" si="4"/>
        <v>4.3125</v>
      </c>
    </row>
    <row r="71" spans="1:11" x14ac:dyDescent="0.2">
      <c r="A71" s="35" t="s">
        <v>331</v>
      </c>
      <c r="B71" s="35" t="s">
        <v>333</v>
      </c>
      <c r="C71" s="36" t="s">
        <v>332</v>
      </c>
      <c r="D71" s="38">
        <f t="shared" si="3"/>
        <v>6563.2318501170976</v>
      </c>
      <c r="E71" s="34">
        <v>43801</v>
      </c>
      <c r="F71" s="35">
        <v>2</v>
      </c>
      <c r="G71" s="37">
        <v>0.16</v>
      </c>
      <c r="H71" s="35">
        <v>7.08</v>
      </c>
      <c r="I71" s="35">
        <v>17.079999999999998</v>
      </c>
      <c r="J71" s="35">
        <v>11.21</v>
      </c>
      <c r="K71" s="46">
        <f t="shared" si="4"/>
        <v>1.7936000000000001</v>
      </c>
    </row>
    <row r="72" spans="1:11" x14ac:dyDescent="0.2">
      <c r="A72" s="35" t="s">
        <v>334</v>
      </c>
      <c r="B72" s="35" t="s">
        <v>336</v>
      </c>
      <c r="C72" s="36" t="s">
        <v>335</v>
      </c>
      <c r="D72" s="38">
        <f t="shared" si="3"/>
        <v>2685.3932584269664</v>
      </c>
      <c r="E72" s="34">
        <v>43802</v>
      </c>
      <c r="F72" s="35">
        <v>3</v>
      </c>
      <c r="G72" s="37">
        <v>0.66</v>
      </c>
      <c r="H72" s="35">
        <v>6.94</v>
      </c>
      <c r="I72" s="35">
        <v>17.8</v>
      </c>
      <c r="J72" s="35">
        <v>4.78</v>
      </c>
      <c r="K72" s="46">
        <f t="shared" si="4"/>
        <v>3.1548000000000003</v>
      </c>
    </row>
    <row r="73" spans="1:11" x14ac:dyDescent="0.2">
      <c r="A73" s="35" t="s">
        <v>337</v>
      </c>
      <c r="B73" s="35" t="s">
        <v>250</v>
      </c>
      <c r="C73" s="36" t="s">
        <v>372</v>
      </c>
      <c r="D73" s="38">
        <f t="shared" si="3"/>
        <v>929.20353982300878</v>
      </c>
      <c r="E73" s="34">
        <v>43803</v>
      </c>
      <c r="F73" s="35">
        <v>4</v>
      </c>
      <c r="G73" s="37">
        <v>1</v>
      </c>
      <c r="H73" s="35">
        <v>5.22</v>
      </c>
      <c r="I73" s="35">
        <v>13.56</v>
      </c>
      <c r="J73" s="35">
        <v>1.26</v>
      </c>
      <c r="K73" s="46">
        <f t="shared" si="4"/>
        <v>1.26</v>
      </c>
    </row>
    <row r="74" spans="1:11" x14ac:dyDescent="0.2">
      <c r="A74" s="35" t="s">
        <v>338</v>
      </c>
      <c r="B74" s="35" t="s">
        <v>339</v>
      </c>
      <c r="C74" s="36" t="s">
        <v>198</v>
      </c>
      <c r="D74" s="38">
        <f t="shared" si="3"/>
        <v>5948.7776484284059</v>
      </c>
      <c r="E74" s="34">
        <v>43804</v>
      </c>
      <c r="F74" s="35">
        <v>5</v>
      </c>
      <c r="G74" s="37">
        <v>0.1</v>
      </c>
      <c r="H74" s="35">
        <v>2.15</v>
      </c>
      <c r="I74" s="35">
        <v>8.59</v>
      </c>
      <c r="J74" s="35">
        <v>5.1100000000000003</v>
      </c>
      <c r="K74" s="46">
        <f t="shared" si="4"/>
        <v>0.51100000000000001</v>
      </c>
    </row>
    <row r="75" spans="1:11" x14ac:dyDescent="0.2">
      <c r="A75" s="35" t="s">
        <v>279</v>
      </c>
      <c r="B75" s="35" t="s">
        <v>341</v>
      </c>
      <c r="C75" s="36" t="s">
        <v>340</v>
      </c>
      <c r="D75" s="38">
        <f t="shared" si="3"/>
        <v>5478.2608695652179</v>
      </c>
      <c r="E75" s="34">
        <v>43805</v>
      </c>
      <c r="F75" s="35">
        <v>6</v>
      </c>
      <c r="G75" s="37">
        <v>0.8</v>
      </c>
      <c r="H75" s="35">
        <v>0.69</v>
      </c>
      <c r="I75" s="35">
        <v>4.5999999999999996</v>
      </c>
      <c r="J75" s="35">
        <v>2.52</v>
      </c>
      <c r="K75" s="46">
        <f t="shared" si="4"/>
        <v>2.016</v>
      </c>
    </row>
    <row r="76" spans="1:11" x14ac:dyDescent="0.2">
      <c r="A76" s="35"/>
      <c r="B76" s="35"/>
      <c r="C76" s="36"/>
      <c r="D76" s="38"/>
      <c r="E76" s="34"/>
      <c r="F76" s="35"/>
      <c r="G76" s="37"/>
      <c r="H76" s="35"/>
      <c r="I76" s="35"/>
      <c r="J76" s="35"/>
      <c r="K76" s="46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zoomScaleNormal="100" workbookViewId="0">
      <pane ySplit="1" topLeftCell="A2" activePane="bottomLeft" state="frozen"/>
      <selection pane="bottomLeft" activeCell="E1" sqref="E1:E1048576"/>
    </sheetView>
  </sheetViews>
  <sheetFormatPr defaultRowHeight="14.25" x14ac:dyDescent="0.2"/>
  <cols>
    <col min="1" max="1" width="9" style="21"/>
    <col min="2" max="2" width="15.75" style="22" customWidth="1"/>
    <col min="3" max="3" width="48.875" style="22" customWidth="1"/>
    <col min="4" max="4" width="11.25" style="24" customWidth="1"/>
    <col min="5" max="5" width="11.375" style="70" bestFit="1" customWidth="1"/>
    <col min="6" max="6" width="6" style="21" customWidth="1"/>
    <col min="7" max="7" width="7.875" style="21" customWidth="1"/>
    <col min="8" max="8" width="9.375" style="21" customWidth="1"/>
    <col min="9" max="9" width="11.375" style="21" customWidth="1"/>
    <col min="10" max="10" width="8.625" style="21" customWidth="1"/>
    <col min="11" max="11" width="9.25" style="21" customWidth="1"/>
    <col min="12" max="16384" width="9" style="21"/>
  </cols>
  <sheetData>
    <row r="1" spans="1:11" s="13" customFormat="1" ht="27" x14ac:dyDescent="0.2">
      <c r="A1" s="14" t="s">
        <v>18</v>
      </c>
      <c r="B1" s="14" t="s">
        <v>20</v>
      </c>
      <c r="C1" s="14" t="s">
        <v>19</v>
      </c>
      <c r="D1" s="15" t="s">
        <v>24</v>
      </c>
      <c r="E1" s="29" t="s">
        <v>16</v>
      </c>
      <c r="F1" s="14" t="s">
        <v>17</v>
      </c>
      <c r="G1" s="14" t="s">
        <v>21</v>
      </c>
      <c r="H1" s="14" t="s">
        <v>22</v>
      </c>
      <c r="I1" s="14" t="s">
        <v>23</v>
      </c>
      <c r="J1" s="49" t="s">
        <v>376</v>
      </c>
      <c r="K1" s="48" t="s">
        <v>377</v>
      </c>
    </row>
    <row r="2" spans="1:11" x14ac:dyDescent="0.2">
      <c r="A2" s="17" t="s">
        <v>25</v>
      </c>
      <c r="B2" s="17" t="s">
        <v>27</v>
      </c>
      <c r="C2" s="17" t="s">
        <v>26</v>
      </c>
      <c r="D2" s="18">
        <f>J2/I2*10000</f>
        <v>1820.464532328939</v>
      </c>
      <c r="E2" s="34">
        <v>43831</v>
      </c>
      <c r="F2" s="1">
        <v>1</v>
      </c>
      <c r="G2" s="2">
        <v>0.75</v>
      </c>
      <c r="H2" s="3">
        <v>10.37</v>
      </c>
      <c r="I2" s="3">
        <v>15.93</v>
      </c>
      <c r="J2" s="4">
        <v>2.9</v>
      </c>
      <c r="K2" s="11">
        <f>J2*G2</f>
        <v>2.1749999999999998</v>
      </c>
    </row>
    <row r="3" spans="1:11" x14ac:dyDescent="0.2">
      <c r="A3" s="17" t="s">
        <v>28</v>
      </c>
      <c r="B3" s="17" t="s">
        <v>29</v>
      </c>
      <c r="C3" s="17" t="s">
        <v>6</v>
      </c>
      <c r="D3" s="19">
        <f>(2506+4142)/2</f>
        <v>3324</v>
      </c>
      <c r="E3" s="34">
        <v>43832</v>
      </c>
      <c r="F3" s="1">
        <v>2</v>
      </c>
      <c r="G3" s="2">
        <v>1</v>
      </c>
      <c r="H3" s="3">
        <v>7.12</v>
      </c>
      <c r="I3" s="3">
        <v>12.36</v>
      </c>
      <c r="J3" s="4">
        <v>4.74</v>
      </c>
      <c r="K3" s="11">
        <f t="shared" ref="K3:K66" si="0">J3*G3</f>
        <v>4.74</v>
      </c>
    </row>
    <row r="4" spans="1:11" x14ac:dyDescent="0.2">
      <c r="A4" s="17" t="s">
        <v>28</v>
      </c>
      <c r="B4" s="17" t="s">
        <v>29</v>
      </c>
      <c r="C4" s="17" t="s">
        <v>829</v>
      </c>
      <c r="D4" s="19">
        <f>(2717+4282)/2</f>
        <v>3499.5</v>
      </c>
      <c r="E4" s="34">
        <v>43833</v>
      </c>
      <c r="F4" s="1">
        <v>3</v>
      </c>
      <c r="G4" s="2">
        <v>1</v>
      </c>
      <c r="H4" s="3">
        <v>11.59</v>
      </c>
      <c r="I4" s="3">
        <v>19.77</v>
      </c>
      <c r="J4" s="4">
        <v>7.62</v>
      </c>
      <c r="K4" s="11">
        <f t="shared" si="0"/>
        <v>7.62</v>
      </c>
    </row>
    <row r="5" spans="1:11" x14ac:dyDescent="0.2">
      <c r="A5" s="17" t="s">
        <v>30</v>
      </c>
      <c r="B5" s="17" t="s">
        <v>32</v>
      </c>
      <c r="C5" s="17" t="s">
        <v>31</v>
      </c>
      <c r="D5" s="18">
        <v>10278</v>
      </c>
      <c r="E5" s="34">
        <v>43862</v>
      </c>
      <c r="F5" s="1">
        <v>1</v>
      </c>
      <c r="G5" s="2">
        <v>1</v>
      </c>
      <c r="H5" s="17">
        <v>4.1500000000000004</v>
      </c>
      <c r="I5" s="17">
        <v>10.38</v>
      </c>
      <c r="J5" s="4">
        <v>4.7699999999999996</v>
      </c>
      <c r="K5" s="11">
        <f t="shared" si="0"/>
        <v>4.7699999999999996</v>
      </c>
    </row>
    <row r="6" spans="1:11" x14ac:dyDescent="0.2">
      <c r="A6" s="17" t="s">
        <v>33</v>
      </c>
      <c r="B6" s="17" t="s">
        <v>35</v>
      </c>
      <c r="C6" s="17" t="s">
        <v>34</v>
      </c>
      <c r="D6" s="18">
        <f t="shared" ref="D6:D37" si="1">J6/I6*10000</f>
        <v>3020.6677265500794</v>
      </c>
      <c r="E6" s="34">
        <v>43863</v>
      </c>
      <c r="F6" s="1">
        <v>2</v>
      </c>
      <c r="G6" s="2">
        <v>0.5</v>
      </c>
      <c r="H6" s="3">
        <v>6.29</v>
      </c>
      <c r="I6" s="3">
        <v>6.29</v>
      </c>
      <c r="J6" s="4">
        <v>1.9</v>
      </c>
      <c r="K6" s="11">
        <f t="shared" si="0"/>
        <v>0.95</v>
      </c>
    </row>
    <row r="7" spans="1:11" x14ac:dyDescent="0.2">
      <c r="A7" s="17" t="s">
        <v>36</v>
      </c>
      <c r="B7" s="17" t="s">
        <v>37</v>
      </c>
      <c r="C7" s="17" t="s">
        <v>7</v>
      </c>
      <c r="D7" s="18">
        <f t="shared" si="1"/>
        <v>3893.6309914642152</v>
      </c>
      <c r="E7" s="34">
        <v>43864</v>
      </c>
      <c r="F7" s="1">
        <v>3</v>
      </c>
      <c r="G7" s="2">
        <v>0.53</v>
      </c>
      <c r="H7" s="3">
        <v>7.54</v>
      </c>
      <c r="I7" s="3">
        <v>15.23</v>
      </c>
      <c r="J7" s="4">
        <v>5.93</v>
      </c>
      <c r="K7" s="11">
        <f t="shared" si="0"/>
        <v>3.1429</v>
      </c>
    </row>
    <row r="8" spans="1:11" x14ac:dyDescent="0.2">
      <c r="A8" s="17" t="s">
        <v>38</v>
      </c>
      <c r="B8" s="17" t="s">
        <v>40</v>
      </c>
      <c r="C8" s="17" t="s">
        <v>39</v>
      </c>
      <c r="D8" s="18">
        <f t="shared" si="1"/>
        <v>5397.6886471787902</v>
      </c>
      <c r="E8" s="34">
        <v>43865</v>
      </c>
      <c r="F8" s="1">
        <v>4</v>
      </c>
      <c r="G8" s="2">
        <v>1</v>
      </c>
      <c r="H8" s="3">
        <v>7.35</v>
      </c>
      <c r="I8" s="3">
        <v>14.71</v>
      </c>
      <c r="J8" s="4">
        <v>7.94</v>
      </c>
      <c r="K8" s="11">
        <f t="shared" si="0"/>
        <v>7.94</v>
      </c>
    </row>
    <row r="9" spans="1:11" x14ac:dyDescent="0.2">
      <c r="A9" s="17" t="s">
        <v>41</v>
      </c>
      <c r="B9" s="17" t="s">
        <v>42</v>
      </c>
      <c r="C9" s="17" t="s">
        <v>8</v>
      </c>
      <c r="D9" s="18">
        <f t="shared" si="1"/>
        <v>1355.1401869158876</v>
      </c>
      <c r="E9" s="34">
        <v>43891</v>
      </c>
      <c r="F9" s="1">
        <v>1</v>
      </c>
      <c r="G9" s="2">
        <v>1</v>
      </c>
      <c r="H9" s="3">
        <v>3.89</v>
      </c>
      <c r="I9" s="3">
        <v>6.42</v>
      </c>
      <c r="J9" s="4">
        <v>0.87</v>
      </c>
      <c r="K9" s="11">
        <f t="shared" si="0"/>
        <v>0.87</v>
      </c>
    </row>
    <row r="10" spans="1:11" ht="15" x14ac:dyDescent="0.2">
      <c r="A10" s="17" t="s">
        <v>41</v>
      </c>
      <c r="B10" s="17" t="s">
        <v>42</v>
      </c>
      <c r="C10" s="17" t="s">
        <v>43</v>
      </c>
      <c r="D10" s="18">
        <f t="shared" si="1"/>
        <v>1335.3115727002967</v>
      </c>
      <c r="E10" s="34">
        <v>43892</v>
      </c>
      <c r="F10" s="1">
        <v>2</v>
      </c>
      <c r="G10" s="2">
        <v>1</v>
      </c>
      <c r="H10" s="3">
        <v>4.82</v>
      </c>
      <c r="I10" s="3">
        <v>6.74</v>
      </c>
      <c r="J10" s="4">
        <v>0.9</v>
      </c>
      <c r="K10" s="11">
        <f t="shared" si="0"/>
        <v>0.9</v>
      </c>
    </row>
    <row r="11" spans="1:11" ht="15" x14ac:dyDescent="0.2">
      <c r="A11" s="17" t="s">
        <v>41</v>
      </c>
      <c r="B11" s="17" t="s">
        <v>42</v>
      </c>
      <c r="C11" s="17" t="s">
        <v>44</v>
      </c>
      <c r="D11" s="18">
        <f t="shared" si="1"/>
        <v>1142.8571428571429</v>
      </c>
      <c r="E11" s="34">
        <v>43893</v>
      </c>
      <c r="F11" s="1">
        <v>3</v>
      </c>
      <c r="G11" s="2">
        <v>1</v>
      </c>
      <c r="H11" s="3">
        <v>2.33</v>
      </c>
      <c r="I11" s="3">
        <v>1.4</v>
      </c>
      <c r="J11" s="4">
        <v>0.16</v>
      </c>
      <c r="K11" s="11">
        <f t="shared" si="0"/>
        <v>0.16</v>
      </c>
    </row>
    <row r="12" spans="1:11" x14ac:dyDescent="0.2">
      <c r="A12" s="17" t="s">
        <v>41</v>
      </c>
      <c r="B12" s="17" t="s">
        <v>42</v>
      </c>
      <c r="C12" s="17" t="s">
        <v>9</v>
      </c>
      <c r="D12" s="18">
        <f t="shared" si="1"/>
        <v>4799.4467496542184</v>
      </c>
      <c r="E12" s="34">
        <v>43894</v>
      </c>
      <c r="F12" s="1">
        <v>4</v>
      </c>
      <c r="G12" s="2">
        <v>0.45</v>
      </c>
      <c r="H12" s="3">
        <v>6.02</v>
      </c>
      <c r="I12" s="3">
        <v>7.23</v>
      </c>
      <c r="J12" s="4">
        <v>3.47</v>
      </c>
      <c r="K12" s="11">
        <f t="shared" si="0"/>
        <v>1.5615000000000001</v>
      </c>
    </row>
    <row r="13" spans="1:11" x14ac:dyDescent="0.2">
      <c r="A13" s="17" t="s">
        <v>45</v>
      </c>
      <c r="B13" s="17" t="s">
        <v>46</v>
      </c>
      <c r="C13" s="17" t="s">
        <v>10</v>
      </c>
      <c r="D13" s="18">
        <f t="shared" si="1"/>
        <v>8175.0619322873663</v>
      </c>
      <c r="E13" s="34">
        <v>43895</v>
      </c>
      <c r="F13" s="1">
        <v>5</v>
      </c>
      <c r="G13" s="2">
        <v>0.5</v>
      </c>
      <c r="H13" s="3">
        <v>5.51</v>
      </c>
      <c r="I13" s="3">
        <v>12.11</v>
      </c>
      <c r="J13" s="4">
        <v>9.9</v>
      </c>
      <c r="K13" s="11">
        <f t="shared" si="0"/>
        <v>4.95</v>
      </c>
    </row>
    <row r="14" spans="1:11" x14ac:dyDescent="0.2">
      <c r="A14" s="17" t="s">
        <v>30</v>
      </c>
      <c r="B14" s="17" t="s">
        <v>48</v>
      </c>
      <c r="C14" s="65" t="s">
        <v>47</v>
      </c>
      <c r="D14" s="18">
        <f t="shared" si="1"/>
        <v>2655.4054054054054</v>
      </c>
      <c r="E14" s="34">
        <v>43896</v>
      </c>
      <c r="F14" s="1">
        <v>6</v>
      </c>
      <c r="G14" s="2">
        <v>0.75</v>
      </c>
      <c r="H14" s="3">
        <v>5.92</v>
      </c>
      <c r="I14" s="3">
        <v>14.8</v>
      </c>
      <c r="J14" s="4">
        <v>3.93</v>
      </c>
      <c r="K14" s="11">
        <f t="shared" si="0"/>
        <v>2.9475000000000002</v>
      </c>
    </row>
    <row r="15" spans="1:11" x14ac:dyDescent="0.2">
      <c r="A15" s="17" t="s">
        <v>49</v>
      </c>
      <c r="B15" s="17" t="s">
        <v>50</v>
      </c>
      <c r="C15" s="17" t="s">
        <v>11</v>
      </c>
      <c r="D15" s="18">
        <f t="shared" si="1"/>
        <v>1556.2472209871055</v>
      </c>
      <c r="E15" s="34">
        <v>43897</v>
      </c>
      <c r="F15" s="1">
        <v>7</v>
      </c>
      <c r="G15" s="2">
        <v>0.49</v>
      </c>
      <c r="H15" s="3">
        <v>7.77</v>
      </c>
      <c r="I15" s="3">
        <v>22.49</v>
      </c>
      <c r="J15" s="4">
        <v>3.5</v>
      </c>
      <c r="K15" s="11">
        <f t="shared" si="0"/>
        <v>1.7149999999999999</v>
      </c>
    </row>
    <row r="16" spans="1:11" x14ac:dyDescent="0.2">
      <c r="A16" s="17" t="s">
        <v>51</v>
      </c>
      <c r="B16" s="17" t="s">
        <v>53</v>
      </c>
      <c r="C16" s="17" t="s">
        <v>52</v>
      </c>
      <c r="D16" s="18">
        <f t="shared" si="1"/>
        <v>35280.641466208479</v>
      </c>
      <c r="E16" s="34">
        <v>43922</v>
      </c>
      <c r="F16" s="1">
        <v>1</v>
      </c>
      <c r="G16" s="2">
        <v>0.55000000000000004</v>
      </c>
      <c r="H16" s="3">
        <v>3.49</v>
      </c>
      <c r="I16" s="3">
        <v>8.73</v>
      </c>
      <c r="J16" s="4">
        <v>30.8</v>
      </c>
      <c r="K16" s="11">
        <f t="shared" si="0"/>
        <v>16.940000000000001</v>
      </c>
    </row>
    <row r="17" spans="1:11" x14ac:dyDescent="0.2">
      <c r="A17" s="17" t="s">
        <v>41</v>
      </c>
      <c r="B17" s="17" t="s">
        <v>54</v>
      </c>
      <c r="C17" s="17" t="s">
        <v>3</v>
      </c>
      <c r="D17" s="18">
        <f t="shared" si="1"/>
        <v>4490.2093180283591</v>
      </c>
      <c r="E17" s="34">
        <v>43923</v>
      </c>
      <c r="F17" s="1">
        <v>2</v>
      </c>
      <c r="G17" s="2">
        <v>0.55000000000000004</v>
      </c>
      <c r="H17" s="3">
        <v>21.92</v>
      </c>
      <c r="I17" s="3">
        <v>44.43</v>
      </c>
      <c r="J17" s="4">
        <v>19.95</v>
      </c>
      <c r="K17" s="11">
        <f t="shared" si="0"/>
        <v>10.9725</v>
      </c>
    </row>
    <row r="18" spans="1:11" x14ac:dyDescent="0.2">
      <c r="A18" s="17" t="s">
        <v>25</v>
      </c>
      <c r="B18" s="17" t="s">
        <v>56</v>
      </c>
      <c r="C18" s="17" t="s">
        <v>55</v>
      </c>
      <c r="D18" s="18">
        <f t="shared" si="1"/>
        <v>7830.8026030368765</v>
      </c>
      <c r="E18" s="34">
        <v>43924</v>
      </c>
      <c r="F18" s="1">
        <v>3</v>
      </c>
      <c r="G18" s="2">
        <v>0.45</v>
      </c>
      <c r="H18" s="3">
        <v>3.08</v>
      </c>
      <c r="I18" s="3">
        <v>4.6100000000000003</v>
      </c>
      <c r="J18" s="4">
        <v>3.61</v>
      </c>
      <c r="K18" s="11">
        <f t="shared" si="0"/>
        <v>1.6245000000000001</v>
      </c>
    </row>
    <row r="19" spans="1:11" x14ac:dyDescent="0.2">
      <c r="A19" s="17" t="s">
        <v>30</v>
      </c>
      <c r="B19" s="17" t="s">
        <v>58</v>
      </c>
      <c r="C19" s="65" t="s">
        <v>57</v>
      </c>
      <c r="D19" s="18">
        <f t="shared" si="1"/>
        <v>5651.6853932584263</v>
      </c>
      <c r="E19" s="34">
        <v>43925</v>
      </c>
      <c r="F19" s="1">
        <v>4</v>
      </c>
      <c r="G19" s="2">
        <v>0.51</v>
      </c>
      <c r="H19" s="3">
        <v>2.97</v>
      </c>
      <c r="I19" s="3">
        <v>8.9</v>
      </c>
      <c r="J19" s="4">
        <v>5.03</v>
      </c>
      <c r="K19" s="11">
        <f t="shared" si="0"/>
        <v>2.5653000000000001</v>
      </c>
    </row>
    <row r="20" spans="1:11" x14ac:dyDescent="0.2">
      <c r="A20" s="17" t="s">
        <v>59</v>
      </c>
      <c r="B20" s="17" t="s">
        <v>61</v>
      </c>
      <c r="C20" s="17" t="s">
        <v>60</v>
      </c>
      <c r="D20" s="18">
        <f t="shared" si="1"/>
        <v>12816.901408450705</v>
      </c>
      <c r="E20" s="34">
        <v>43926</v>
      </c>
      <c r="F20" s="1">
        <v>5</v>
      </c>
      <c r="G20" s="2">
        <v>0.7</v>
      </c>
      <c r="H20" s="3">
        <v>5.01</v>
      </c>
      <c r="I20" s="3">
        <v>8.52</v>
      </c>
      <c r="J20" s="4">
        <v>10.92</v>
      </c>
      <c r="K20" s="11">
        <f t="shared" si="0"/>
        <v>7.6439999999999992</v>
      </c>
    </row>
    <row r="21" spans="1:11" x14ac:dyDescent="0.2">
      <c r="A21" s="17" t="s">
        <v>59</v>
      </c>
      <c r="B21" s="17" t="s">
        <v>63</v>
      </c>
      <c r="C21" s="17" t="s">
        <v>62</v>
      </c>
      <c r="D21" s="18">
        <f t="shared" si="1"/>
        <v>4197.3244147157193</v>
      </c>
      <c r="E21" s="34">
        <v>43927</v>
      </c>
      <c r="F21" s="1">
        <v>6</v>
      </c>
      <c r="G21" s="2">
        <v>0.25</v>
      </c>
      <c r="H21" s="3">
        <v>13.11</v>
      </c>
      <c r="I21" s="3">
        <v>35.880000000000003</v>
      </c>
      <c r="J21" s="4">
        <v>15.06</v>
      </c>
      <c r="K21" s="11">
        <f t="shared" si="0"/>
        <v>3.7650000000000001</v>
      </c>
    </row>
    <row r="22" spans="1:11" x14ac:dyDescent="0.2">
      <c r="A22" s="17" t="s">
        <v>64</v>
      </c>
      <c r="B22" s="17" t="s">
        <v>65</v>
      </c>
      <c r="C22" s="17" t="s">
        <v>0</v>
      </c>
      <c r="D22" s="18">
        <f t="shared" si="1"/>
        <v>12685.185185185186</v>
      </c>
      <c r="E22" s="34">
        <v>43928</v>
      </c>
      <c r="F22" s="1">
        <v>7</v>
      </c>
      <c r="G22" s="2">
        <v>0.6</v>
      </c>
      <c r="H22" s="3">
        <v>1.29</v>
      </c>
      <c r="I22" s="3">
        <v>3.24</v>
      </c>
      <c r="J22" s="4">
        <v>4.1100000000000003</v>
      </c>
      <c r="K22" s="11">
        <f t="shared" si="0"/>
        <v>2.4660000000000002</v>
      </c>
    </row>
    <row r="23" spans="1:11" x14ac:dyDescent="0.2">
      <c r="A23" s="17" t="s">
        <v>66</v>
      </c>
      <c r="B23" s="17" t="s">
        <v>67</v>
      </c>
      <c r="C23" s="17" t="s">
        <v>1</v>
      </c>
      <c r="D23" s="18">
        <f t="shared" si="1"/>
        <v>1621.4285714285713</v>
      </c>
      <c r="E23" s="34">
        <v>43929</v>
      </c>
      <c r="F23" s="1">
        <v>8</v>
      </c>
      <c r="G23" s="2">
        <v>0.4</v>
      </c>
      <c r="H23" s="3">
        <v>10</v>
      </c>
      <c r="I23" s="3">
        <v>28</v>
      </c>
      <c r="J23" s="4">
        <v>4.54</v>
      </c>
      <c r="K23" s="11">
        <f t="shared" si="0"/>
        <v>1.8160000000000001</v>
      </c>
    </row>
    <row r="24" spans="1:11" x14ac:dyDescent="0.2">
      <c r="A24" s="17" t="s">
        <v>68</v>
      </c>
      <c r="B24" s="17" t="s">
        <v>70</v>
      </c>
      <c r="C24" s="17" t="s">
        <v>69</v>
      </c>
      <c r="D24" s="18">
        <f t="shared" si="1"/>
        <v>5718.3297947629153</v>
      </c>
      <c r="E24" s="34">
        <v>43930</v>
      </c>
      <c r="F24" s="1">
        <v>9</v>
      </c>
      <c r="G24" s="2">
        <v>0.33</v>
      </c>
      <c r="H24" s="3">
        <v>11.31</v>
      </c>
      <c r="I24" s="3">
        <v>28.26</v>
      </c>
      <c r="J24" s="4">
        <v>16.16</v>
      </c>
      <c r="K24" s="11">
        <f t="shared" si="0"/>
        <v>5.3328000000000007</v>
      </c>
    </row>
    <row r="25" spans="1:11" x14ac:dyDescent="0.2">
      <c r="A25" s="17" t="s">
        <v>71</v>
      </c>
      <c r="B25" s="17" t="s">
        <v>72</v>
      </c>
      <c r="C25" s="17" t="s">
        <v>12</v>
      </c>
      <c r="D25" s="18">
        <f t="shared" si="1"/>
        <v>7210.0313479623819</v>
      </c>
      <c r="E25" s="34">
        <v>43931</v>
      </c>
      <c r="F25" s="1">
        <v>10</v>
      </c>
      <c r="G25" s="2">
        <v>0.6</v>
      </c>
      <c r="H25" s="3">
        <v>5.7</v>
      </c>
      <c r="I25" s="3">
        <v>15.95</v>
      </c>
      <c r="J25" s="4">
        <v>11.5</v>
      </c>
      <c r="K25" s="11">
        <f t="shared" si="0"/>
        <v>6.8999999999999995</v>
      </c>
    </row>
    <row r="26" spans="1:11" x14ac:dyDescent="0.2">
      <c r="A26" s="17" t="s">
        <v>73</v>
      </c>
      <c r="B26" s="17" t="s">
        <v>74</v>
      </c>
      <c r="C26" s="17" t="s">
        <v>13</v>
      </c>
      <c r="D26" s="18">
        <f t="shared" si="1"/>
        <v>4906.9973427812229</v>
      </c>
      <c r="E26" s="34">
        <v>43932</v>
      </c>
      <c r="F26" s="1">
        <v>11</v>
      </c>
      <c r="G26" s="2">
        <v>0.7</v>
      </c>
      <c r="H26" s="3">
        <v>4.91</v>
      </c>
      <c r="I26" s="3">
        <v>11.29</v>
      </c>
      <c r="J26" s="4">
        <v>5.54</v>
      </c>
      <c r="K26" s="11">
        <f t="shared" si="0"/>
        <v>3.8779999999999997</v>
      </c>
    </row>
    <row r="27" spans="1:11" x14ac:dyDescent="0.2">
      <c r="A27" s="17" t="s">
        <v>75</v>
      </c>
      <c r="B27" s="17" t="s">
        <v>77</v>
      </c>
      <c r="C27" s="17" t="s">
        <v>76</v>
      </c>
      <c r="D27" s="18">
        <f t="shared" si="1"/>
        <v>5863.0952380952385</v>
      </c>
      <c r="E27" s="34">
        <v>43952</v>
      </c>
      <c r="F27" s="1">
        <v>1</v>
      </c>
      <c r="G27" s="2">
        <v>0.5</v>
      </c>
      <c r="H27" s="3">
        <v>3.73</v>
      </c>
      <c r="I27" s="3">
        <v>6.72</v>
      </c>
      <c r="J27" s="4">
        <v>3.94</v>
      </c>
      <c r="K27" s="11">
        <f t="shared" si="0"/>
        <v>1.97</v>
      </c>
    </row>
    <row r="28" spans="1:11" x14ac:dyDescent="0.2">
      <c r="A28" s="17" t="s">
        <v>75</v>
      </c>
      <c r="B28" s="17" t="s">
        <v>77</v>
      </c>
      <c r="C28" s="17" t="s">
        <v>78</v>
      </c>
      <c r="D28" s="18">
        <f t="shared" si="1"/>
        <v>6942.9097605893185</v>
      </c>
      <c r="E28" s="34">
        <v>43953</v>
      </c>
      <c r="F28" s="1">
        <v>2</v>
      </c>
      <c r="G28" s="2">
        <v>0.5</v>
      </c>
      <c r="H28" s="3">
        <v>3.02</v>
      </c>
      <c r="I28" s="3">
        <v>5.43</v>
      </c>
      <c r="J28" s="4">
        <v>3.77</v>
      </c>
      <c r="K28" s="11">
        <f t="shared" si="0"/>
        <v>1.885</v>
      </c>
    </row>
    <row r="29" spans="1:11" x14ac:dyDescent="0.2">
      <c r="A29" s="17" t="s">
        <v>33</v>
      </c>
      <c r="B29" s="17" t="s">
        <v>35</v>
      </c>
      <c r="C29" s="17" t="s">
        <v>79</v>
      </c>
      <c r="D29" s="18">
        <f t="shared" si="1"/>
        <v>3479.9999999999995</v>
      </c>
      <c r="E29" s="34">
        <v>43954</v>
      </c>
      <c r="F29" s="1">
        <v>3</v>
      </c>
      <c r="G29" s="2">
        <v>0.75</v>
      </c>
      <c r="H29" s="3">
        <v>4.76</v>
      </c>
      <c r="I29" s="3">
        <v>5</v>
      </c>
      <c r="J29" s="4">
        <v>1.74</v>
      </c>
      <c r="K29" s="11">
        <f t="shared" si="0"/>
        <v>1.3049999999999999</v>
      </c>
    </row>
    <row r="30" spans="1:11" x14ac:dyDescent="0.2">
      <c r="A30" s="17" t="s">
        <v>80</v>
      </c>
      <c r="B30" s="17" t="s">
        <v>81</v>
      </c>
      <c r="C30" s="17" t="s">
        <v>14</v>
      </c>
      <c r="D30" s="18">
        <f t="shared" si="1"/>
        <v>8428.5714285714294</v>
      </c>
      <c r="E30" s="34">
        <v>43955</v>
      </c>
      <c r="F30" s="1">
        <v>4</v>
      </c>
      <c r="G30" s="2">
        <v>0.6</v>
      </c>
      <c r="H30" s="3">
        <v>1.21</v>
      </c>
      <c r="I30" s="3">
        <v>3.5</v>
      </c>
      <c r="J30" s="4">
        <v>2.95</v>
      </c>
      <c r="K30" s="11">
        <f t="shared" si="0"/>
        <v>1.77</v>
      </c>
    </row>
    <row r="31" spans="1:11" ht="15" x14ac:dyDescent="0.2">
      <c r="A31" s="17" t="s">
        <v>80</v>
      </c>
      <c r="B31" s="17" t="s">
        <v>81</v>
      </c>
      <c r="C31" s="17" t="s">
        <v>82</v>
      </c>
      <c r="D31" s="18">
        <f t="shared" si="1"/>
        <v>8549.382716049382</v>
      </c>
      <c r="E31" s="34">
        <v>43956</v>
      </c>
      <c r="F31" s="1">
        <v>5</v>
      </c>
      <c r="G31" s="2">
        <v>0.6</v>
      </c>
      <c r="H31" s="3">
        <v>2.3199999999999998</v>
      </c>
      <c r="I31" s="3">
        <v>6.48</v>
      </c>
      <c r="J31" s="4">
        <v>5.54</v>
      </c>
      <c r="K31" s="11">
        <f t="shared" si="0"/>
        <v>3.3239999999999998</v>
      </c>
    </row>
    <row r="32" spans="1:11" ht="15" x14ac:dyDescent="0.2">
      <c r="A32" s="17" t="s">
        <v>80</v>
      </c>
      <c r="B32" s="17" t="s">
        <v>81</v>
      </c>
      <c r="C32" s="17" t="s">
        <v>83</v>
      </c>
      <c r="D32" s="18">
        <f t="shared" si="1"/>
        <v>8666.6666666666661</v>
      </c>
      <c r="E32" s="34">
        <v>43957</v>
      </c>
      <c r="F32" s="1">
        <v>6</v>
      </c>
      <c r="G32" s="2">
        <v>0.6</v>
      </c>
      <c r="H32" s="3">
        <v>0.94</v>
      </c>
      <c r="I32" s="3">
        <v>2.25</v>
      </c>
      <c r="J32" s="4">
        <v>1.95</v>
      </c>
      <c r="K32" s="11">
        <f t="shared" si="0"/>
        <v>1.17</v>
      </c>
    </row>
    <row r="33" spans="1:11" ht="28.5" x14ac:dyDescent="0.2">
      <c r="A33" s="17" t="s">
        <v>84</v>
      </c>
      <c r="B33" s="17" t="s">
        <v>86</v>
      </c>
      <c r="C33" s="65" t="s">
        <v>85</v>
      </c>
      <c r="D33" s="18">
        <f t="shared" si="1"/>
        <v>6284.9621586048042</v>
      </c>
      <c r="E33" s="34">
        <v>43958</v>
      </c>
      <c r="F33" s="1">
        <v>7</v>
      </c>
      <c r="G33" s="2">
        <v>1</v>
      </c>
      <c r="H33" s="3">
        <v>17.22</v>
      </c>
      <c r="I33" s="3">
        <v>30.39</v>
      </c>
      <c r="J33" s="4">
        <v>19.100000000000001</v>
      </c>
      <c r="K33" s="11">
        <f t="shared" si="0"/>
        <v>19.100000000000001</v>
      </c>
    </row>
    <row r="34" spans="1:11" x14ac:dyDescent="0.2">
      <c r="A34" s="17" t="s">
        <v>64</v>
      </c>
      <c r="B34" s="17" t="s">
        <v>88</v>
      </c>
      <c r="C34" s="17" t="s">
        <v>87</v>
      </c>
      <c r="D34" s="18">
        <f t="shared" si="1"/>
        <v>6917.4757281553402</v>
      </c>
      <c r="E34" s="34">
        <v>43959</v>
      </c>
      <c r="F34" s="1">
        <v>8</v>
      </c>
      <c r="G34" s="2">
        <v>0.3</v>
      </c>
      <c r="H34" s="3">
        <v>3.6</v>
      </c>
      <c r="I34" s="3">
        <v>8.24</v>
      </c>
      <c r="J34" s="4">
        <v>5.7</v>
      </c>
      <c r="K34" s="11">
        <f t="shared" si="0"/>
        <v>1.71</v>
      </c>
    </row>
    <row r="35" spans="1:11" x14ac:dyDescent="0.2">
      <c r="A35" s="17" t="s">
        <v>25</v>
      </c>
      <c r="B35" s="17" t="s">
        <v>90</v>
      </c>
      <c r="C35" s="17" t="s">
        <v>89</v>
      </c>
      <c r="D35" s="18">
        <f t="shared" si="1"/>
        <v>6548.0427046263349</v>
      </c>
      <c r="E35" s="34">
        <v>43983</v>
      </c>
      <c r="F35" s="1">
        <v>1</v>
      </c>
      <c r="G35" s="2">
        <v>0.7</v>
      </c>
      <c r="H35" s="3">
        <v>3.67</v>
      </c>
      <c r="I35" s="3">
        <v>8.43</v>
      </c>
      <c r="J35" s="4">
        <v>5.52</v>
      </c>
      <c r="K35" s="11">
        <f t="shared" si="0"/>
        <v>3.8639999999999994</v>
      </c>
    </row>
    <row r="36" spans="1:11" x14ac:dyDescent="0.2">
      <c r="A36" s="17" t="s">
        <v>25</v>
      </c>
      <c r="B36" s="17" t="s">
        <v>90</v>
      </c>
      <c r="C36" s="17" t="s">
        <v>91</v>
      </c>
      <c r="D36" s="18">
        <f t="shared" si="1"/>
        <v>6580.4274465691778</v>
      </c>
      <c r="E36" s="34">
        <v>43984</v>
      </c>
      <c r="F36" s="1">
        <v>2</v>
      </c>
      <c r="G36" s="2">
        <v>0.75</v>
      </c>
      <c r="H36" s="3">
        <v>3.86</v>
      </c>
      <c r="I36" s="3">
        <v>8.89</v>
      </c>
      <c r="J36" s="4">
        <v>5.85</v>
      </c>
      <c r="K36" s="11">
        <f t="shared" si="0"/>
        <v>4.3874999999999993</v>
      </c>
    </row>
    <row r="37" spans="1:11" x14ac:dyDescent="0.2">
      <c r="A37" s="17" t="s">
        <v>92</v>
      </c>
      <c r="B37" s="17" t="s">
        <v>94</v>
      </c>
      <c r="C37" s="17" t="s">
        <v>93</v>
      </c>
      <c r="D37" s="18">
        <f t="shared" si="1"/>
        <v>4088.9830508474579</v>
      </c>
      <c r="E37" s="34">
        <v>43985</v>
      </c>
      <c r="F37" s="1">
        <v>3</v>
      </c>
      <c r="G37" s="2">
        <v>0.41</v>
      </c>
      <c r="H37" s="3">
        <v>2.62</v>
      </c>
      <c r="I37" s="3">
        <v>4.72</v>
      </c>
      <c r="J37" s="4">
        <v>1.93</v>
      </c>
      <c r="K37" s="11">
        <f t="shared" si="0"/>
        <v>0.79129999999999989</v>
      </c>
    </row>
    <row r="38" spans="1:11" x14ac:dyDescent="0.2">
      <c r="A38" s="17" t="s">
        <v>59</v>
      </c>
      <c r="B38" s="17" t="s">
        <v>96</v>
      </c>
      <c r="C38" s="17" t="s">
        <v>95</v>
      </c>
      <c r="D38" s="18">
        <f t="shared" ref="D38:D69" si="2">J38/I38*10000</f>
        <v>7293.6400541271987</v>
      </c>
      <c r="E38" s="34">
        <v>43986</v>
      </c>
      <c r="F38" s="1">
        <v>4</v>
      </c>
      <c r="G38" s="2">
        <v>0.6</v>
      </c>
      <c r="H38" s="3">
        <v>3.69</v>
      </c>
      <c r="I38" s="3">
        <v>7.39</v>
      </c>
      <c r="J38" s="4">
        <v>5.39</v>
      </c>
      <c r="K38" s="11">
        <f t="shared" si="0"/>
        <v>3.2339999999999995</v>
      </c>
    </row>
    <row r="39" spans="1:11" x14ac:dyDescent="0.2">
      <c r="A39" s="17" t="s">
        <v>30</v>
      </c>
      <c r="B39" s="17" t="s">
        <v>98</v>
      </c>
      <c r="C39" s="17" t="s">
        <v>97</v>
      </c>
      <c r="D39" s="18">
        <f t="shared" si="2"/>
        <v>7025.8980785296581</v>
      </c>
      <c r="E39" s="34">
        <v>43987</v>
      </c>
      <c r="F39" s="1">
        <v>5</v>
      </c>
      <c r="G39" s="2">
        <v>1</v>
      </c>
      <c r="H39" s="3">
        <v>5.98</v>
      </c>
      <c r="I39" s="3">
        <v>11.97</v>
      </c>
      <c r="J39" s="4">
        <v>8.41</v>
      </c>
      <c r="K39" s="11">
        <f t="shared" si="0"/>
        <v>8.41</v>
      </c>
    </row>
    <row r="40" spans="1:11" ht="15" x14ac:dyDescent="0.2">
      <c r="A40" s="17" t="s">
        <v>73</v>
      </c>
      <c r="B40" s="17" t="s">
        <v>74</v>
      </c>
      <c r="C40" s="17" t="s">
        <v>99</v>
      </c>
      <c r="D40" s="18">
        <f t="shared" si="2"/>
        <v>2431.8134499271287</v>
      </c>
      <c r="E40" s="34">
        <v>43988</v>
      </c>
      <c r="F40" s="1">
        <v>6</v>
      </c>
      <c r="G40" s="2">
        <v>0.51</v>
      </c>
      <c r="H40" s="3">
        <v>19.21</v>
      </c>
      <c r="I40" s="3">
        <v>48.03</v>
      </c>
      <c r="J40" s="4">
        <v>11.68</v>
      </c>
      <c r="K40" s="11">
        <f t="shared" si="0"/>
        <v>5.9568000000000003</v>
      </c>
    </row>
    <row r="41" spans="1:11" x14ac:dyDescent="0.2">
      <c r="A41" s="17" t="s">
        <v>100</v>
      </c>
      <c r="B41" s="17" t="s">
        <v>102</v>
      </c>
      <c r="C41" s="65" t="s">
        <v>101</v>
      </c>
      <c r="D41" s="18">
        <f t="shared" si="2"/>
        <v>1512.3739688359303</v>
      </c>
      <c r="E41" s="34">
        <v>43989</v>
      </c>
      <c r="F41" s="1">
        <v>7</v>
      </c>
      <c r="G41" s="2">
        <v>0.6</v>
      </c>
      <c r="H41" s="3">
        <v>7.27</v>
      </c>
      <c r="I41" s="3">
        <v>10.91</v>
      </c>
      <c r="J41" s="4">
        <v>1.65</v>
      </c>
      <c r="K41" s="11">
        <f t="shared" si="0"/>
        <v>0.98999999999999988</v>
      </c>
    </row>
    <row r="42" spans="1:11" x14ac:dyDescent="0.2">
      <c r="A42" s="17" t="s">
        <v>103</v>
      </c>
      <c r="B42" s="17" t="s">
        <v>105</v>
      </c>
      <c r="C42" s="17" t="s">
        <v>104</v>
      </c>
      <c r="D42" s="18">
        <f t="shared" si="2"/>
        <v>7743.0555555555557</v>
      </c>
      <c r="E42" s="34">
        <v>43990</v>
      </c>
      <c r="F42" s="1">
        <v>8</v>
      </c>
      <c r="G42" s="2">
        <v>0.4</v>
      </c>
      <c r="H42" s="3">
        <v>7.54</v>
      </c>
      <c r="I42" s="3">
        <v>14.4</v>
      </c>
      <c r="J42" s="4">
        <v>11.15</v>
      </c>
      <c r="K42" s="11">
        <f t="shared" si="0"/>
        <v>4.46</v>
      </c>
    </row>
    <row r="43" spans="1:11" ht="15" x14ac:dyDescent="0.2">
      <c r="A43" s="17" t="s">
        <v>49</v>
      </c>
      <c r="B43" s="17" t="s">
        <v>107</v>
      </c>
      <c r="C43" s="17" t="s">
        <v>106</v>
      </c>
      <c r="D43" s="18">
        <f t="shared" si="2"/>
        <v>1945.2275473217883</v>
      </c>
      <c r="E43" s="34">
        <v>43991</v>
      </c>
      <c r="F43" s="1">
        <v>9</v>
      </c>
      <c r="G43" s="2">
        <v>0.49</v>
      </c>
      <c r="H43" s="3">
        <v>9.1999999999999993</v>
      </c>
      <c r="I43" s="3">
        <v>24.83</v>
      </c>
      <c r="J43" s="4">
        <v>4.83</v>
      </c>
      <c r="K43" s="11">
        <f t="shared" si="0"/>
        <v>2.3666999999999998</v>
      </c>
    </row>
    <row r="44" spans="1:11" x14ac:dyDescent="0.2">
      <c r="A44" s="17" t="s">
        <v>108</v>
      </c>
      <c r="B44" s="17" t="s">
        <v>110</v>
      </c>
      <c r="C44" s="17" t="s">
        <v>109</v>
      </c>
      <c r="D44" s="18">
        <f t="shared" si="2"/>
        <v>1217.6768367765769</v>
      </c>
      <c r="E44" s="34">
        <v>43992</v>
      </c>
      <c r="F44" s="1">
        <v>10</v>
      </c>
      <c r="G44" s="2">
        <v>0.6</v>
      </c>
      <c r="H44" s="3">
        <v>27.38</v>
      </c>
      <c r="I44" s="3">
        <v>73.09</v>
      </c>
      <c r="J44" s="4">
        <v>8.9</v>
      </c>
      <c r="K44" s="11">
        <f t="shared" si="0"/>
        <v>5.34</v>
      </c>
    </row>
    <row r="45" spans="1:11" ht="15" x14ac:dyDescent="0.2">
      <c r="A45" s="17" t="s">
        <v>111</v>
      </c>
      <c r="B45" s="17" t="s">
        <v>113</v>
      </c>
      <c r="C45" s="17" t="s">
        <v>112</v>
      </c>
      <c r="D45" s="18">
        <f t="shared" si="2"/>
        <v>10597.539543057997</v>
      </c>
      <c r="E45" s="34">
        <v>43993</v>
      </c>
      <c r="F45" s="1">
        <v>11</v>
      </c>
      <c r="G45" s="2">
        <v>0.7</v>
      </c>
      <c r="H45" s="3">
        <v>2.27</v>
      </c>
      <c r="I45" s="3">
        <v>5.69</v>
      </c>
      <c r="J45" s="4">
        <v>6.03</v>
      </c>
      <c r="K45" s="11">
        <f t="shared" si="0"/>
        <v>4.2210000000000001</v>
      </c>
    </row>
    <row r="46" spans="1:11" x14ac:dyDescent="0.2">
      <c r="A46" s="17" t="s">
        <v>114</v>
      </c>
      <c r="B46" s="17" t="s">
        <v>116</v>
      </c>
      <c r="C46" s="17" t="s">
        <v>115</v>
      </c>
      <c r="D46" s="18">
        <f t="shared" si="2"/>
        <v>5000</v>
      </c>
      <c r="E46" s="34">
        <v>43994</v>
      </c>
      <c r="F46" s="1">
        <v>12</v>
      </c>
      <c r="G46" s="2">
        <v>0.9</v>
      </c>
      <c r="H46" s="3">
        <v>3.48</v>
      </c>
      <c r="I46" s="3">
        <v>8.6999999999999993</v>
      </c>
      <c r="J46" s="4">
        <v>4.3499999999999996</v>
      </c>
      <c r="K46" s="11">
        <f t="shared" si="0"/>
        <v>3.9149999999999996</v>
      </c>
    </row>
    <row r="47" spans="1:11" x14ac:dyDescent="0.2">
      <c r="A47" s="17" t="s">
        <v>117</v>
      </c>
      <c r="B47" s="17" t="s">
        <v>119</v>
      </c>
      <c r="C47" s="17" t="s">
        <v>118</v>
      </c>
      <c r="D47" s="18">
        <f t="shared" si="2"/>
        <v>1331.7591499409682</v>
      </c>
      <c r="E47" s="34">
        <v>43995</v>
      </c>
      <c r="F47" s="1">
        <v>13</v>
      </c>
      <c r="G47" s="2">
        <v>1</v>
      </c>
      <c r="H47" s="3">
        <v>10.08</v>
      </c>
      <c r="I47" s="3">
        <v>42.35</v>
      </c>
      <c r="J47" s="4">
        <v>5.64</v>
      </c>
      <c r="K47" s="11">
        <f t="shared" si="0"/>
        <v>5.64</v>
      </c>
    </row>
    <row r="48" spans="1:11" ht="15" x14ac:dyDescent="0.2">
      <c r="A48" s="17" t="s">
        <v>51</v>
      </c>
      <c r="B48" s="17" t="s">
        <v>121</v>
      </c>
      <c r="C48" s="17" t="s">
        <v>120</v>
      </c>
      <c r="D48" s="18">
        <f t="shared" si="2"/>
        <v>3364.2384105960264</v>
      </c>
      <c r="E48" s="34">
        <v>44013</v>
      </c>
      <c r="F48" s="1">
        <v>1</v>
      </c>
      <c r="G48" s="2">
        <v>0.5</v>
      </c>
      <c r="H48" s="3">
        <v>5.37</v>
      </c>
      <c r="I48" s="3">
        <v>7.55</v>
      </c>
      <c r="J48" s="4">
        <v>2.54</v>
      </c>
      <c r="K48" s="11">
        <f t="shared" si="0"/>
        <v>1.27</v>
      </c>
    </row>
    <row r="49" spans="1:11" ht="15" x14ac:dyDescent="0.2">
      <c r="A49" s="17" t="s">
        <v>122</v>
      </c>
      <c r="B49" s="17" t="s">
        <v>124</v>
      </c>
      <c r="C49" s="17" t="s">
        <v>123</v>
      </c>
      <c r="D49" s="18">
        <f t="shared" si="2"/>
        <v>3214.2857142857147</v>
      </c>
      <c r="E49" s="34">
        <v>44014</v>
      </c>
      <c r="F49" s="1">
        <v>2</v>
      </c>
      <c r="G49" s="5">
        <v>0.2475</v>
      </c>
      <c r="H49" s="3">
        <v>4.71</v>
      </c>
      <c r="I49" s="3">
        <v>10.36</v>
      </c>
      <c r="J49" s="4">
        <v>3.33</v>
      </c>
      <c r="K49" s="11">
        <f t="shared" si="0"/>
        <v>0.82417499999999999</v>
      </c>
    </row>
    <row r="50" spans="1:11" ht="15" x14ac:dyDescent="0.2">
      <c r="A50" s="17" t="s">
        <v>45</v>
      </c>
      <c r="B50" s="17" t="s">
        <v>126</v>
      </c>
      <c r="C50" s="17" t="s">
        <v>125</v>
      </c>
      <c r="D50" s="18">
        <f t="shared" si="2"/>
        <v>7002.2371364653245</v>
      </c>
      <c r="E50" s="34">
        <v>44015</v>
      </c>
      <c r="F50" s="1">
        <v>3</v>
      </c>
      <c r="G50" s="2">
        <v>0.51</v>
      </c>
      <c r="H50" s="3">
        <v>3.72</v>
      </c>
      <c r="I50" s="3">
        <v>4.47</v>
      </c>
      <c r="J50" s="4">
        <v>3.13</v>
      </c>
      <c r="K50" s="11">
        <f t="shared" si="0"/>
        <v>1.5963000000000001</v>
      </c>
    </row>
    <row r="51" spans="1:11" x14ac:dyDescent="0.2">
      <c r="A51" s="17" t="s">
        <v>41</v>
      </c>
      <c r="B51" s="17" t="s">
        <v>54</v>
      </c>
      <c r="C51" s="17" t="s">
        <v>127</v>
      </c>
      <c r="D51" s="18">
        <f t="shared" si="2"/>
        <v>7054.845980465815</v>
      </c>
      <c r="E51" s="34">
        <v>44016</v>
      </c>
      <c r="F51" s="1">
        <v>4</v>
      </c>
      <c r="G51" s="2">
        <v>1</v>
      </c>
      <c r="H51" s="3">
        <v>7.39</v>
      </c>
      <c r="I51" s="3">
        <v>13.31</v>
      </c>
      <c r="J51" s="4">
        <v>9.39</v>
      </c>
      <c r="K51" s="11">
        <f t="shared" si="0"/>
        <v>9.39</v>
      </c>
    </row>
    <row r="52" spans="1:11" x14ac:dyDescent="0.2">
      <c r="A52" s="17" t="s">
        <v>41</v>
      </c>
      <c r="B52" s="17" t="s">
        <v>54</v>
      </c>
      <c r="C52" s="17" t="s">
        <v>5</v>
      </c>
      <c r="D52" s="18">
        <f t="shared" si="2"/>
        <v>7849.8852835136013</v>
      </c>
      <c r="E52" s="34">
        <v>44017</v>
      </c>
      <c r="F52" s="1">
        <v>5</v>
      </c>
      <c r="G52" s="2">
        <v>0.4</v>
      </c>
      <c r="H52" s="3">
        <v>17.04</v>
      </c>
      <c r="I52" s="3">
        <v>30.51</v>
      </c>
      <c r="J52" s="4">
        <v>23.95</v>
      </c>
      <c r="K52" s="11">
        <f t="shared" si="0"/>
        <v>9.58</v>
      </c>
    </row>
    <row r="53" spans="1:11" x14ac:dyDescent="0.2">
      <c r="A53" s="17" t="s">
        <v>128</v>
      </c>
      <c r="B53" s="17" t="s">
        <v>130</v>
      </c>
      <c r="C53" s="17" t="s">
        <v>129</v>
      </c>
      <c r="D53" s="18">
        <f t="shared" si="2"/>
        <v>5614.3162393162393</v>
      </c>
      <c r="E53" s="34">
        <v>44018</v>
      </c>
      <c r="F53" s="1">
        <v>6</v>
      </c>
      <c r="G53" s="2">
        <v>0.6</v>
      </c>
      <c r="H53" s="3">
        <v>7.8</v>
      </c>
      <c r="I53" s="3">
        <v>18.72</v>
      </c>
      <c r="J53" s="4">
        <v>10.51</v>
      </c>
      <c r="K53" s="11">
        <f t="shared" si="0"/>
        <v>6.306</v>
      </c>
    </row>
    <row r="54" spans="1:11" x14ac:dyDescent="0.2">
      <c r="A54" s="17" t="s">
        <v>131</v>
      </c>
      <c r="B54" s="17" t="s">
        <v>133</v>
      </c>
      <c r="C54" s="17" t="s">
        <v>132</v>
      </c>
      <c r="D54" s="18">
        <f t="shared" si="2"/>
        <v>1540.4530744336569</v>
      </c>
      <c r="E54" s="34">
        <v>44019</v>
      </c>
      <c r="F54" s="1">
        <v>7</v>
      </c>
      <c r="G54" s="2">
        <v>1</v>
      </c>
      <c r="H54" s="3">
        <v>7.02</v>
      </c>
      <c r="I54" s="3">
        <v>15.45</v>
      </c>
      <c r="J54" s="4">
        <v>2.38</v>
      </c>
      <c r="K54" s="11">
        <f t="shared" si="0"/>
        <v>2.38</v>
      </c>
    </row>
    <row r="55" spans="1:11" ht="15" x14ac:dyDescent="0.2">
      <c r="A55" s="17" t="s">
        <v>134</v>
      </c>
      <c r="B55" s="17" t="s">
        <v>136</v>
      </c>
      <c r="C55" s="17" t="s">
        <v>135</v>
      </c>
      <c r="D55" s="18">
        <f t="shared" si="2"/>
        <v>2280.8988764044939</v>
      </c>
      <c r="E55" s="34">
        <v>44020</v>
      </c>
      <c r="F55" s="1">
        <v>8</v>
      </c>
      <c r="G55" s="2">
        <v>1</v>
      </c>
      <c r="H55" s="3">
        <v>8.9</v>
      </c>
      <c r="I55" s="3">
        <v>17.8</v>
      </c>
      <c r="J55" s="4">
        <v>4.0599999999999996</v>
      </c>
      <c r="K55" s="11">
        <f t="shared" si="0"/>
        <v>4.0599999999999996</v>
      </c>
    </row>
    <row r="56" spans="1:11" x14ac:dyDescent="0.2">
      <c r="A56" s="17" t="s">
        <v>100</v>
      </c>
      <c r="B56" s="17" t="s">
        <v>138</v>
      </c>
      <c r="C56" s="65" t="s">
        <v>137</v>
      </c>
      <c r="D56" s="18">
        <f t="shared" si="2"/>
        <v>977.2883688919477</v>
      </c>
      <c r="E56" s="34">
        <v>44021</v>
      </c>
      <c r="F56" s="1">
        <v>9</v>
      </c>
      <c r="G56" s="2">
        <v>0.6</v>
      </c>
      <c r="H56" s="3">
        <v>7.27</v>
      </c>
      <c r="I56" s="3">
        <v>14.53</v>
      </c>
      <c r="J56" s="4">
        <v>1.42</v>
      </c>
      <c r="K56" s="11">
        <f t="shared" si="0"/>
        <v>0.85199999999999998</v>
      </c>
    </row>
    <row r="57" spans="1:11" x14ac:dyDescent="0.2">
      <c r="A57" s="17" t="s">
        <v>66</v>
      </c>
      <c r="B57" s="17" t="s">
        <v>140</v>
      </c>
      <c r="C57" s="17" t="s">
        <v>139</v>
      </c>
      <c r="D57" s="18">
        <f t="shared" si="2"/>
        <v>1661.3076098606646</v>
      </c>
      <c r="E57" s="34">
        <v>44022</v>
      </c>
      <c r="F57" s="1">
        <v>10</v>
      </c>
      <c r="G57" s="2">
        <v>0.51</v>
      </c>
      <c r="H57" s="3">
        <v>3.33</v>
      </c>
      <c r="I57" s="3">
        <v>9.33</v>
      </c>
      <c r="J57" s="4">
        <v>1.55</v>
      </c>
      <c r="K57" s="11">
        <f t="shared" si="0"/>
        <v>0.79050000000000009</v>
      </c>
    </row>
    <row r="58" spans="1:11" x14ac:dyDescent="0.2">
      <c r="A58" s="17" t="s">
        <v>141</v>
      </c>
      <c r="B58" s="17" t="s">
        <v>143</v>
      </c>
      <c r="C58" s="17" t="s">
        <v>142</v>
      </c>
      <c r="D58" s="18">
        <f t="shared" si="2"/>
        <v>4603.1746031746025</v>
      </c>
      <c r="E58" s="34">
        <v>44023</v>
      </c>
      <c r="F58" s="1">
        <v>11</v>
      </c>
      <c r="G58" s="2">
        <v>1</v>
      </c>
      <c r="H58" s="3">
        <v>2.4500000000000002</v>
      </c>
      <c r="I58" s="3">
        <v>4.41</v>
      </c>
      <c r="J58" s="4">
        <v>2.0299999999999998</v>
      </c>
      <c r="K58" s="11">
        <f t="shared" si="0"/>
        <v>2.0299999999999998</v>
      </c>
    </row>
    <row r="59" spans="1:11" ht="15" x14ac:dyDescent="0.2">
      <c r="A59" s="17" t="s">
        <v>144</v>
      </c>
      <c r="B59" s="17" t="s">
        <v>146</v>
      </c>
      <c r="C59" s="17" t="s">
        <v>145</v>
      </c>
      <c r="D59" s="18">
        <f t="shared" si="2"/>
        <v>5641.9213973799133</v>
      </c>
      <c r="E59" s="34">
        <v>44024</v>
      </c>
      <c r="F59" s="1">
        <v>12</v>
      </c>
      <c r="G59" s="2">
        <v>1</v>
      </c>
      <c r="H59" s="3">
        <v>4.58</v>
      </c>
      <c r="I59" s="3">
        <v>11.45</v>
      </c>
      <c r="J59" s="4">
        <v>6.46</v>
      </c>
      <c r="K59" s="11">
        <f t="shared" si="0"/>
        <v>6.46</v>
      </c>
    </row>
    <row r="60" spans="1:11" x14ac:dyDescent="0.2">
      <c r="A60" s="17" t="s">
        <v>147</v>
      </c>
      <c r="B60" s="17" t="s">
        <v>148</v>
      </c>
      <c r="C60" s="17" t="s">
        <v>828</v>
      </c>
      <c r="D60" s="18">
        <f t="shared" si="2"/>
        <v>1250.9505703422053</v>
      </c>
      <c r="E60" s="34">
        <v>44025</v>
      </c>
      <c r="F60" s="1">
        <v>13</v>
      </c>
      <c r="G60" s="2">
        <v>0.3</v>
      </c>
      <c r="H60" s="3">
        <v>19.57</v>
      </c>
      <c r="I60" s="3">
        <v>26.3</v>
      </c>
      <c r="J60" s="4">
        <v>3.29</v>
      </c>
      <c r="K60" s="11">
        <f t="shared" si="0"/>
        <v>0.98699999999999999</v>
      </c>
    </row>
    <row r="61" spans="1:11" ht="15" x14ac:dyDescent="0.2">
      <c r="A61" s="17" t="s">
        <v>45</v>
      </c>
      <c r="B61" s="17" t="s">
        <v>46</v>
      </c>
      <c r="C61" s="17" t="s">
        <v>149</v>
      </c>
      <c r="D61" s="18">
        <f t="shared" si="2"/>
        <v>6138.7066541705717</v>
      </c>
      <c r="E61" s="34">
        <v>44044</v>
      </c>
      <c r="F61" s="1">
        <v>1</v>
      </c>
      <c r="G61" s="2">
        <v>0.49</v>
      </c>
      <c r="H61" s="3">
        <v>5.33</v>
      </c>
      <c r="I61" s="3">
        <v>10.67</v>
      </c>
      <c r="J61" s="4">
        <v>6.55</v>
      </c>
      <c r="K61" s="11">
        <f t="shared" si="0"/>
        <v>3.2094999999999998</v>
      </c>
    </row>
    <row r="62" spans="1:11" x14ac:dyDescent="0.2">
      <c r="A62" s="17" t="s">
        <v>45</v>
      </c>
      <c r="B62" s="17" t="s">
        <v>151</v>
      </c>
      <c r="C62" s="17" t="s">
        <v>150</v>
      </c>
      <c r="D62" s="18">
        <f t="shared" si="2"/>
        <v>6111.7318435754187</v>
      </c>
      <c r="E62" s="34">
        <v>44075</v>
      </c>
      <c r="F62" s="1">
        <v>1</v>
      </c>
      <c r="G62" s="2">
        <v>1</v>
      </c>
      <c r="H62" s="3">
        <v>4.07</v>
      </c>
      <c r="I62" s="3">
        <v>8.9499999999999993</v>
      </c>
      <c r="J62" s="4">
        <v>5.47</v>
      </c>
      <c r="K62" s="11">
        <f t="shared" si="0"/>
        <v>5.47</v>
      </c>
    </row>
    <row r="63" spans="1:11" ht="15" x14ac:dyDescent="0.2">
      <c r="A63" s="17" t="s">
        <v>41</v>
      </c>
      <c r="B63" s="17" t="s">
        <v>42</v>
      </c>
      <c r="C63" s="17" t="s">
        <v>152</v>
      </c>
      <c r="D63" s="18">
        <f t="shared" si="2"/>
        <v>11626.724763979668</v>
      </c>
      <c r="E63" s="34">
        <v>44076</v>
      </c>
      <c r="F63" s="1">
        <v>2</v>
      </c>
      <c r="G63" s="2">
        <v>0.2</v>
      </c>
      <c r="H63" s="3">
        <v>6.26</v>
      </c>
      <c r="I63" s="3">
        <v>13.77</v>
      </c>
      <c r="J63" s="4">
        <v>16.010000000000002</v>
      </c>
      <c r="K63" s="11">
        <f t="shared" si="0"/>
        <v>3.2020000000000004</v>
      </c>
    </row>
    <row r="64" spans="1:11" ht="15" x14ac:dyDescent="0.2">
      <c r="A64" s="17" t="s">
        <v>153</v>
      </c>
      <c r="B64" s="17" t="s">
        <v>155</v>
      </c>
      <c r="C64" s="17" t="s">
        <v>154</v>
      </c>
      <c r="D64" s="18">
        <f t="shared" si="2"/>
        <v>6791.2772585669791</v>
      </c>
      <c r="E64" s="34">
        <v>44077</v>
      </c>
      <c r="F64" s="1">
        <v>3</v>
      </c>
      <c r="G64" s="2">
        <v>0.33</v>
      </c>
      <c r="H64" s="3">
        <v>4.01</v>
      </c>
      <c r="I64" s="3">
        <v>6.42</v>
      </c>
      <c r="J64" s="4">
        <v>4.3600000000000003</v>
      </c>
      <c r="K64" s="11">
        <f t="shared" si="0"/>
        <v>1.4388000000000001</v>
      </c>
    </row>
    <row r="65" spans="1:11" x14ac:dyDescent="0.2">
      <c r="A65" s="17" t="s">
        <v>156</v>
      </c>
      <c r="B65" s="17" t="s">
        <v>158</v>
      </c>
      <c r="C65" s="17" t="s">
        <v>157</v>
      </c>
      <c r="D65" s="18">
        <f t="shared" si="2"/>
        <v>8621.4442013129101</v>
      </c>
      <c r="E65" s="34">
        <v>44078</v>
      </c>
      <c r="F65" s="1">
        <v>4</v>
      </c>
      <c r="G65" s="2">
        <v>0.7</v>
      </c>
      <c r="H65" s="3">
        <v>4.57</v>
      </c>
      <c r="I65" s="3">
        <v>9.14</v>
      </c>
      <c r="J65" s="4">
        <v>7.88</v>
      </c>
      <c r="K65" s="11">
        <f t="shared" si="0"/>
        <v>5.516</v>
      </c>
    </row>
    <row r="66" spans="1:11" x14ac:dyDescent="0.2">
      <c r="A66" s="17" t="s">
        <v>25</v>
      </c>
      <c r="B66" s="17" t="s">
        <v>159</v>
      </c>
      <c r="C66" s="17" t="s">
        <v>4</v>
      </c>
      <c r="D66" s="18">
        <f t="shared" si="2"/>
        <v>7917.1974522292994</v>
      </c>
      <c r="E66" s="34">
        <v>44079</v>
      </c>
      <c r="F66" s="1">
        <v>5</v>
      </c>
      <c r="G66" s="2">
        <v>0.25</v>
      </c>
      <c r="H66" s="3">
        <v>14.27</v>
      </c>
      <c r="I66" s="3">
        <v>31.4</v>
      </c>
      <c r="J66" s="4">
        <v>24.86</v>
      </c>
      <c r="K66" s="11">
        <f t="shared" si="0"/>
        <v>6.2149999999999999</v>
      </c>
    </row>
    <row r="67" spans="1:11" x14ac:dyDescent="0.2">
      <c r="A67" s="17" t="s">
        <v>160</v>
      </c>
      <c r="B67" s="17" t="s">
        <v>162</v>
      </c>
      <c r="C67" s="17" t="s">
        <v>161</v>
      </c>
      <c r="D67" s="18">
        <f t="shared" si="2"/>
        <v>10743.243243243243</v>
      </c>
      <c r="E67" s="34">
        <v>44080</v>
      </c>
      <c r="F67" s="1">
        <v>6</v>
      </c>
      <c r="G67" s="2">
        <v>0.49</v>
      </c>
      <c r="H67" s="3">
        <v>4.3899999999999997</v>
      </c>
      <c r="I67" s="3">
        <v>11.84</v>
      </c>
      <c r="J67" s="4">
        <v>12.72</v>
      </c>
      <c r="K67" s="11">
        <f t="shared" ref="K67:K108" si="3">J67*G67</f>
        <v>6.2328000000000001</v>
      </c>
    </row>
    <row r="68" spans="1:11" x14ac:dyDescent="0.2">
      <c r="A68" s="17" t="s">
        <v>33</v>
      </c>
      <c r="B68" s="17" t="s">
        <v>35</v>
      </c>
      <c r="C68" s="17" t="s">
        <v>163</v>
      </c>
      <c r="D68" s="18">
        <f t="shared" si="2"/>
        <v>2431.9629415170816</v>
      </c>
      <c r="E68" s="34">
        <v>44081</v>
      </c>
      <c r="F68" s="1">
        <v>7</v>
      </c>
      <c r="G68" s="2">
        <v>0.33</v>
      </c>
      <c r="H68" s="3">
        <v>7.85</v>
      </c>
      <c r="I68" s="3">
        <v>17.27</v>
      </c>
      <c r="J68" s="4">
        <v>4.2</v>
      </c>
      <c r="K68" s="11">
        <f t="shared" si="3"/>
        <v>1.3860000000000001</v>
      </c>
    </row>
    <row r="69" spans="1:11" x14ac:dyDescent="0.2">
      <c r="A69" s="17" t="s">
        <v>59</v>
      </c>
      <c r="B69" s="17" t="s">
        <v>96</v>
      </c>
      <c r="C69" s="17" t="s">
        <v>164</v>
      </c>
      <c r="D69" s="18">
        <f t="shared" si="2"/>
        <v>5993.555316863587</v>
      </c>
      <c r="E69" s="34">
        <v>44082</v>
      </c>
      <c r="F69" s="1">
        <v>8</v>
      </c>
      <c r="G69" s="2">
        <v>1</v>
      </c>
      <c r="H69" s="3">
        <v>5.17</v>
      </c>
      <c r="I69" s="3">
        <v>9.31</v>
      </c>
      <c r="J69" s="4">
        <v>5.58</v>
      </c>
      <c r="K69" s="11">
        <f t="shared" si="3"/>
        <v>5.58</v>
      </c>
    </row>
    <row r="70" spans="1:11" x14ac:dyDescent="0.2">
      <c r="A70" s="17" t="s">
        <v>165</v>
      </c>
      <c r="B70" s="17" t="s">
        <v>166</v>
      </c>
      <c r="C70" s="17" t="s">
        <v>15</v>
      </c>
      <c r="D70" s="18">
        <f t="shared" ref="D70:D91" si="4">J70/I70*10000</f>
        <v>5563.5491606714622</v>
      </c>
      <c r="E70" s="34">
        <v>44083</v>
      </c>
      <c r="F70" s="1">
        <v>9</v>
      </c>
      <c r="G70" s="2">
        <v>1</v>
      </c>
      <c r="H70" s="3">
        <v>6.86</v>
      </c>
      <c r="I70" s="3">
        <v>12.51</v>
      </c>
      <c r="J70" s="4">
        <v>6.96</v>
      </c>
      <c r="K70" s="11">
        <f t="shared" si="3"/>
        <v>6.96</v>
      </c>
    </row>
    <row r="71" spans="1:11" x14ac:dyDescent="0.2">
      <c r="A71" s="17" t="s">
        <v>141</v>
      </c>
      <c r="B71" s="17" t="s">
        <v>90</v>
      </c>
      <c r="C71" s="17" t="s">
        <v>2</v>
      </c>
      <c r="D71" s="18">
        <f t="shared" si="4"/>
        <v>4542.1511627906975</v>
      </c>
      <c r="E71" s="34">
        <v>44084</v>
      </c>
      <c r="F71" s="1">
        <v>10</v>
      </c>
      <c r="G71" s="2">
        <v>0.51</v>
      </c>
      <c r="H71" s="3">
        <v>4.59</v>
      </c>
      <c r="I71" s="3">
        <v>13.76</v>
      </c>
      <c r="J71" s="4">
        <v>6.25</v>
      </c>
      <c r="K71" s="11">
        <f t="shared" si="3"/>
        <v>3.1875</v>
      </c>
    </row>
    <row r="72" spans="1:11" x14ac:dyDescent="0.2">
      <c r="A72" s="20" t="s">
        <v>167</v>
      </c>
      <c r="B72" s="64" t="s">
        <v>825</v>
      </c>
      <c r="C72" s="20" t="s">
        <v>168</v>
      </c>
      <c r="D72" s="18">
        <f t="shared" si="4"/>
        <v>13410.404624277457</v>
      </c>
      <c r="E72" s="68">
        <v>44085</v>
      </c>
      <c r="F72" s="6">
        <v>11</v>
      </c>
      <c r="G72" s="7">
        <v>1</v>
      </c>
      <c r="H72" s="8">
        <v>3.84</v>
      </c>
      <c r="I72" s="8">
        <v>17.3</v>
      </c>
      <c r="J72" s="9">
        <v>23.2</v>
      </c>
      <c r="K72" s="11">
        <f t="shared" si="3"/>
        <v>23.2</v>
      </c>
    </row>
    <row r="73" spans="1:11" x14ac:dyDescent="0.2">
      <c r="A73" s="20" t="s">
        <v>153</v>
      </c>
      <c r="B73" s="20" t="s">
        <v>170</v>
      </c>
      <c r="C73" s="20" t="s">
        <v>169</v>
      </c>
      <c r="D73" s="18">
        <f t="shared" si="4"/>
        <v>15600.145932141553</v>
      </c>
      <c r="E73" s="69">
        <v>44105</v>
      </c>
      <c r="F73" s="20">
        <v>1</v>
      </c>
      <c r="G73" s="7">
        <v>0.05</v>
      </c>
      <c r="H73" s="8">
        <v>13.33</v>
      </c>
      <c r="I73" s="8">
        <v>27.41</v>
      </c>
      <c r="J73" s="9">
        <v>42.76</v>
      </c>
      <c r="K73" s="11">
        <f t="shared" si="3"/>
        <v>2.1379999999999999</v>
      </c>
    </row>
    <row r="74" spans="1:11" x14ac:dyDescent="0.2">
      <c r="A74" s="20" t="s">
        <v>153</v>
      </c>
      <c r="B74" s="20" t="s">
        <v>170</v>
      </c>
      <c r="C74" s="20" t="s">
        <v>171</v>
      </c>
      <c r="D74" s="18">
        <f t="shared" si="4"/>
        <v>1270.9497206703913</v>
      </c>
      <c r="E74" s="69">
        <v>44106</v>
      </c>
      <c r="F74" s="20">
        <v>2</v>
      </c>
      <c r="G74" s="7">
        <v>0.1</v>
      </c>
      <c r="H74" s="8">
        <v>11.46</v>
      </c>
      <c r="I74" s="8">
        <v>35.799999999999997</v>
      </c>
      <c r="J74" s="9">
        <v>4.55</v>
      </c>
      <c r="K74" s="11">
        <f t="shared" si="3"/>
        <v>0.45500000000000002</v>
      </c>
    </row>
    <row r="75" spans="1:11" x14ac:dyDescent="0.2">
      <c r="A75" s="20" t="s">
        <v>153</v>
      </c>
      <c r="B75" s="20" t="s">
        <v>173</v>
      </c>
      <c r="C75" s="20" t="s">
        <v>172</v>
      </c>
      <c r="D75" s="18">
        <f t="shared" si="4"/>
        <v>4000</v>
      </c>
      <c r="E75" s="69">
        <v>44107</v>
      </c>
      <c r="F75" s="20">
        <v>3</v>
      </c>
      <c r="G75" s="12">
        <v>0.375</v>
      </c>
      <c r="H75" s="8">
        <v>12.9</v>
      </c>
      <c r="I75" s="8">
        <v>25.8</v>
      </c>
      <c r="J75" s="9">
        <v>10.32</v>
      </c>
      <c r="K75" s="11">
        <f t="shared" si="3"/>
        <v>3.87</v>
      </c>
    </row>
    <row r="76" spans="1:11" s="23" customFormat="1" ht="15" x14ac:dyDescent="0.25">
      <c r="A76" s="20" t="s">
        <v>36</v>
      </c>
      <c r="B76" s="20" t="s">
        <v>175</v>
      </c>
      <c r="C76" s="20" t="s">
        <v>174</v>
      </c>
      <c r="D76" s="18">
        <f t="shared" si="4"/>
        <v>6305.4607508532408</v>
      </c>
      <c r="E76" s="69">
        <v>44108</v>
      </c>
      <c r="F76" s="20">
        <v>4</v>
      </c>
      <c r="G76" s="7">
        <v>1</v>
      </c>
      <c r="H76" s="8">
        <v>5.86</v>
      </c>
      <c r="I76" s="8">
        <v>11.72</v>
      </c>
      <c r="J76" s="9">
        <v>7.39</v>
      </c>
      <c r="K76" s="11">
        <f t="shared" si="3"/>
        <v>7.39</v>
      </c>
    </row>
    <row r="77" spans="1:11" x14ac:dyDescent="0.2">
      <c r="A77" s="20" t="s">
        <v>66</v>
      </c>
      <c r="B77" s="20" t="s">
        <v>176</v>
      </c>
      <c r="C77" s="20" t="s">
        <v>826</v>
      </c>
      <c r="D77" s="18">
        <f t="shared" si="4"/>
        <v>4551.811824539097</v>
      </c>
      <c r="E77" s="69">
        <v>44109</v>
      </c>
      <c r="F77" s="20">
        <v>5</v>
      </c>
      <c r="G77" s="7">
        <v>0.51</v>
      </c>
      <c r="H77" s="8">
        <v>9.3000000000000007</v>
      </c>
      <c r="I77" s="8">
        <v>31.46</v>
      </c>
      <c r="J77" s="9">
        <v>14.32</v>
      </c>
      <c r="K77" s="11">
        <f t="shared" si="3"/>
        <v>7.3032000000000004</v>
      </c>
    </row>
    <row r="78" spans="1:11" x14ac:dyDescent="0.2">
      <c r="A78" s="20" t="s">
        <v>177</v>
      </c>
      <c r="B78" s="20" t="s">
        <v>179</v>
      </c>
      <c r="C78" s="20" t="s">
        <v>178</v>
      </c>
      <c r="D78" s="18">
        <f t="shared" si="4"/>
        <v>2413.7931034482758</v>
      </c>
      <c r="E78" s="69">
        <v>44110</v>
      </c>
      <c r="F78" s="20">
        <v>6</v>
      </c>
      <c r="G78" s="7">
        <v>1</v>
      </c>
      <c r="H78" s="8">
        <v>2.9</v>
      </c>
      <c r="I78" s="8">
        <v>7.54</v>
      </c>
      <c r="J78" s="9">
        <v>1.82</v>
      </c>
      <c r="K78" s="11">
        <f t="shared" si="3"/>
        <v>1.82</v>
      </c>
    </row>
    <row r="79" spans="1:11" x14ac:dyDescent="0.2">
      <c r="A79" s="20" t="s">
        <v>71</v>
      </c>
      <c r="B79" s="20" t="s">
        <v>72</v>
      </c>
      <c r="C79" s="20" t="s">
        <v>180</v>
      </c>
      <c r="D79" s="18">
        <f t="shared" si="4"/>
        <v>9148.3516483516487</v>
      </c>
      <c r="E79" s="69">
        <v>44111</v>
      </c>
      <c r="F79" s="20">
        <v>7</v>
      </c>
      <c r="G79" s="7">
        <v>1</v>
      </c>
      <c r="H79" s="8">
        <v>2.16</v>
      </c>
      <c r="I79" s="8">
        <v>3.64</v>
      </c>
      <c r="J79" s="9">
        <v>3.33</v>
      </c>
      <c r="K79" s="11">
        <f t="shared" si="3"/>
        <v>3.33</v>
      </c>
    </row>
    <row r="80" spans="1:11" x14ac:dyDescent="0.2">
      <c r="A80" s="20" t="s">
        <v>71</v>
      </c>
      <c r="B80" s="20" t="s">
        <v>72</v>
      </c>
      <c r="C80" s="20" t="s">
        <v>181</v>
      </c>
      <c r="D80" s="18">
        <f t="shared" si="4"/>
        <v>9556.1357702349869</v>
      </c>
      <c r="E80" s="69">
        <v>44112</v>
      </c>
      <c r="F80" s="20">
        <v>8</v>
      </c>
      <c r="G80" s="7">
        <v>1</v>
      </c>
      <c r="H80" s="8">
        <v>2.4700000000000002</v>
      </c>
      <c r="I80" s="8">
        <v>3.83</v>
      </c>
      <c r="J80" s="9">
        <v>3.66</v>
      </c>
      <c r="K80" s="11">
        <f t="shared" si="3"/>
        <v>3.66</v>
      </c>
    </row>
    <row r="81" spans="1:11" x14ac:dyDescent="0.2">
      <c r="A81" s="20" t="s">
        <v>71</v>
      </c>
      <c r="B81" s="20" t="s">
        <v>72</v>
      </c>
      <c r="C81" s="20" t="s">
        <v>182</v>
      </c>
      <c r="D81" s="18">
        <f t="shared" si="4"/>
        <v>9433.3333333333339</v>
      </c>
      <c r="E81" s="69">
        <v>44113</v>
      </c>
      <c r="F81" s="20">
        <v>9</v>
      </c>
      <c r="G81" s="7">
        <v>1</v>
      </c>
      <c r="H81" s="8">
        <v>1.91</v>
      </c>
      <c r="I81" s="8">
        <v>3</v>
      </c>
      <c r="J81" s="9">
        <v>2.83</v>
      </c>
      <c r="K81" s="11">
        <f t="shared" si="3"/>
        <v>2.83</v>
      </c>
    </row>
    <row r="82" spans="1:11" x14ac:dyDescent="0.2">
      <c r="A82" s="20" t="s">
        <v>51</v>
      </c>
      <c r="B82" s="20" t="s">
        <v>184</v>
      </c>
      <c r="C82" s="20" t="s">
        <v>183</v>
      </c>
      <c r="D82" s="18">
        <f t="shared" si="4"/>
        <v>19762.258543833581</v>
      </c>
      <c r="E82" s="70">
        <v>44136</v>
      </c>
      <c r="F82" s="20">
        <v>1</v>
      </c>
      <c r="G82" s="7">
        <v>0.34</v>
      </c>
      <c r="H82" s="8">
        <v>3.36</v>
      </c>
      <c r="I82" s="8">
        <v>6.73</v>
      </c>
      <c r="J82" s="9">
        <v>13.3</v>
      </c>
      <c r="K82" s="11">
        <f t="shared" si="3"/>
        <v>4.5220000000000002</v>
      </c>
    </row>
    <row r="83" spans="1:11" x14ac:dyDescent="0.2">
      <c r="A83" s="20" t="s">
        <v>41</v>
      </c>
      <c r="B83" s="20" t="s">
        <v>186</v>
      </c>
      <c r="C83" s="20" t="s">
        <v>185</v>
      </c>
      <c r="D83" s="18">
        <f t="shared" si="4"/>
        <v>11174.08906882591</v>
      </c>
      <c r="E83" s="70">
        <v>44137</v>
      </c>
      <c r="F83" s="20">
        <v>2</v>
      </c>
      <c r="G83" s="7">
        <v>1</v>
      </c>
      <c r="H83" s="8">
        <v>4.12</v>
      </c>
      <c r="I83" s="8">
        <v>7.41</v>
      </c>
      <c r="J83" s="9">
        <v>8.2799999999999994</v>
      </c>
      <c r="K83" s="11">
        <f t="shared" si="3"/>
        <v>8.2799999999999994</v>
      </c>
    </row>
    <row r="84" spans="1:11" x14ac:dyDescent="0.2">
      <c r="A84" s="20" t="s">
        <v>41</v>
      </c>
      <c r="B84" s="20" t="s">
        <v>54</v>
      </c>
      <c r="C84" s="20" t="s">
        <v>187</v>
      </c>
      <c r="D84" s="18">
        <f t="shared" si="4"/>
        <v>8850.8064516129034</v>
      </c>
      <c r="E84" s="70">
        <v>44138</v>
      </c>
      <c r="F84" s="20">
        <v>3</v>
      </c>
      <c r="G84" s="7">
        <v>0.55000000000000004</v>
      </c>
      <c r="H84" s="8">
        <v>2.85</v>
      </c>
      <c r="I84" s="8">
        <v>4.96</v>
      </c>
      <c r="J84" s="9">
        <v>4.3899999999999997</v>
      </c>
      <c r="K84" s="11">
        <f t="shared" si="3"/>
        <v>2.4144999999999999</v>
      </c>
    </row>
    <row r="85" spans="1:11" x14ac:dyDescent="0.2">
      <c r="A85" s="20" t="s">
        <v>153</v>
      </c>
      <c r="B85" s="20" t="s">
        <v>155</v>
      </c>
      <c r="C85" s="20" t="s">
        <v>188</v>
      </c>
      <c r="D85" s="18">
        <f t="shared" si="4"/>
        <v>5923.482849604221</v>
      </c>
      <c r="E85" s="70">
        <v>44139</v>
      </c>
      <c r="F85" s="20">
        <v>4</v>
      </c>
      <c r="G85" s="7">
        <v>0.56000000000000005</v>
      </c>
      <c r="H85" s="8">
        <v>3.16</v>
      </c>
      <c r="I85" s="8">
        <v>7.58</v>
      </c>
      <c r="J85" s="9">
        <v>4.49</v>
      </c>
      <c r="K85" s="11">
        <f t="shared" si="3"/>
        <v>2.5144000000000002</v>
      </c>
    </row>
    <row r="86" spans="1:11" x14ac:dyDescent="0.2">
      <c r="A86" s="20" t="s">
        <v>153</v>
      </c>
      <c r="B86" s="20" t="s">
        <v>155</v>
      </c>
      <c r="C86" s="20" t="s">
        <v>189</v>
      </c>
      <c r="D86" s="18">
        <f t="shared" si="4"/>
        <v>5041.3223140495866</v>
      </c>
      <c r="E86" s="70">
        <v>44140</v>
      </c>
      <c r="F86" s="20">
        <v>5</v>
      </c>
      <c r="G86" s="7">
        <v>0.56000000000000005</v>
      </c>
      <c r="H86" s="8">
        <v>3.03</v>
      </c>
      <c r="I86" s="8">
        <v>6.05</v>
      </c>
      <c r="J86" s="9">
        <v>3.05</v>
      </c>
      <c r="K86" s="11">
        <f t="shared" si="3"/>
        <v>1.708</v>
      </c>
    </row>
    <row r="87" spans="1:11" x14ac:dyDescent="0.2">
      <c r="A87" s="20" t="s">
        <v>156</v>
      </c>
      <c r="B87" s="20" t="s">
        <v>158</v>
      </c>
      <c r="C87" s="20" t="s">
        <v>190</v>
      </c>
      <c r="D87" s="18">
        <f t="shared" si="4"/>
        <v>8804.0712468193378</v>
      </c>
      <c r="E87" s="70">
        <v>44141</v>
      </c>
      <c r="F87" s="20">
        <v>6</v>
      </c>
      <c r="G87" s="7">
        <v>0.55000000000000004</v>
      </c>
      <c r="H87" s="8">
        <v>8.11</v>
      </c>
      <c r="I87" s="8">
        <v>15.72</v>
      </c>
      <c r="J87" s="9">
        <v>13.84</v>
      </c>
      <c r="K87" s="11">
        <f t="shared" si="3"/>
        <v>7.6120000000000001</v>
      </c>
    </row>
    <row r="88" spans="1:11" x14ac:dyDescent="0.2">
      <c r="A88" s="20" t="s">
        <v>191</v>
      </c>
      <c r="B88" s="20" t="s">
        <v>193</v>
      </c>
      <c r="C88" s="20" t="s">
        <v>192</v>
      </c>
      <c r="D88" s="18">
        <f t="shared" si="4"/>
        <v>8530.8641975308656</v>
      </c>
      <c r="E88" s="70">
        <v>44142</v>
      </c>
      <c r="F88" s="20">
        <v>7</v>
      </c>
      <c r="G88" s="7">
        <v>0.5</v>
      </c>
      <c r="H88" s="8">
        <v>5.4</v>
      </c>
      <c r="I88" s="8">
        <v>8.1</v>
      </c>
      <c r="J88" s="9">
        <v>6.91</v>
      </c>
      <c r="K88" s="11">
        <f t="shared" si="3"/>
        <v>3.4550000000000001</v>
      </c>
    </row>
    <row r="89" spans="1:11" x14ac:dyDescent="0.2">
      <c r="A89" s="20" t="s">
        <v>194</v>
      </c>
      <c r="B89" s="20" t="s">
        <v>195</v>
      </c>
      <c r="C89" s="20" t="s">
        <v>827</v>
      </c>
      <c r="D89" s="18">
        <f t="shared" si="4"/>
        <v>1460.4810996563572</v>
      </c>
      <c r="E89" s="70">
        <v>44143</v>
      </c>
      <c r="F89" s="20">
        <v>8</v>
      </c>
      <c r="G89" s="7">
        <v>0.39</v>
      </c>
      <c r="H89" s="8">
        <v>7.76</v>
      </c>
      <c r="I89" s="8">
        <v>11.64</v>
      </c>
      <c r="J89" s="9">
        <v>1.7</v>
      </c>
      <c r="K89" s="11">
        <f t="shared" si="3"/>
        <v>0.66300000000000003</v>
      </c>
    </row>
    <row r="90" spans="1:11" x14ac:dyDescent="0.2">
      <c r="A90" s="20" t="s">
        <v>73</v>
      </c>
      <c r="B90" s="20" t="s">
        <v>74</v>
      </c>
      <c r="C90" s="20" t="s">
        <v>197</v>
      </c>
      <c r="D90" s="18">
        <f t="shared" si="4"/>
        <v>10164.051355206846</v>
      </c>
      <c r="E90" s="70">
        <v>44144</v>
      </c>
      <c r="F90" s="20">
        <v>9</v>
      </c>
      <c r="G90" s="7">
        <v>1</v>
      </c>
      <c r="H90" s="8">
        <v>5.61</v>
      </c>
      <c r="I90" s="8">
        <v>14.02</v>
      </c>
      <c r="J90" s="9">
        <v>14.25</v>
      </c>
      <c r="K90" s="11">
        <f t="shared" si="3"/>
        <v>14.25</v>
      </c>
    </row>
    <row r="91" spans="1:11" x14ac:dyDescent="0.2">
      <c r="A91" s="20" t="s">
        <v>108</v>
      </c>
      <c r="B91" s="20" t="s">
        <v>110</v>
      </c>
      <c r="C91" s="20" t="s">
        <v>196</v>
      </c>
      <c r="D91" s="18">
        <f t="shared" si="4"/>
        <v>3428.2126412724988</v>
      </c>
      <c r="E91" s="70">
        <v>44145</v>
      </c>
      <c r="F91" s="20">
        <v>10</v>
      </c>
      <c r="G91" s="7">
        <v>0.20399999999999999</v>
      </c>
      <c r="H91" s="8">
        <v>6.5</v>
      </c>
      <c r="I91" s="8">
        <v>23.89</v>
      </c>
      <c r="J91" s="9">
        <v>8.19</v>
      </c>
      <c r="K91" s="11">
        <f t="shared" si="3"/>
        <v>1.6707599999999998</v>
      </c>
    </row>
    <row r="92" spans="1:11" x14ac:dyDescent="0.2">
      <c r="A92" t="s">
        <v>637</v>
      </c>
      <c r="B92" t="s">
        <v>831</v>
      </c>
      <c r="C92" t="s">
        <v>832</v>
      </c>
      <c r="D92" s="18">
        <f t="shared" ref="D92:D108" si="5">J92/I92*10000</f>
        <v>3069.9088145896658</v>
      </c>
      <c r="E92" s="70">
        <v>44166</v>
      </c>
      <c r="F92">
        <v>1</v>
      </c>
      <c r="G92" s="66">
        <v>0.34</v>
      </c>
      <c r="H92">
        <v>3.95</v>
      </c>
      <c r="I92">
        <v>9.8699999999999992</v>
      </c>
      <c r="J92">
        <v>3.03</v>
      </c>
      <c r="K92" s="67">
        <f t="shared" si="3"/>
        <v>1.0302</v>
      </c>
    </row>
    <row r="93" spans="1:11" x14ac:dyDescent="0.2">
      <c r="A93" t="s">
        <v>637</v>
      </c>
      <c r="B93" t="s">
        <v>831</v>
      </c>
      <c r="C93" t="s">
        <v>833</v>
      </c>
      <c r="D93" s="18">
        <f t="shared" si="5"/>
        <v>4717.2182656053619</v>
      </c>
      <c r="E93" s="70">
        <v>44167</v>
      </c>
      <c r="F93">
        <v>2</v>
      </c>
      <c r="G93" s="66">
        <v>0.6</v>
      </c>
      <c r="H93">
        <v>7.96</v>
      </c>
      <c r="I93">
        <v>23.87</v>
      </c>
      <c r="J93">
        <v>11.26</v>
      </c>
      <c r="K93" s="67">
        <f t="shared" si="3"/>
        <v>6.7559999999999993</v>
      </c>
    </row>
    <row r="94" spans="1:11" x14ac:dyDescent="0.2">
      <c r="A94" t="s">
        <v>579</v>
      </c>
      <c r="B94" t="s">
        <v>834</v>
      </c>
      <c r="C94" t="s">
        <v>835</v>
      </c>
      <c r="D94" s="18">
        <f t="shared" si="5"/>
        <v>11937.17277486911</v>
      </c>
      <c r="E94" s="70">
        <v>44168</v>
      </c>
      <c r="F94">
        <v>3</v>
      </c>
      <c r="G94" s="66">
        <v>0.4</v>
      </c>
      <c r="H94">
        <v>4.24</v>
      </c>
      <c r="I94">
        <v>7.64</v>
      </c>
      <c r="J94">
        <v>9.1199999999999992</v>
      </c>
      <c r="K94" s="67">
        <f t="shared" si="3"/>
        <v>3.6479999999999997</v>
      </c>
    </row>
    <row r="95" spans="1:11" x14ac:dyDescent="0.2">
      <c r="A95" t="s">
        <v>836</v>
      </c>
      <c r="B95" t="s">
        <v>837</v>
      </c>
      <c r="C95" t="s">
        <v>838</v>
      </c>
      <c r="D95" s="18">
        <f t="shared" si="5"/>
        <v>7419.8473282442756</v>
      </c>
      <c r="E95" s="70">
        <v>44169</v>
      </c>
      <c r="F95">
        <v>4</v>
      </c>
      <c r="G95" s="66">
        <v>0.51</v>
      </c>
      <c r="H95">
        <v>7.28</v>
      </c>
      <c r="I95">
        <v>13.1</v>
      </c>
      <c r="J95">
        <v>9.7200000000000006</v>
      </c>
      <c r="K95" s="67">
        <f t="shared" si="3"/>
        <v>4.9572000000000003</v>
      </c>
    </row>
    <row r="96" spans="1:11" x14ac:dyDescent="0.2">
      <c r="A96" t="s">
        <v>839</v>
      </c>
      <c r="B96" t="s">
        <v>840</v>
      </c>
      <c r="C96" t="s">
        <v>841</v>
      </c>
      <c r="D96" s="18">
        <f t="shared" si="5"/>
        <v>5494.6727549467269</v>
      </c>
      <c r="E96" s="70">
        <v>44170</v>
      </c>
      <c r="F96">
        <v>5</v>
      </c>
      <c r="G96" s="66">
        <v>0.5</v>
      </c>
      <c r="H96">
        <v>3.65</v>
      </c>
      <c r="I96">
        <v>6.57</v>
      </c>
      <c r="J96">
        <v>3.61</v>
      </c>
      <c r="K96" s="67">
        <f t="shared" si="3"/>
        <v>1.8049999999999999</v>
      </c>
    </row>
    <row r="97" spans="1:11" x14ac:dyDescent="0.2">
      <c r="A97" t="s">
        <v>624</v>
      </c>
      <c r="B97" t="s">
        <v>842</v>
      </c>
      <c r="C97" t="s">
        <v>843</v>
      </c>
      <c r="D97" s="18">
        <f t="shared" si="5"/>
        <v>4386.503067484663</v>
      </c>
      <c r="E97" s="70">
        <v>44171</v>
      </c>
      <c r="F97">
        <v>6</v>
      </c>
      <c r="G97" s="66">
        <v>1</v>
      </c>
      <c r="H97">
        <v>3.91</v>
      </c>
      <c r="I97">
        <v>9.7799999999999994</v>
      </c>
      <c r="J97">
        <v>4.29</v>
      </c>
      <c r="K97" s="67">
        <f t="shared" si="3"/>
        <v>4.29</v>
      </c>
    </row>
    <row r="98" spans="1:11" x14ac:dyDescent="0.2">
      <c r="A98" t="s">
        <v>844</v>
      </c>
      <c r="B98" t="s">
        <v>845</v>
      </c>
      <c r="C98" t="s">
        <v>846</v>
      </c>
      <c r="D98" s="18">
        <f t="shared" si="5"/>
        <v>305.5020020762272</v>
      </c>
      <c r="E98" s="70">
        <v>44172</v>
      </c>
      <c r="F98">
        <v>7</v>
      </c>
      <c r="G98" s="66">
        <v>0.3</v>
      </c>
      <c r="H98">
        <v>44.14</v>
      </c>
      <c r="I98">
        <v>67.430000000000007</v>
      </c>
      <c r="J98">
        <v>2.06</v>
      </c>
      <c r="K98" s="67">
        <f t="shared" si="3"/>
        <v>0.61799999999999999</v>
      </c>
    </row>
    <row r="99" spans="1:11" x14ac:dyDescent="0.2">
      <c r="A99" t="s">
        <v>646</v>
      </c>
      <c r="B99" t="s">
        <v>847</v>
      </c>
      <c r="C99" t="s">
        <v>848</v>
      </c>
      <c r="D99" s="18">
        <f t="shared" si="5"/>
        <v>6177.4891774891776</v>
      </c>
      <c r="E99" s="70">
        <v>44173</v>
      </c>
      <c r="F99">
        <v>8</v>
      </c>
      <c r="G99" s="66">
        <v>0.6</v>
      </c>
      <c r="H99">
        <v>6.49</v>
      </c>
      <c r="I99">
        <v>23.1</v>
      </c>
      <c r="J99">
        <v>14.27</v>
      </c>
      <c r="K99" s="67">
        <f t="shared" si="3"/>
        <v>8.5619999999999994</v>
      </c>
    </row>
    <row r="100" spans="1:11" x14ac:dyDescent="0.2">
      <c r="A100" t="s">
        <v>646</v>
      </c>
      <c r="B100" t="s">
        <v>849</v>
      </c>
      <c r="C100" t="s">
        <v>850</v>
      </c>
      <c r="D100" s="18">
        <f t="shared" si="5"/>
        <v>6250</v>
      </c>
      <c r="E100" s="70">
        <v>44174</v>
      </c>
      <c r="F100">
        <v>9</v>
      </c>
      <c r="G100" s="66">
        <v>0.51</v>
      </c>
      <c r="H100">
        <v>0.06</v>
      </c>
      <c r="I100">
        <v>0.24</v>
      </c>
      <c r="J100">
        <v>0.15</v>
      </c>
      <c r="K100" s="67">
        <f t="shared" si="3"/>
        <v>7.6499999999999999E-2</v>
      </c>
    </row>
    <row r="101" spans="1:11" x14ac:dyDescent="0.2">
      <c r="A101" t="s">
        <v>851</v>
      </c>
      <c r="B101" t="s">
        <v>852</v>
      </c>
      <c r="C101" t="s">
        <v>853</v>
      </c>
      <c r="D101" s="18">
        <f t="shared" si="5"/>
        <v>513.59516616314204</v>
      </c>
      <c r="E101" s="70">
        <v>44175</v>
      </c>
      <c r="F101">
        <v>10</v>
      </c>
      <c r="G101" s="66">
        <v>0.7</v>
      </c>
      <c r="H101">
        <v>6.02</v>
      </c>
      <c r="I101">
        <v>3.31</v>
      </c>
      <c r="J101">
        <v>0.17</v>
      </c>
      <c r="K101" s="67">
        <f t="shared" si="3"/>
        <v>0.11899999999999999</v>
      </c>
    </row>
    <row r="102" spans="1:11" x14ac:dyDescent="0.2">
      <c r="A102" t="s">
        <v>851</v>
      </c>
      <c r="B102" t="s">
        <v>852</v>
      </c>
      <c r="C102" t="s">
        <v>854</v>
      </c>
      <c r="D102" s="18">
        <f t="shared" si="5"/>
        <v>608.69565217391312</v>
      </c>
      <c r="E102" s="70">
        <v>44176</v>
      </c>
      <c r="F102">
        <v>11</v>
      </c>
      <c r="G102" s="66">
        <v>0.7</v>
      </c>
      <c r="H102">
        <v>4.5999999999999996</v>
      </c>
      <c r="I102">
        <v>4.5999999999999996</v>
      </c>
      <c r="J102">
        <v>0.28000000000000003</v>
      </c>
      <c r="K102" s="67">
        <f t="shared" si="3"/>
        <v>0.19600000000000001</v>
      </c>
    </row>
    <row r="103" spans="1:11" x14ac:dyDescent="0.2">
      <c r="A103" t="s">
        <v>855</v>
      </c>
      <c r="B103" t="s">
        <v>856</v>
      </c>
      <c r="C103" t="s">
        <v>857</v>
      </c>
      <c r="D103" s="18">
        <f t="shared" si="5"/>
        <v>900.79365079365084</v>
      </c>
      <c r="E103" s="70">
        <v>44177</v>
      </c>
      <c r="F103">
        <v>12</v>
      </c>
      <c r="G103" s="66">
        <v>0.25</v>
      </c>
      <c r="H103">
        <v>12.6</v>
      </c>
      <c r="I103">
        <v>25.2</v>
      </c>
      <c r="J103">
        <v>2.27</v>
      </c>
      <c r="K103" s="67">
        <f t="shared" si="3"/>
        <v>0.5675</v>
      </c>
    </row>
    <row r="104" spans="1:11" x14ac:dyDescent="0.2">
      <c r="A104" t="s">
        <v>679</v>
      </c>
      <c r="B104" t="s">
        <v>858</v>
      </c>
      <c r="C104" t="s">
        <v>859</v>
      </c>
      <c r="D104" s="18">
        <f t="shared" si="5"/>
        <v>4091.279543602282</v>
      </c>
      <c r="E104" s="70">
        <v>44178</v>
      </c>
      <c r="F104">
        <v>13</v>
      </c>
      <c r="G104" s="66">
        <v>0.75</v>
      </c>
      <c r="H104">
        <v>4.91</v>
      </c>
      <c r="I104">
        <v>12.27</v>
      </c>
      <c r="J104">
        <v>5.0199999999999996</v>
      </c>
      <c r="K104" s="67">
        <f t="shared" si="3"/>
        <v>3.7649999999999997</v>
      </c>
    </row>
    <row r="105" spans="1:11" x14ac:dyDescent="0.2">
      <c r="A105" t="s">
        <v>860</v>
      </c>
      <c r="B105" t="s">
        <v>861</v>
      </c>
      <c r="C105" t="s">
        <v>862</v>
      </c>
      <c r="D105" s="18">
        <f t="shared" si="5"/>
        <v>5997.5816203143895</v>
      </c>
      <c r="E105" s="70">
        <v>44179</v>
      </c>
      <c r="F105">
        <v>14</v>
      </c>
      <c r="G105" s="66">
        <v>0.75</v>
      </c>
      <c r="H105">
        <v>3.31</v>
      </c>
      <c r="I105">
        <v>8.27</v>
      </c>
      <c r="J105">
        <v>4.96</v>
      </c>
      <c r="K105" s="67">
        <f t="shared" si="3"/>
        <v>3.7199999999999998</v>
      </c>
    </row>
    <row r="106" spans="1:11" x14ac:dyDescent="0.2">
      <c r="A106" t="s">
        <v>863</v>
      </c>
      <c r="B106" t="s">
        <v>864</v>
      </c>
      <c r="C106" t="s">
        <v>865</v>
      </c>
      <c r="D106" s="18">
        <f t="shared" si="5"/>
        <v>6026.2008733624452</v>
      </c>
      <c r="E106" s="70">
        <v>44180</v>
      </c>
      <c r="F106">
        <v>15</v>
      </c>
      <c r="G106" s="66">
        <v>1</v>
      </c>
      <c r="H106">
        <v>2.08</v>
      </c>
      <c r="I106">
        <v>6.87</v>
      </c>
      <c r="J106">
        <v>4.1399999999999997</v>
      </c>
      <c r="K106" s="67">
        <f t="shared" si="3"/>
        <v>4.1399999999999997</v>
      </c>
    </row>
    <row r="107" spans="1:11" x14ac:dyDescent="0.2">
      <c r="A107" t="s">
        <v>866</v>
      </c>
      <c r="B107" t="s">
        <v>867</v>
      </c>
      <c r="C107" t="s">
        <v>868</v>
      </c>
      <c r="D107" s="18">
        <f t="shared" si="5"/>
        <v>5027.4314214463848</v>
      </c>
      <c r="E107" s="70">
        <v>44181</v>
      </c>
      <c r="F107">
        <v>16</v>
      </c>
      <c r="G107" s="66">
        <v>0.51</v>
      </c>
      <c r="H107">
        <v>5.01</v>
      </c>
      <c r="I107">
        <v>20.05</v>
      </c>
      <c r="J107">
        <v>10.08</v>
      </c>
      <c r="K107" s="67">
        <f t="shared" si="3"/>
        <v>5.1408000000000005</v>
      </c>
    </row>
    <row r="108" spans="1:11" x14ac:dyDescent="0.2">
      <c r="A108" t="s">
        <v>866</v>
      </c>
      <c r="B108" t="s">
        <v>867</v>
      </c>
      <c r="C108" t="s">
        <v>869</v>
      </c>
      <c r="D108" s="18">
        <f t="shared" si="5"/>
        <v>1448.6486486486488</v>
      </c>
      <c r="E108" s="70">
        <v>44182</v>
      </c>
      <c r="F108">
        <v>17</v>
      </c>
      <c r="G108" s="66">
        <v>0.7</v>
      </c>
      <c r="H108">
        <v>7.97</v>
      </c>
      <c r="I108">
        <v>18.5</v>
      </c>
      <c r="J108">
        <v>2.68</v>
      </c>
      <c r="K108" s="67">
        <f t="shared" si="3"/>
        <v>1.8759999999999999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26B5-6A13-40B1-A74E-64F3A1F1152E}">
  <dimension ref="A1:K31"/>
  <sheetViews>
    <sheetView tabSelected="1" workbookViewId="0">
      <selection activeCell="I27" sqref="I27"/>
    </sheetView>
  </sheetViews>
  <sheetFormatPr defaultRowHeight="14.25" x14ac:dyDescent="0.2"/>
  <cols>
    <col min="2" max="2" width="9.75" customWidth="1"/>
    <col min="3" max="3" width="36.5" customWidth="1"/>
    <col min="4" max="4" width="10.125" style="57" customWidth="1"/>
    <col min="5" max="5" width="10.125" style="72" customWidth="1"/>
    <col min="6" max="6" width="6.25" customWidth="1"/>
    <col min="7" max="7" width="13" style="56" customWidth="1"/>
    <col min="8" max="8" width="8.625" customWidth="1"/>
    <col min="9" max="9" width="12" customWidth="1"/>
    <col min="10" max="10" width="9.25" customWidth="1"/>
    <col min="11" max="11" width="9" style="57"/>
  </cols>
  <sheetData>
    <row r="1" spans="1:11" ht="27" x14ac:dyDescent="0.2">
      <c r="A1" s="14" t="s">
        <v>18</v>
      </c>
      <c r="B1" s="14" t="s">
        <v>20</v>
      </c>
      <c r="C1" s="14" t="s">
        <v>19</v>
      </c>
      <c r="D1" s="76" t="s">
        <v>24</v>
      </c>
      <c r="E1" s="29" t="s">
        <v>16</v>
      </c>
      <c r="F1" s="14" t="s">
        <v>17</v>
      </c>
      <c r="G1" s="77" t="s">
        <v>21</v>
      </c>
      <c r="H1" s="14" t="s">
        <v>22</v>
      </c>
      <c r="I1" s="14" t="s">
        <v>23</v>
      </c>
      <c r="J1" s="49" t="s">
        <v>374</v>
      </c>
      <c r="K1" s="78" t="s">
        <v>377</v>
      </c>
    </row>
    <row r="2" spans="1:11" x14ac:dyDescent="0.2">
      <c r="A2" t="s">
        <v>579</v>
      </c>
      <c r="B2" t="s">
        <v>870</v>
      </c>
      <c r="C2" t="s">
        <v>873</v>
      </c>
      <c r="D2" s="57">
        <f>J2/I2*10000</f>
        <v>10867.178924259058</v>
      </c>
      <c r="E2" s="72">
        <v>44197</v>
      </c>
      <c r="F2">
        <v>1</v>
      </c>
      <c r="G2" s="66">
        <v>0.3</v>
      </c>
      <c r="H2">
        <v>4.5599999999999996</v>
      </c>
      <c r="I2">
        <v>9.11</v>
      </c>
      <c r="J2">
        <v>9.9</v>
      </c>
      <c r="K2" s="57">
        <f>J2*G2</f>
        <v>2.97</v>
      </c>
    </row>
    <row r="3" spans="1:11" x14ac:dyDescent="0.2">
      <c r="A3" t="s">
        <v>579</v>
      </c>
      <c r="B3" t="s">
        <v>870</v>
      </c>
      <c r="C3" t="s">
        <v>874</v>
      </c>
      <c r="D3" s="57">
        <f t="shared" ref="D3:D7" si="0">J3/I3*10000</f>
        <v>3176.3879128601543</v>
      </c>
      <c r="E3" s="72">
        <v>44198</v>
      </c>
      <c r="F3">
        <v>2</v>
      </c>
      <c r="G3" s="66">
        <v>0.55000000000000004</v>
      </c>
      <c r="H3">
        <v>9.48</v>
      </c>
      <c r="I3">
        <v>14.23</v>
      </c>
      <c r="J3">
        <v>4.5199999999999996</v>
      </c>
      <c r="K3" s="57">
        <f t="shared" ref="K3:K5" si="1">J3*G3</f>
        <v>2.4859999999999998</v>
      </c>
    </row>
    <row r="4" spans="1:11" x14ac:dyDescent="0.2">
      <c r="A4" t="s">
        <v>579</v>
      </c>
      <c r="B4" t="s">
        <v>870</v>
      </c>
      <c r="C4" t="s">
        <v>875</v>
      </c>
      <c r="D4" s="57">
        <f t="shared" si="0"/>
        <v>625</v>
      </c>
      <c r="E4" s="72">
        <v>44199</v>
      </c>
      <c r="F4">
        <v>3</v>
      </c>
      <c r="G4" s="66">
        <v>0.55000000000000004</v>
      </c>
      <c r="H4">
        <v>4.41</v>
      </c>
      <c r="I4">
        <v>4.96</v>
      </c>
      <c r="J4">
        <v>0.31</v>
      </c>
      <c r="K4" s="57">
        <f t="shared" si="1"/>
        <v>0.17050000000000001</v>
      </c>
    </row>
    <row r="5" spans="1:11" x14ac:dyDescent="0.2">
      <c r="A5" t="s">
        <v>871</v>
      </c>
      <c r="B5" t="s">
        <v>872</v>
      </c>
      <c r="C5" t="s">
        <v>876</v>
      </c>
      <c r="D5" s="57">
        <f t="shared" si="0"/>
        <v>4192.7710843373497</v>
      </c>
      <c r="E5" s="72">
        <v>44200</v>
      </c>
      <c r="F5">
        <v>4</v>
      </c>
      <c r="G5" s="56">
        <v>0.38250000000000001</v>
      </c>
      <c r="H5">
        <v>10.78</v>
      </c>
      <c r="I5">
        <v>24.9</v>
      </c>
      <c r="J5">
        <v>10.44</v>
      </c>
      <c r="K5" s="57">
        <f t="shared" si="1"/>
        <v>3.9933000000000001</v>
      </c>
    </row>
    <row r="6" spans="1:11" x14ac:dyDescent="0.2">
      <c r="A6" t="s">
        <v>630</v>
      </c>
      <c r="B6" t="s">
        <v>877</v>
      </c>
      <c r="C6" s="79" t="s">
        <v>878</v>
      </c>
      <c r="D6" s="57">
        <f t="shared" si="0"/>
        <v>1976.8477292965272</v>
      </c>
      <c r="E6" s="72">
        <v>44228</v>
      </c>
      <c r="F6">
        <v>1</v>
      </c>
      <c r="G6" s="66">
        <v>1</v>
      </c>
      <c r="H6">
        <v>3.87</v>
      </c>
      <c r="I6">
        <v>11.23</v>
      </c>
      <c r="J6">
        <v>2.2200000000000002</v>
      </c>
      <c r="K6" s="57">
        <f>J6*G6</f>
        <v>2.2200000000000002</v>
      </c>
    </row>
    <row r="7" spans="1:11" ht="28.5" x14ac:dyDescent="0.2">
      <c r="A7" t="s">
        <v>879</v>
      </c>
      <c r="B7" t="s">
        <v>880</v>
      </c>
      <c r="C7" s="79" t="s">
        <v>881</v>
      </c>
      <c r="D7" s="57">
        <f t="shared" si="0"/>
        <v>18778.5501489573</v>
      </c>
      <c r="E7" s="72">
        <v>44228</v>
      </c>
      <c r="F7">
        <v>2</v>
      </c>
      <c r="G7" s="66">
        <v>0.7</v>
      </c>
      <c r="H7">
        <v>1.1299999999999999</v>
      </c>
      <c r="I7">
        <v>10.07</v>
      </c>
      <c r="J7">
        <v>18.91</v>
      </c>
      <c r="K7" s="57">
        <f>J7*G7</f>
        <v>13.237</v>
      </c>
    </row>
    <row r="8" spans="1:11" x14ac:dyDescent="0.2">
      <c r="A8" s="80" t="s">
        <v>598</v>
      </c>
      <c r="B8" s="80" t="s">
        <v>882</v>
      </c>
      <c r="C8" s="55" t="s">
        <v>922</v>
      </c>
      <c r="D8" s="81">
        <f>J8/I8*10000</f>
        <v>9806.8965517241377</v>
      </c>
      <c r="E8" s="82">
        <v>44256</v>
      </c>
      <c r="F8">
        <v>1</v>
      </c>
      <c r="G8" s="83">
        <v>0.33</v>
      </c>
      <c r="H8" s="80">
        <v>6.04</v>
      </c>
      <c r="I8" s="80">
        <v>14.5</v>
      </c>
      <c r="J8" s="80">
        <v>14.22</v>
      </c>
      <c r="K8" s="84">
        <f t="shared" ref="K8:K12" si="2">J8*G8</f>
        <v>4.6926000000000005</v>
      </c>
    </row>
    <row r="9" spans="1:11" x14ac:dyDescent="0.2">
      <c r="A9" s="80" t="s">
        <v>839</v>
      </c>
      <c r="B9" s="80" t="s">
        <v>883</v>
      </c>
      <c r="C9" s="55" t="s">
        <v>923</v>
      </c>
      <c r="D9" s="81">
        <f>J9/I9*10000</f>
        <v>5051.0204081632646</v>
      </c>
      <c r="E9" s="82">
        <v>44257</v>
      </c>
      <c r="F9">
        <v>2</v>
      </c>
      <c r="G9" s="83">
        <v>0.22</v>
      </c>
      <c r="H9" s="80">
        <v>3.92</v>
      </c>
      <c r="I9" s="80">
        <v>9.8000000000000007</v>
      </c>
      <c r="J9" s="80">
        <v>4.95</v>
      </c>
      <c r="K9" s="84">
        <f t="shared" si="2"/>
        <v>1.089</v>
      </c>
    </row>
    <row r="10" spans="1:11" x14ac:dyDescent="0.2">
      <c r="A10" s="80" t="s">
        <v>884</v>
      </c>
      <c r="B10" s="80" t="s">
        <v>885</v>
      </c>
      <c r="C10" s="55" t="s">
        <v>924</v>
      </c>
      <c r="D10" s="81">
        <f>J10/I10*10000</f>
        <v>3011.6175156389636</v>
      </c>
      <c r="E10" s="82">
        <v>44258</v>
      </c>
      <c r="F10">
        <v>3</v>
      </c>
      <c r="G10" s="83">
        <v>1</v>
      </c>
      <c r="H10" s="80">
        <v>5.59</v>
      </c>
      <c r="I10" s="80">
        <v>11.19</v>
      </c>
      <c r="J10" s="80">
        <v>3.37</v>
      </c>
      <c r="K10" s="84">
        <f t="shared" si="2"/>
        <v>3.37</v>
      </c>
    </row>
    <row r="11" spans="1:11" x14ac:dyDescent="0.2">
      <c r="A11" s="80" t="s">
        <v>624</v>
      </c>
      <c r="B11" s="80" t="s">
        <v>886</v>
      </c>
      <c r="C11" s="55" t="s">
        <v>925</v>
      </c>
      <c r="D11" s="81">
        <f>J11/I11*10000</f>
        <v>4949.2900608519267</v>
      </c>
      <c r="E11" s="82">
        <v>44259</v>
      </c>
      <c r="F11">
        <v>4</v>
      </c>
      <c r="G11" s="83">
        <v>1</v>
      </c>
      <c r="H11" s="80">
        <v>2.46</v>
      </c>
      <c r="I11" s="80">
        <v>4.93</v>
      </c>
      <c r="J11" s="80">
        <v>2.44</v>
      </c>
      <c r="K11" s="84">
        <f t="shared" si="2"/>
        <v>2.44</v>
      </c>
    </row>
    <row r="12" spans="1:11" x14ac:dyDescent="0.2">
      <c r="A12" s="80" t="s">
        <v>926</v>
      </c>
      <c r="B12" s="80" t="s">
        <v>927</v>
      </c>
      <c r="C12" s="55" t="s">
        <v>928</v>
      </c>
      <c r="D12" s="81">
        <f>J12/I12*10000</f>
        <v>286.6560127846584</v>
      </c>
      <c r="E12" s="82">
        <v>44260</v>
      </c>
      <c r="F12">
        <v>5</v>
      </c>
      <c r="G12" s="83">
        <v>0.51</v>
      </c>
      <c r="H12" s="80">
        <v>60.6</v>
      </c>
      <c r="I12" s="80">
        <v>100.12</v>
      </c>
      <c r="J12" s="80">
        <v>2.87</v>
      </c>
      <c r="K12" s="84">
        <f t="shared" si="2"/>
        <v>1.4637</v>
      </c>
    </row>
    <row r="13" spans="1:11" x14ac:dyDescent="0.2">
      <c r="A13" s="80" t="s">
        <v>887</v>
      </c>
      <c r="B13" s="80" t="s">
        <v>929</v>
      </c>
      <c r="C13" s="55" t="s">
        <v>930</v>
      </c>
      <c r="D13" s="81"/>
      <c r="E13" s="82">
        <v>44261</v>
      </c>
      <c r="F13">
        <v>6</v>
      </c>
      <c r="G13" s="83">
        <v>0.51</v>
      </c>
      <c r="H13" s="80">
        <v>9.57</v>
      </c>
      <c r="I13" s="80">
        <v>7.18</v>
      </c>
      <c r="J13" s="80"/>
      <c r="K13" s="84"/>
    </row>
    <row r="14" spans="1:11" x14ac:dyDescent="0.2">
      <c r="A14" s="80" t="s">
        <v>637</v>
      </c>
      <c r="B14" s="80" t="s">
        <v>831</v>
      </c>
      <c r="C14" s="55" t="s">
        <v>888</v>
      </c>
      <c r="D14" s="81">
        <f>J14/I14*10000</f>
        <v>1123.3993015133876</v>
      </c>
      <c r="E14" s="82">
        <v>44287</v>
      </c>
      <c r="F14">
        <v>1</v>
      </c>
      <c r="G14" s="83">
        <v>0.26400000000000001</v>
      </c>
      <c r="H14" s="80">
        <v>5.73</v>
      </c>
      <c r="I14" s="80">
        <v>17.18</v>
      </c>
      <c r="J14" s="80">
        <v>1.93</v>
      </c>
      <c r="K14" s="84">
        <f t="shared" ref="K14:K30" si="3">J14*G14</f>
        <v>0.50951999999999997</v>
      </c>
    </row>
    <row r="15" spans="1:11" x14ac:dyDescent="0.2">
      <c r="A15" s="80" t="s">
        <v>889</v>
      </c>
      <c r="B15" s="80" t="s">
        <v>890</v>
      </c>
      <c r="C15" s="55" t="s">
        <v>891</v>
      </c>
      <c r="D15" s="81">
        <f>J15/I15*10000</f>
        <v>4963.2352941176468</v>
      </c>
      <c r="E15" s="82">
        <v>44288</v>
      </c>
      <c r="F15">
        <v>2</v>
      </c>
      <c r="G15" s="83">
        <v>0.19800000000000001</v>
      </c>
      <c r="H15" s="80">
        <v>4.08</v>
      </c>
      <c r="I15" s="80">
        <v>8.16</v>
      </c>
      <c r="J15" s="80">
        <v>4.05</v>
      </c>
      <c r="K15" s="84">
        <f t="shared" si="3"/>
        <v>0.80190000000000006</v>
      </c>
    </row>
    <row r="16" spans="1:11" x14ac:dyDescent="0.2">
      <c r="A16" s="80" t="s">
        <v>598</v>
      </c>
      <c r="B16" s="80" t="s">
        <v>892</v>
      </c>
      <c r="C16" s="55" t="s">
        <v>893</v>
      </c>
      <c r="D16" s="81">
        <f>J16/I16*10000</f>
        <v>887.4132206459401</v>
      </c>
      <c r="E16" s="82">
        <v>44289</v>
      </c>
      <c r="F16">
        <v>3</v>
      </c>
      <c r="G16" s="83">
        <v>0.75</v>
      </c>
      <c r="H16" s="80">
        <v>12.27</v>
      </c>
      <c r="I16" s="80">
        <v>33.130000000000003</v>
      </c>
      <c r="J16" s="80">
        <v>2.94</v>
      </c>
      <c r="K16" s="84">
        <f t="shared" si="3"/>
        <v>2.2050000000000001</v>
      </c>
    </row>
    <row r="17" spans="1:11" x14ac:dyDescent="0.2">
      <c r="A17" s="80" t="s">
        <v>894</v>
      </c>
      <c r="B17" s="80" t="s">
        <v>895</v>
      </c>
      <c r="C17" s="55" t="s">
        <v>896</v>
      </c>
      <c r="D17" s="81">
        <f>J17/I17*10000</f>
        <v>642.97800338409468</v>
      </c>
      <c r="E17" s="82">
        <v>44290</v>
      </c>
      <c r="F17">
        <v>4</v>
      </c>
      <c r="G17" s="83">
        <v>0.26</v>
      </c>
      <c r="H17" s="80">
        <v>4.22</v>
      </c>
      <c r="I17" s="80">
        <v>11.82</v>
      </c>
      <c r="J17" s="80">
        <v>0.76</v>
      </c>
      <c r="K17" s="84">
        <f t="shared" si="3"/>
        <v>0.1976</v>
      </c>
    </row>
    <row r="18" spans="1:11" x14ac:dyDescent="0.2">
      <c r="A18" s="80" t="s">
        <v>851</v>
      </c>
      <c r="B18" s="80" t="s">
        <v>852</v>
      </c>
      <c r="C18" s="55" t="s">
        <v>897</v>
      </c>
      <c r="D18" s="81">
        <f>J18/I18*10000</f>
        <v>212.18715995647446</v>
      </c>
      <c r="E18" s="82">
        <v>44291</v>
      </c>
      <c r="F18">
        <v>5</v>
      </c>
      <c r="G18" s="83">
        <v>0.3</v>
      </c>
      <c r="H18" s="80">
        <v>7.35</v>
      </c>
      <c r="I18" s="80">
        <v>18.38</v>
      </c>
      <c r="J18" s="80">
        <v>0.39</v>
      </c>
      <c r="K18" s="84">
        <f t="shared" si="3"/>
        <v>0.11699999999999999</v>
      </c>
    </row>
    <row r="19" spans="1:11" x14ac:dyDescent="0.2">
      <c r="A19" s="80" t="s">
        <v>889</v>
      </c>
      <c r="B19" s="80" t="s">
        <v>640</v>
      </c>
      <c r="C19" s="55" t="s">
        <v>898</v>
      </c>
      <c r="D19" s="81">
        <f>J19/I19*10000</f>
        <v>6806.6561014263079</v>
      </c>
      <c r="E19" s="82">
        <v>44317</v>
      </c>
      <c r="F19">
        <v>1</v>
      </c>
      <c r="G19" s="83">
        <v>0.36749999999999999</v>
      </c>
      <c r="H19" s="80">
        <v>5.73</v>
      </c>
      <c r="I19" s="80">
        <v>12.62</v>
      </c>
      <c r="J19" s="80">
        <v>8.59</v>
      </c>
      <c r="K19" s="84">
        <f t="shared" si="3"/>
        <v>3.156825</v>
      </c>
    </row>
    <row r="20" spans="1:11" x14ac:dyDescent="0.2">
      <c r="A20" s="80" t="s">
        <v>579</v>
      </c>
      <c r="B20" s="80" t="s">
        <v>899</v>
      </c>
      <c r="C20" s="55" t="s">
        <v>900</v>
      </c>
      <c r="D20" s="81">
        <f>J20/I20*10000</f>
        <v>5074.294205052006</v>
      </c>
      <c r="E20" s="82">
        <v>44318</v>
      </c>
      <c r="F20">
        <v>2</v>
      </c>
      <c r="G20" s="83">
        <v>0.51</v>
      </c>
      <c r="H20" s="80">
        <v>6.12</v>
      </c>
      <c r="I20" s="80">
        <v>13.46</v>
      </c>
      <c r="J20" s="80">
        <v>6.83</v>
      </c>
      <c r="K20" s="84">
        <f t="shared" si="3"/>
        <v>3.4833000000000003</v>
      </c>
    </row>
    <row r="21" spans="1:11" x14ac:dyDescent="0.2">
      <c r="A21" s="80" t="s">
        <v>901</v>
      </c>
      <c r="B21" s="80" t="s">
        <v>902</v>
      </c>
      <c r="C21" s="55" t="s">
        <v>903</v>
      </c>
      <c r="D21" s="81">
        <f>J21/I21*10000</f>
        <v>3101.2962073931831</v>
      </c>
      <c r="E21" s="82">
        <v>44319</v>
      </c>
      <c r="F21">
        <v>3</v>
      </c>
      <c r="G21" s="83">
        <v>0.71250000000000002</v>
      </c>
      <c r="H21" s="80">
        <v>10.42</v>
      </c>
      <c r="I21" s="80">
        <v>20.83</v>
      </c>
      <c r="J21" s="80">
        <v>6.46</v>
      </c>
      <c r="K21" s="84">
        <f t="shared" si="3"/>
        <v>4.6027500000000003</v>
      </c>
    </row>
    <row r="22" spans="1:11" x14ac:dyDescent="0.2">
      <c r="A22" s="80" t="s">
        <v>904</v>
      </c>
      <c r="B22" s="80" t="s">
        <v>905</v>
      </c>
      <c r="C22" s="55" t="s">
        <v>906</v>
      </c>
      <c r="D22" s="81">
        <f>J22/I22*10000</f>
        <v>4124.0569991617767</v>
      </c>
      <c r="E22" s="82">
        <v>44320</v>
      </c>
      <c r="F22">
        <v>4</v>
      </c>
      <c r="G22" s="83">
        <v>0.125</v>
      </c>
      <c r="H22" s="80">
        <v>10.53</v>
      </c>
      <c r="I22" s="80">
        <v>23.86</v>
      </c>
      <c r="J22" s="80">
        <v>9.84</v>
      </c>
      <c r="K22" s="84">
        <f t="shared" si="3"/>
        <v>1.23</v>
      </c>
    </row>
    <row r="23" spans="1:11" x14ac:dyDescent="0.2">
      <c r="A23" s="80" t="s">
        <v>624</v>
      </c>
      <c r="B23" s="80" t="s">
        <v>842</v>
      </c>
      <c r="C23" s="55" t="s">
        <v>907</v>
      </c>
      <c r="D23" s="81">
        <f>J23/I23*10000</f>
        <v>3471.2315739419873</v>
      </c>
      <c r="E23" s="82">
        <v>44321</v>
      </c>
      <c r="F23">
        <v>5</v>
      </c>
      <c r="G23" s="83">
        <v>0.3</v>
      </c>
      <c r="H23" s="80">
        <v>10.51</v>
      </c>
      <c r="I23" s="80">
        <v>21.03</v>
      </c>
      <c r="J23" s="80">
        <v>7.3</v>
      </c>
      <c r="K23" s="84">
        <f t="shared" si="3"/>
        <v>2.19</v>
      </c>
    </row>
    <row r="24" spans="1:11" x14ac:dyDescent="0.2">
      <c r="A24" s="80" t="s">
        <v>648</v>
      </c>
      <c r="B24" s="80" t="s">
        <v>908</v>
      </c>
      <c r="C24" s="55" t="s">
        <v>909</v>
      </c>
      <c r="D24" s="81">
        <f>J24/I24*10000</f>
        <v>2839.889579020014</v>
      </c>
      <c r="E24" s="82">
        <v>44322</v>
      </c>
      <c r="F24">
        <v>6</v>
      </c>
      <c r="G24" s="83">
        <v>0.34</v>
      </c>
      <c r="H24" s="80">
        <v>9.99</v>
      </c>
      <c r="I24" s="80">
        <v>28.98</v>
      </c>
      <c r="J24" s="80">
        <v>8.23</v>
      </c>
      <c r="K24" s="84">
        <f t="shared" si="3"/>
        <v>2.7982000000000005</v>
      </c>
    </row>
    <row r="25" spans="1:11" x14ac:dyDescent="0.2">
      <c r="A25" s="80" t="s">
        <v>618</v>
      </c>
      <c r="B25" s="80" t="s">
        <v>910</v>
      </c>
      <c r="C25" s="55" t="s">
        <v>911</v>
      </c>
      <c r="D25" s="81">
        <f>J25/I25*10000</f>
        <v>4823.6415633937077</v>
      </c>
      <c r="E25" s="82">
        <v>44323</v>
      </c>
      <c r="F25">
        <v>7</v>
      </c>
      <c r="G25" s="83">
        <v>0.51</v>
      </c>
      <c r="H25" s="80">
        <v>5.83</v>
      </c>
      <c r="I25" s="80">
        <v>10.49</v>
      </c>
      <c r="J25" s="80">
        <v>5.0599999999999996</v>
      </c>
      <c r="K25" s="84">
        <f t="shared" si="3"/>
        <v>2.5806</v>
      </c>
    </row>
    <row r="26" spans="1:11" x14ac:dyDescent="0.2">
      <c r="A26" s="80" t="s">
        <v>618</v>
      </c>
      <c r="B26" s="80" t="s">
        <v>910</v>
      </c>
      <c r="C26" s="55" t="s">
        <v>912</v>
      </c>
      <c r="D26" s="81">
        <f>J26/I26*10000</f>
        <v>2864.5833333333335</v>
      </c>
      <c r="E26" s="82">
        <v>44324</v>
      </c>
      <c r="F26">
        <v>8</v>
      </c>
      <c r="G26" s="83">
        <v>0.51</v>
      </c>
      <c r="H26" s="80">
        <v>3.84</v>
      </c>
      <c r="I26" s="80">
        <v>13.44</v>
      </c>
      <c r="J26" s="80">
        <v>3.85</v>
      </c>
      <c r="K26" s="84">
        <f t="shared" si="3"/>
        <v>1.9635</v>
      </c>
    </row>
    <row r="27" spans="1:11" x14ac:dyDescent="0.2">
      <c r="A27" s="80" t="s">
        <v>913</v>
      </c>
      <c r="B27" s="80" t="s">
        <v>914</v>
      </c>
      <c r="C27" s="55" t="s">
        <v>915</v>
      </c>
      <c r="D27" s="81">
        <f>J27/I27*10000</f>
        <v>899.71883786316778</v>
      </c>
      <c r="E27" s="82">
        <v>44325</v>
      </c>
      <c r="F27">
        <v>9</v>
      </c>
      <c r="G27" s="83">
        <v>0.38250000000000001</v>
      </c>
      <c r="H27" s="80">
        <v>5.33</v>
      </c>
      <c r="I27" s="80">
        <v>10.67</v>
      </c>
      <c r="J27" s="80">
        <v>0.96</v>
      </c>
      <c r="K27" s="84">
        <f t="shared" si="3"/>
        <v>0.36719999999999997</v>
      </c>
    </row>
    <row r="28" spans="1:11" x14ac:dyDescent="0.2">
      <c r="A28" s="80" t="s">
        <v>684</v>
      </c>
      <c r="B28" s="80" t="s">
        <v>916</v>
      </c>
      <c r="C28" s="55" t="s">
        <v>917</v>
      </c>
      <c r="D28" s="81">
        <f>J28/I28*10000</f>
        <v>2238.8059701492534</v>
      </c>
      <c r="E28" s="82">
        <v>44326</v>
      </c>
      <c r="F28">
        <v>10</v>
      </c>
      <c r="G28" s="83">
        <v>1</v>
      </c>
      <c r="H28" s="80">
        <v>2.2200000000000002</v>
      </c>
      <c r="I28" s="80">
        <v>5.36</v>
      </c>
      <c r="J28" s="80">
        <v>1.2</v>
      </c>
      <c r="K28" s="84">
        <f t="shared" si="3"/>
        <v>1.2</v>
      </c>
    </row>
    <row r="29" spans="1:11" ht="28.5" x14ac:dyDescent="0.2">
      <c r="A29" s="80" t="s">
        <v>674</v>
      </c>
      <c r="B29" s="80" t="s">
        <v>918</v>
      </c>
      <c r="C29" s="55" t="s">
        <v>919</v>
      </c>
      <c r="D29" s="81">
        <f>J29/I29*10000</f>
        <v>4293.333333333333</v>
      </c>
      <c r="E29" s="82">
        <v>44327</v>
      </c>
      <c r="F29">
        <v>11</v>
      </c>
      <c r="G29" s="83">
        <v>0.51</v>
      </c>
      <c r="H29" s="80">
        <v>5.13</v>
      </c>
      <c r="I29" s="80">
        <v>11.25</v>
      </c>
      <c r="J29" s="80">
        <v>4.83</v>
      </c>
      <c r="K29" s="84">
        <f t="shared" si="3"/>
        <v>2.4633000000000003</v>
      </c>
    </row>
    <row r="30" spans="1:11" x14ac:dyDescent="0.2">
      <c r="A30" s="80" t="s">
        <v>674</v>
      </c>
      <c r="B30" s="80" t="s">
        <v>918</v>
      </c>
      <c r="C30" s="55" t="s">
        <v>920</v>
      </c>
      <c r="D30" s="81">
        <f>J30/I30*10000</f>
        <v>4695.1219512195121</v>
      </c>
      <c r="E30" s="82">
        <v>44328</v>
      </c>
      <c r="F30">
        <v>12</v>
      </c>
      <c r="G30" s="83">
        <v>0.49</v>
      </c>
      <c r="H30" s="80">
        <v>4.5599999999999996</v>
      </c>
      <c r="I30" s="80">
        <v>8.1999999999999993</v>
      </c>
      <c r="J30" s="80">
        <v>3.85</v>
      </c>
      <c r="K30" s="84">
        <f t="shared" si="3"/>
        <v>1.8865000000000001</v>
      </c>
    </row>
    <row r="31" spans="1:11" x14ac:dyDescent="0.2">
      <c r="A31" s="80" t="s">
        <v>863</v>
      </c>
      <c r="B31" s="80" t="s">
        <v>864</v>
      </c>
      <c r="C31" s="55" t="s">
        <v>921</v>
      </c>
      <c r="D31" s="81">
        <f>J31/I31*10000</f>
        <v>10509.031198686371</v>
      </c>
      <c r="E31" s="82">
        <v>44329</v>
      </c>
      <c r="F31">
        <v>13</v>
      </c>
      <c r="G31" s="83">
        <v>1</v>
      </c>
      <c r="H31" s="80">
        <v>4.6100000000000003</v>
      </c>
      <c r="I31" s="80">
        <v>12.18</v>
      </c>
      <c r="J31" s="80">
        <v>12.8</v>
      </c>
      <c r="K31" s="84">
        <f>J31*G31</f>
        <v>12.8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zonia2017</vt:lpstr>
      <vt:lpstr>zonia2018</vt:lpstr>
      <vt:lpstr>zonia2019</vt:lpstr>
      <vt:lpstr>zonia2020</vt:lpstr>
      <vt:lpstr>zonia2021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2021-07-02T17:44:07Z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ed068df2-3062-4116-a87a-17b52bd3c38c</vt:lpwstr>
  </property>
</Properties>
</file>