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749731E4-3054-48D4-9A6D-4317D7A2D0F2}" xr6:coauthVersionLast="45" xr6:coauthVersionMax="45" xr10:uidLastSave="{00000000-0000-0000-0000-000000000000}"/>
  <bookViews>
    <workbookView xWindow="-120" yWindow="-120" windowWidth="29040" windowHeight="15840" activeTab="4" xr2:uid="{90724BF3-2EDF-4086-AF4C-33972AD91133}"/>
  </bookViews>
  <sheets>
    <sheet name="2020年" sheetId="1" r:id="rId1"/>
    <sheet name="2019年" sheetId="2" r:id="rId2"/>
    <sheet name="2018年" sheetId="3" r:id="rId3"/>
    <sheet name="2017年" sheetId="7" r:id="rId4"/>
    <sheet name="累计" sheetId="4" r:id="rId5"/>
    <sheet name="备注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4" l="1"/>
  <c r="H37" i="4"/>
  <c r="H26" i="4"/>
  <c r="I3" i="4"/>
  <c r="I14" i="4"/>
  <c r="H3" i="4"/>
  <c r="H2" i="4"/>
  <c r="H13" i="4"/>
  <c r="H4" i="4"/>
  <c r="H5" i="4" s="1"/>
  <c r="H6" i="4" s="1"/>
  <c r="H7" i="4" s="1"/>
  <c r="H8" i="4" s="1"/>
  <c r="H9" i="4" s="1"/>
  <c r="H10" i="4" s="1"/>
  <c r="H11" i="4" s="1"/>
  <c r="H12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F7" i="4"/>
  <c r="F6" i="4"/>
  <c r="F4" i="4"/>
  <c r="F3" i="4"/>
  <c r="G3" i="4"/>
  <c r="G13" i="4"/>
  <c r="G4" i="4"/>
  <c r="F5" i="4"/>
  <c r="G5" i="4"/>
  <c r="G6" i="4"/>
  <c r="G7" i="4"/>
  <c r="F8" i="4"/>
  <c r="G8" i="4"/>
  <c r="F9" i="4"/>
  <c r="G9" i="4"/>
  <c r="F10" i="4"/>
  <c r="G10" i="4"/>
  <c r="F11" i="4"/>
  <c r="G11" i="4"/>
  <c r="F12" i="4"/>
  <c r="G12" i="4"/>
  <c r="F13" i="4"/>
  <c r="I4" i="4"/>
  <c r="I5" i="4" s="1"/>
  <c r="I6" i="4" s="1"/>
  <c r="I7" i="4" s="1"/>
  <c r="I8" i="4" s="1"/>
  <c r="I9" i="4" s="1"/>
  <c r="I10" i="4" s="1"/>
  <c r="I11" i="4" s="1"/>
  <c r="I12" i="4" s="1"/>
  <c r="I1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3" i="4"/>
  <c r="I15" i="4"/>
  <c r="A13" i="4"/>
  <c r="A12" i="4"/>
  <c r="A11" i="4"/>
  <c r="A10" i="4"/>
  <c r="A9" i="4"/>
  <c r="A8" i="4"/>
  <c r="A7" i="4"/>
  <c r="A6" i="4"/>
  <c r="A5" i="4"/>
  <c r="A4" i="4"/>
  <c r="A3" i="4"/>
  <c r="A2" i="4"/>
  <c r="A3" i="7"/>
  <c r="A4" i="7"/>
  <c r="A5" i="7"/>
  <c r="A6" i="7"/>
  <c r="A7" i="7"/>
  <c r="A8" i="7"/>
  <c r="A9" i="7"/>
  <c r="A10" i="7"/>
  <c r="A11" i="7"/>
  <c r="A12" i="7"/>
  <c r="A13" i="7"/>
  <c r="A2" i="7"/>
  <c r="H39" i="4" l="1"/>
  <c r="H40" i="4" s="1"/>
  <c r="H41" i="4" s="1"/>
  <c r="H42" i="4" s="1"/>
  <c r="H43" i="4" s="1"/>
  <c r="H44" i="4" s="1"/>
  <c r="H45" i="4" s="1"/>
  <c r="H46" i="4" s="1"/>
  <c r="H47" i="4" s="1"/>
  <c r="H48" i="4" s="1"/>
  <c r="M48" i="4" s="1"/>
  <c r="N48" i="4" s="1"/>
  <c r="M38" i="4"/>
  <c r="N38" i="4" s="1"/>
  <c r="F16" i="4"/>
  <c r="G16" i="4"/>
  <c r="F15" i="4"/>
  <c r="G15" i="4"/>
  <c r="M40" i="4" l="1"/>
  <c r="N40" i="4" s="1"/>
  <c r="M39" i="4"/>
  <c r="N39" i="4" s="1"/>
  <c r="M47" i="4"/>
  <c r="N47" i="4" s="1"/>
  <c r="M46" i="4"/>
  <c r="N46" i="4" s="1"/>
  <c r="M43" i="4"/>
  <c r="N43" i="4" s="1"/>
  <c r="M45" i="4"/>
  <c r="N45" i="4" s="1"/>
  <c r="M44" i="4"/>
  <c r="N44" i="4" s="1"/>
  <c r="M42" i="4"/>
  <c r="N42" i="4" s="1"/>
  <c r="M41" i="4"/>
  <c r="N41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I38" i="4"/>
  <c r="J26" i="4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I26" i="4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14" i="4"/>
  <c r="I39" i="4" l="1"/>
  <c r="I27" i="4"/>
  <c r="I28" i="4" l="1"/>
  <c r="I16" i="4"/>
  <c r="I40" i="4"/>
  <c r="I41" i="4" l="1"/>
  <c r="I17" i="4"/>
  <c r="I29" i="4"/>
  <c r="I30" i="4" l="1"/>
  <c r="I18" i="4"/>
  <c r="I42" i="4"/>
  <c r="I43" i="4" l="1"/>
  <c r="I19" i="4"/>
  <c r="I31" i="4"/>
  <c r="I32" i="4" l="1"/>
  <c r="I20" i="4"/>
  <c r="I44" i="4"/>
  <c r="I45" i="4" l="1"/>
  <c r="I21" i="4"/>
  <c r="I33" i="4"/>
  <c r="I34" i="4" l="1"/>
  <c r="I22" i="4"/>
  <c r="I46" i="4"/>
  <c r="I47" i="4" l="1"/>
  <c r="I23" i="4"/>
  <c r="I35" i="4"/>
  <c r="I36" i="4" l="1"/>
  <c r="I24" i="4"/>
  <c r="I48" i="4"/>
  <c r="I25" i="4" l="1"/>
  <c r="I37" i="4"/>
</calcChain>
</file>

<file path=xl/sharedStrings.xml><?xml version="1.0" encoding="utf-8"?>
<sst xmlns="http://schemas.openxmlformats.org/spreadsheetml/2006/main" count="344" uniqueCount="37">
  <si>
    <t>year</t>
  </si>
  <si>
    <t>month</t>
  </si>
  <si>
    <t>new_add_floorarea</t>
  </si>
  <si>
    <t>new_add_money</t>
  </si>
  <si>
    <t>sale_area</t>
  </si>
  <si>
    <t>sale_money</t>
  </si>
  <si>
    <t>land_reserves_area</t>
  </si>
  <si>
    <t>sum_new_add_floorarea</t>
  </si>
  <si>
    <t>sum_new_add_money</t>
  </si>
  <si>
    <t>sum_sale_area</t>
  </si>
  <si>
    <t>sum_sale_money</t>
  </si>
  <si>
    <t>fore_saleable_money</t>
  </si>
  <si>
    <t>fore_saleable_eq_money</t>
  </si>
  <si>
    <t>NULL</t>
  </si>
  <si>
    <t>fore_saleable_eq_money</t>
    <phoneticPr fontId="1" type="noConversion"/>
  </si>
  <si>
    <t>年月</t>
    <phoneticPr fontId="1" type="noConversion"/>
  </si>
  <si>
    <t>累计销售金额</t>
    <phoneticPr fontId="1" type="noConversion"/>
  </si>
  <si>
    <t>累计销售面积</t>
    <phoneticPr fontId="1" type="noConversion"/>
  </si>
  <si>
    <t>累计新增建面</t>
    <phoneticPr fontId="1" type="noConversion"/>
  </si>
  <si>
    <t>累计新增土地金额</t>
    <phoneticPr fontId="1" type="noConversion"/>
  </si>
  <si>
    <t>新增建面</t>
    <phoneticPr fontId="1" type="noConversion"/>
  </si>
  <si>
    <t>新增土地价格</t>
    <phoneticPr fontId="1" type="noConversion"/>
  </si>
  <si>
    <t>单月销售金额</t>
    <phoneticPr fontId="1" type="noConversion"/>
  </si>
  <si>
    <t>单月销售面积</t>
    <phoneticPr fontId="1" type="noConversion"/>
  </si>
  <si>
    <t>2018年初未开发及未销售面积：</t>
    <phoneticPr fontId="1" type="noConversion"/>
  </si>
  <si>
    <t>已售</t>
    <phoneticPr fontId="1" type="noConversion"/>
  </si>
  <si>
    <t>未售</t>
    <phoneticPr fontId="1" type="noConversion"/>
  </si>
  <si>
    <t>已结、未结</t>
    <phoneticPr fontId="1" type="noConversion"/>
  </si>
  <si>
    <t>结算状态</t>
    <phoneticPr fontId="1" type="noConversion"/>
  </si>
  <si>
    <t>未结</t>
    <phoneticPr fontId="1" type="noConversion"/>
  </si>
  <si>
    <t>销售状态</t>
    <phoneticPr fontId="1" type="noConversion"/>
  </si>
  <si>
    <t>开发状态</t>
    <phoneticPr fontId="1" type="noConversion"/>
  </si>
  <si>
    <t>已开发、未开发</t>
    <phoneticPr fontId="1" type="noConversion"/>
  </si>
  <si>
    <t>预计可售权益金额（按65%）</t>
    <phoneticPr fontId="1" type="noConversion"/>
  </si>
  <si>
    <t>预计可售金额（按销售均价1.35万）</t>
    <phoneticPr fontId="1" type="noConversion"/>
  </si>
  <si>
    <t>date</t>
    <phoneticPr fontId="1" type="noConversion"/>
  </si>
  <si>
    <t>土储面积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</si>
</sst>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5" xfId="0" applyFill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176" fontId="0" fillId="3" borderId="8" xfId="0" applyNumberFormat="1" applyFill="1" applyBorder="1">
      <alignment vertical="center"/>
    </xf>
    <xf numFmtId="176" fontId="0" fillId="3" borderId="9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年销售面积与新增建面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'2020年'!$C$2:$C$12</c:f>
              <c:numCache>
                <c:formatCode>General</c:formatCode>
                <c:ptCount val="11"/>
                <c:pt idx="0">
                  <c:v>48.06</c:v>
                </c:pt>
                <c:pt idx="1">
                  <c:v>46.61</c:v>
                </c:pt>
                <c:pt idx="2">
                  <c:v>71.19</c:v>
                </c:pt>
                <c:pt idx="3">
                  <c:v>197.81</c:v>
                </c:pt>
                <c:pt idx="4">
                  <c:v>68.010000000000005</c:v>
                </c:pt>
                <c:pt idx="5">
                  <c:v>269.39999999999998</c:v>
                </c:pt>
                <c:pt idx="6">
                  <c:v>184.19</c:v>
                </c:pt>
                <c:pt idx="7">
                  <c:v>10.67</c:v>
                </c:pt>
                <c:pt idx="8">
                  <c:v>151.66999999999999</c:v>
                </c:pt>
                <c:pt idx="9">
                  <c:v>150.19999999999999</c:v>
                </c:pt>
                <c:pt idx="10">
                  <c:v>106.1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C-4BE5-A246-11EB08922F17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'2020年'!$E$2:$E$12</c:f>
              <c:numCache>
                <c:formatCode>General</c:formatCode>
                <c:ptCount val="11"/>
                <c:pt idx="0">
                  <c:v>45.7</c:v>
                </c:pt>
                <c:pt idx="1">
                  <c:v>38.200000000000003</c:v>
                </c:pt>
                <c:pt idx="2">
                  <c:v>79.7</c:v>
                </c:pt>
                <c:pt idx="3">
                  <c:v>112.9</c:v>
                </c:pt>
                <c:pt idx="4">
                  <c:v>141</c:v>
                </c:pt>
                <c:pt idx="5">
                  <c:v>191.6</c:v>
                </c:pt>
                <c:pt idx="6">
                  <c:v>122.7</c:v>
                </c:pt>
                <c:pt idx="7">
                  <c:v>157.19999999999999</c:v>
                </c:pt>
                <c:pt idx="8">
                  <c:v>181.4</c:v>
                </c:pt>
                <c:pt idx="9">
                  <c:v>197.9</c:v>
                </c:pt>
                <c:pt idx="10">
                  <c:v>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4BE5-A246-11EB0892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85024"/>
        <c:axId val="802490928"/>
      </c:lineChart>
      <c:catAx>
        <c:axId val="8024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490928"/>
        <c:crosses val="autoZero"/>
        <c:auto val="1"/>
        <c:lblAlgn val="ctr"/>
        <c:lblOffset val="100"/>
        <c:noMultiLvlLbl val="0"/>
      </c:catAx>
      <c:valAx>
        <c:axId val="802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4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2019</a:t>
            </a:r>
            <a:r>
              <a:rPr lang="zh-CN" altLang="zh-CN" sz="1800" b="0" i="0" baseline="0">
                <a:effectLst/>
              </a:rPr>
              <a:t>年销售面积与新增建面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'2019年'!$C$2:$C$13</c:f>
              <c:numCache>
                <c:formatCode>General</c:formatCode>
                <c:ptCount val="12"/>
                <c:pt idx="0">
                  <c:v>54.9</c:v>
                </c:pt>
                <c:pt idx="1">
                  <c:v>3.62</c:v>
                </c:pt>
                <c:pt idx="2">
                  <c:v>134.26</c:v>
                </c:pt>
                <c:pt idx="3">
                  <c:v>36.450000000000003</c:v>
                </c:pt>
                <c:pt idx="4">
                  <c:v>105.23</c:v>
                </c:pt>
                <c:pt idx="5">
                  <c:v>89.12</c:v>
                </c:pt>
                <c:pt idx="6">
                  <c:v>107.99</c:v>
                </c:pt>
                <c:pt idx="7">
                  <c:v>122.68</c:v>
                </c:pt>
                <c:pt idx="8">
                  <c:v>96.39</c:v>
                </c:pt>
                <c:pt idx="9">
                  <c:v>67.42</c:v>
                </c:pt>
                <c:pt idx="10">
                  <c:v>74.58</c:v>
                </c:pt>
                <c:pt idx="11">
                  <c:v>75.28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5-4671-8F98-5C3359AA33BF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'2019年'!$E$2:$E$13</c:f>
              <c:numCache>
                <c:formatCode>General</c:formatCode>
                <c:ptCount val="12"/>
                <c:pt idx="0">
                  <c:v>70.599999999999994</c:v>
                </c:pt>
                <c:pt idx="1">
                  <c:v>67.8</c:v>
                </c:pt>
                <c:pt idx="2">
                  <c:v>111.6</c:v>
                </c:pt>
                <c:pt idx="3">
                  <c:v>127.9</c:v>
                </c:pt>
                <c:pt idx="4">
                  <c:v>123.3</c:v>
                </c:pt>
                <c:pt idx="5">
                  <c:v>144.80000000000001</c:v>
                </c:pt>
                <c:pt idx="6">
                  <c:v>111.8</c:v>
                </c:pt>
                <c:pt idx="7">
                  <c:v>114.2</c:v>
                </c:pt>
                <c:pt idx="8">
                  <c:v>153.80000000000001</c:v>
                </c:pt>
                <c:pt idx="9">
                  <c:v>135.69999999999999</c:v>
                </c:pt>
                <c:pt idx="10">
                  <c:v>181.3</c:v>
                </c:pt>
                <c:pt idx="11">
                  <c:v>199.3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5-4671-8F98-5C3359AA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35144"/>
        <c:axId val="564932848"/>
      </c:lineChart>
      <c:catAx>
        <c:axId val="56493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32848"/>
        <c:crosses val="autoZero"/>
        <c:auto val="1"/>
        <c:lblAlgn val="ctr"/>
        <c:lblOffset val="100"/>
        <c:noMultiLvlLbl val="0"/>
      </c:catAx>
      <c:valAx>
        <c:axId val="564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3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2018</a:t>
            </a:r>
            <a:r>
              <a:rPr lang="zh-CN" altLang="zh-CN" sz="1800" b="0" i="0" baseline="0">
                <a:effectLst/>
              </a:rPr>
              <a:t>年销售面积与新增建面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'2018年'!$C$2:$C$13</c:f>
              <c:numCache>
                <c:formatCode>General</c:formatCode>
                <c:ptCount val="12"/>
                <c:pt idx="0">
                  <c:v>232.47</c:v>
                </c:pt>
                <c:pt idx="1">
                  <c:v>53.62</c:v>
                </c:pt>
                <c:pt idx="2">
                  <c:v>201.54</c:v>
                </c:pt>
                <c:pt idx="3">
                  <c:v>249.35</c:v>
                </c:pt>
                <c:pt idx="4">
                  <c:v>126.06</c:v>
                </c:pt>
                <c:pt idx="5">
                  <c:v>275.10000000000002</c:v>
                </c:pt>
                <c:pt idx="6">
                  <c:v>47.08</c:v>
                </c:pt>
                <c:pt idx="7">
                  <c:v>86.64</c:v>
                </c:pt>
                <c:pt idx="8">
                  <c:v>32.19</c:v>
                </c:pt>
                <c:pt idx="9">
                  <c:v>61.23</c:v>
                </c:pt>
                <c:pt idx="10">
                  <c:v>85.63</c:v>
                </c:pt>
                <c:pt idx="11">
                  <c:v>142.44999999999999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723-94EE-3624E98929B3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'2018年'!$E$2:$E$13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86.67</c:v>
                </c:pt>
                <c:pt idx="4">
                  <c:v>105.08</c:v>
                </c:pt>
                <c:pt idx="5">
                  <c:v>135.1</c:v>
                </c:pt>
                <c:pt idx="6">
                  <c:v>101.2</c:v>
                </c:pt>
                <c:pt idx="7">
                  <c:v>82.8</c:v>
                </c:pt>
                <c:pt idx="8">
                  <c:v>73.400000000000006</c:v>
                </c:pt>
                <c:pt idx="9">
                  <c:v>95.7</c:v>
                </c:pt>
                <c:pt idx="10">
                  <c:v>92.6</c:v>
                </c:pt>
                <c:pt idx="11">
                  <c:v>178.4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B-4723-94EE-3624E989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97768"/>
        <c:axId val="817394488"/>
      </c:lineChart>
      <c:catAx>
        <c:axId val="81739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4488"/>
        <c:crosses val="autoZero"/>
        <c:auto val="1"/>
        <c:lblAlgn val="ctr"/>
        <c:lblOffset val="100"/>
        <c:noMultiLvlLbl val="0"/>
      </c:catAx>
      <c:valAx>
        <c:axId val="817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2018-2020</a:t>
            </a:r>
            <a:r>
              <a:rPr lang="zh-CN" altLang="zh-CN" sz="1800" b="0" i="0" baseline="0">
                <a:effectLst/>
              </a:rPr>
              <a:t>年销售面积与新增建面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新增建面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累计!$A$14:$A$48</c:f>
              <c:strCache>
                <c:ptCount val="35"/>
                <c:pt idx="0">
                  <c:v>2018年1月</c:v>
                </c:pt>
                <c:pt idx="1">
                  <c:v>2018年2月</c:v>
                </c:pt>
                <c:pt idx="2">
                  <c:v>2018年3月</c:v>
                </c:pt>
                <c:pt idx="3">
                  <c:v>2018年4月</c:v>
                </c:pt>
                <c:pt idx="4">
                  <c:v>2018年5月</c:v>
                </c:pt>
                <c:pt idx="5">
                  <c:v>2018年6月</c:v>
                </c:pt>
                <c:pt idx="6">
                  <c:v>2018年7月</c:v>
                </c:pt>
                <c:pt idx="7">
                  <c:v>2018年8月</c:v>
                </c:pt>
                <c:pt idx="8">
                  <c:v>2018年9月</c:v>
                </c:pt>
                <c:pt idx="9">
                  <c:v>2018年10月</c:v>
                </c:pt>
                <c:pt idx="10">
                  <c:v>2018年11月</c:v>
                </c:pt>
                <c:pt idx="11">
                  <c:v>2018年12月</c:v>
                </c:pt>
                <c:pt idx="12">
                  <c:v>2019年1月</c:v>
                </c:pt>
                <c:pt idx="13">
                  <c:v>2019年2月</c:v>
                </c:pt>
                <c:pt idx="14">
                  <c:v>2019年3月</c:v>
                </c:pt>
                <c:pt idx="15">
                  <c:v>2019年4月</c:v>
                </c:pt>
                <c:pt idx="16">
                  <c:v>2019年5月</c:v>
                </c:pt>
                <c:pt idx="17">
                  <c:v>2019年6月</c:v>
                </c:pt>
                <c:pt idx="18">
                  <c:v>2019年7月</c:v>
                </c:pt>
                <c:pt idx="19">
                  <c:v>2019年8月</c:v>
                </c:pt>
                <c:pt idx="20">
                  <c:v>2019年9月</c:v>
                </c:pt>
                <c:pt idx="21">
                  <c:v>2019年10月</c:v>
                </c:pt>
                <c:pt idx="22">
                  <c:v>2019年11月</c:v>
                </c:pt>
                <c:pt idx="23">
                  <c:v>2019年12月</c:v>
                </c:pt>
                <c:pt idx="24">
                  <c:v>2020年1月</c:v>
                </c:pt>
                <c:pt idx="25">
                  <c:v>2020年2月</c:v>
                </c:pt>
                <c:pt idx="26">
                  <c:v>2020年3月</c:v>
                </c:pt>
                <c:pt idx="27">
                  <c:v>2020年4月</c:v>
                </c:pt>
                <c:pt idx="28">
                  <c:v>2020年5月</c:v>
                </c:pt>
                <c:pt idx="29">
                  <c:v>2020年6月</c:v>
                </c:pt>
                <c:pt idx="30">
                  <c:v>2020年7月</c:v>
                </c:pt>
                <c:pt idx="31">
                  <c:v>2020年8月</c:v>
                </c:pt>
                <c:pt idx="32">
                  <c:v>2020年9月</c:v>
                </c:pt>
                <c:pt idx="33">
                  <c:v>2020年10月</c:v>
                </c:pt>
                <c:pt idx="34">
                  <c:v>2020年11月</c:v>
                </c:pt>
              </c:strCache>
            </c:strRef>
          </c:cat>
          <c:val>
            <c:numRef>
              <c:f>累计!$D$14:$D$48</c:f>
              <c:numCache>
                <c:formatCode>General</c:formatCode>
                <c:ptCount val="35"/>
                <c:pt idx="0">
                  <c:v>232.47</c:v>
                </c:pt>
                <c:pt idx="1">
                  <c:v>53.62</c:v>
                </c:pt>
                <c:pt idx="2">
                  <c:v>201.54</c:v>
                </c:pt>
                <c:pt idx="3">
                  <c:v>249.35</c:v>
                </c:pt>
                <c:pt idx="4">
                  <c:v>126.06</c:v>
                </c:pt>
                <c:pt idx="5">
                  <c:v>275.10000000000002</c:v>
                </c:pt>
                <c:pt idx="6">
                  <c:v>47.08</c:v>
                </c:pt>
                <c:pt idx="7">
                  <c:v>86.64</c:v>
                </c:pt>
                <c:pt idx="8">
                  <c:v>32.19</c:v>
                </c:pt>
                <c:pt idx="9">
                  <c:v>61.23</c:v>
                </c:pt>
                <c:pt idx="10">
                  <c:v>85.63</c:v>
                </c:pt>
                <c:pt idx="11">
                  <c:v>142.44999999999999</c:v>
                </c:pt>
                <c:pt idx="12">
                  <c:v>54.9</c:v>
                </c:pt>
                <c:pt idx="13">
                  <c:v>3.62</c:v>
                </c:pt>
                <c:pt idx="14">
                  <c:v>134.26</c:v>
                </c:pt>
                <c:pt idx="15">
                  <c:v>36.450000000000003</c:v>
                </c:pt>
                <c:pt idx="16">
                  <c:v>105.23</c:v>
                </c:pt>
                <c:pt idx="17">
                  <c:v>89.12</c:v>
                </c:pt>
                <c:pt idx="18">
                  <c:v>107.99</c:v>
                </c:pt>
                <c:pt idx="19">
                  <c:v>122.68</c:v>
                </c:pt>
                <c:pt idx="20">
                  <c:v>96.39</c:v>
                </c:pt>
                <c:pt idx="21">
                  <c:v>67.42</c:v>
                </c:pt>
                <c:pt idx="22">
                  <c:v>74.58</c:v>
                </c:pt>
                <c:pt idx="23">
                  <c:v>75.28</c:v>
                </c:pt>
                <c:pt idx="24">
                  <c:v>48.06</c:v>
                </c:pt>
                <c:pt idx="25">
                  <c:v>46.61</c:v>
                </c:pt>
                <c:pt idx="26">
                  <c:v>71.19</c:v>
                </c:pt>
                <c:pt idx="27">
                  <c:v>197.81</c:v>
                </c:pt>
                <c:pt idx="28">
                  <c:v>68.010000000000005</c:v>
                </c:pt>
                <c:pt idx="29">
                  <c:v>269.39999999999998</c:v>
                </c:pt>
                <c:pt idx="30">
                  <c:v>184.19</c:v>
                </c:pt>
                <c:pt idx="31">
                  <c:v>10.67</c:v>
                </c:pt>
                <c:pt idx="32">
                  <c:v>151.66999999999999</c:v>
                </c:pt>
                <c:pt idx="33">
                  <c:v>150.19999999999999</c:v>
                </c:pt>
                <c:pt idx="34">
                  <c:v>106.1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0-4156-8E63-8EA5DFB49E69}"/>
            </c:ext>
          </c:extLst>
        </c:ser>
        <c:ser>
          <c:idx val="1"/>
          <c:order val="1"/>
          <c:tx>
            <c:v>销售面积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累计!$A$14:$A$48</c:f>
              <c:strCache>
                <c:ptCount val="35"/>
                <c:pt idx="0">
                  <c:v>2018年1月</c:v>
                </c:pt>
                <c:pt idx="1">
                  <c:v>2018年2月</c:v>
                </c:pt>
                <c:pt idx="2">
                  <c:v>2018年3月</c:v>
                </c:pt>
                <c:pt idx="3">
                  <c:v>2018年4月</c:v>
                </c:pt>
                <c:pt idx="4">
                  <c:v>2018年5月</c:v>
                </c:pt>
                <c:pt idx="5">
                  <c:v>2018年6月</c:v>
                </c:pt>
                <c:pt idx="6">
                  <c:v>2018年7月</c:v>
                </c:pt>
                <c:pt idx="7">
                  <c:v>2018年8月</c:v>
                </c:pt>
                <c:pt idx="8">
                  <c:v>2018年9月</c:v>
                </c:pt>
                <c:pt idx="9">
                  <c:v>2018年10月</c:v>
                </c:pt>
                <c:pt idx="10">
                  <c:v>2018年11月</c:v>
                </c:pt>
                <c:pt idx="11">
                  <c:v>2018年12月</c:v>
                </c:pt>
                <c:pt idx="12">
                  <c:v>2019年1月</c:v>
                </c:pt>
                <c:pt idx="13">
                  <c:v>2019年2月</c:v>
                </c:pt>
                <c:pt idx="14">
                  <c:v>2019年3月</c:v>
                </c:pt>
                <c:pt idx="15">
                  <c:v>2019年4月</c:v>
                </c:pt>
                <c:pt idx="16">
                  <c:v>2019年5月</c:v>
                </c:pt>
                <c:pt idx="17">
                  <c:v>2019年6月</c:v>
                </c:pt>
                <c:pt idx="18">
                  <c:v>2019年7月</c:v>
                </c:pt>
                <c:pt idx="19">
                  <c:v>2019年8月</c:v>
                </c:pt>
                <c:pt idx="20">
                  <c:v>2019年9月</c:v>
                </c:pt>
                <c:pt idx="21">
                  <c:v>2019年10月</c:v>
                </c:pt>
                <c:pt idx="22">
                  <c:v>2019年11月</c:v>
                </c:pt>
                <c:pt idx="23">
                  <c:v>2019年12月</c:v>
                </c:pt>
                <c:pt idx="24">
                  <c:v>2020年1月</c:v>
                </c:pt>
                <c:pt idx="25">
                  <c:v>2020年2月</c:v>
                </c:pt>
                <c:pt idx="26">
                  <c:v>2020年3月</c:v>
                </c:pt>
                <c:pt idx="27">
                  <c:v>2020年4月</c:v>
                </c:pt>
                <c:pt idx="28">
                  <c:v>2020年5月</c:v>
                </c:pt>
                <c:pt idx="29">
                  <c:v>2020年6月</c:v>
                </c:pt>
                <c:pt idx="30">
                  <c:v>2020年7月</c:v>
                </c:pt>
                <c:pt idx="31">
                  <c:v>2020年8月</c:v>
                </c:pt>
                <c:pt idx="32">
                  <c:v>2020年9月</c:v>
                </c:pt>
                <c:pt idx="33">
                  <c:v>2020年10月</c:v>
                </c:pt>
                <c:pt idx="34">
                  <c:v>2020年11月</c:v>
                </c:pt>
              </c:strCache>
            </c:strRef>
          </c:cat>
          <c:val>
            <c:numRef>
              <c:f>累计!$F$14:$F$48</c:f>
              <c:numCache>
                <c:formatCode>General</c:formatCode>
                <c:ptCount val="35"/>
                <c:pt idx="0">
                  <c:v>55</c:v>
                </c:pt>
                <c:pt idx="1">
                  <c:v>59.5</c:v>
                </c:pt>
                <c:pt idx="2">
                  <c:v>78.97999999999999</c:v>
                </c:pt>
                <c:pt idx="3">
                  <c:v>86.67</c:v>
                </c:pt>
                <c:pt idx="4">
                  <c:v>105.08</c:v>
                </c:pt>
                <c:pt idx="5">
                  <c:v>135.1</c:v>
                </c:pt>
                <c:pt idx="6">
                  <c:v>101.2</c:v>
                </c:pt>
                <c:pt idx="7">
                  <c:v>82.8</c:v>
                </c:pt>
                <c:pt idx="8">
                  <c:v>73.400000000000006</c:v>
                </c:pt>
                <c:pt idx="9">
                  <c:v>95.7</c:v>
                </c:pt>
                <c:pt idx="10">
                  <c:v>92.6</c:v>
                </c:pt>
                <c:pt idx="11">
                  <c:v>178.4</c:v>
                </c:pt>
                <c:pt idx="12">
                  <c:v>70.599999999999994</c:v>
                </c:pt>
                <c:pt idx="13">
                  <c:v>67.8</c:v>
                </c:pt>
                <c:pt idx="14">
                  <c:v>111.6</c:v>
                </c:pt>
                <c:pt idx="15">
                  <c:v>127.9</c:v>
                </c:pt>
                <c:pt idx="16">
                  <c:v>123.3</c:v>
                </c:pt>
                <c:pt idx="17">
                  <c:v>144.80000000000001</c:v>
                </c:pt>
                <c:pt idx="18">
                  <c:v>111.8</c:v>
                </c:pt>
                <c:pt idx="19">
                  <c:v>114.2</c:v>
                </c:pt>
                <c:pt idx="20">
                  <c:v>153.80000000000001</c:v>
                </c:pt>
                <c:pt idx="21">
                  <c:v>135.69999999999999</c:v>
                </c:pt>
                <c:pt idx="22">
                  <c:v>181.3</c:v>
                </c:pt>
                <c:pt idx="23">
                  <c:v>199.3</c:v>
                </c:pt>
                <c:pt idx="24">
                  <c:v>45.7</c:v>
                </c:pt>
                <c:pt idx="25">
                  <c:v>38.200000000000003</c:v>
                </c:pt>
                <c:pt idx="26">
                  <c:v>79.7</c:v>
                </c:pt>
                <c:pt idx="27">
                  <c:v>112.9</c:v>
                </c:pt>
                <c:pt idx="28">
                  <c:v>141</c:v>
                </c:pt>
                <c:pt idx="29">
                  <c:v>191.6</c:v>
                </c:pt>
                <c:pt idx="30">
                  <c:v>122.7</c:v>
                </c:pt>
                <c:pt idx="31">
                  <c:v>157.19999999999999</c:v>
                </c:pt>
                <c:pt idx="32">
                  <c:v>181.4</c:v>
                </c:pt>
                <c:pt idx="33">
                  <c:v>197.9</c:v>
                </c:pt>
                <c:pt idx="34">
                  <c:v>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0-4156-8E63-8EA5DFB4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97768"/>
        <c:axId val="817394488"/>
      </c:lineChart>
      <c:catAx>
        <c:axId val="8173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4488"/>
        <c:crosses val="autoZero"/>
        <c:auto val="1"/>
        <c:lblAlgn val="ctr"/>
        <c:lblOffset val="100"/>
        <c:noMultiLvlLbl val="0"/>
      </c:catAx>
      <c:valAx>
        <c:axId val="817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2018-2020</a:t>
            </a:r>
            <a:r>
              <a:rPr lang="zh-CN" altLang="en-US"/>
              <a:t>年未开发及未售面积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7516356675729287E-2"/>
          <c:y val="0.12488791518071997"/>
          <c:w val="0.95968071601919114"/>
          <c:h val="0.70554898406294564"/>
        </c:manualLayout>
      </c:layout>
      <c:lineChart>
        <c:grouping val="standard"/>
        <c:varyColors val="0"/>
        <c:ser>
          <c:idx val="0"/>
          <c:order val="0"/>
          <c:tx>
            <c:v>未开发及未售面积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累计!$A$14:$A$48</c:f>
              <c:strCache>
                <c:ptCount val="35"/>
                <c:pt idx="0">
                  <c:v>2018年1月</c:v>
                </c:pt>
                <c:pt idx="1">
                  <c:v>2018年2月</c:v>
                </c:pt>
                <c:pt idx="2">
                  <c:v>2018年3月</c:v>
                </c:pt>
                <c:pt idx="3">
                  <c:v>2018年4月</c:v>
                </c:pt>
                <c:pt idx="4">
                  <c:v>2018年5月</c:v>
                </c:pt>
                <c:pt idx="5">
                  <c:v>2018年6月</c:v>
                </c:pt>
                <c:pt idx="6">
                  <c:v>2018年7月</c:v>
                </c:pt>
                <c:pt idx="7">
                  <c:v>2018年8月</c:v>
                </c:pt>
                <c:pt idx="8">
                  <c:v>2018年9月</c:v>
                </c:pt>
                <c:pt idx="9">
                  <c:v>2018年10月</c:v>
                </c:pt>
                <c:pt idx="10">
                  <c:v>2018年11月</c:v>
                </c:pt>
                <c:pt idx="11">
                  <c:v>2018年12月</c:v>
                </c:pt>
                <c:pt idx="12">
                  <c:v>2019年1月</c:v>
                </c:pt>
                <c:pt idx="13">
                  <c:v>2019年2月</c:v>
                </c:pt>
                <c:pt idx="14">
                  <c:v>2019年3月</c:v>
                </c:pt>
                <c:pt idx="15">
                  <c:v>2019年4月</c:v>
                </c:pt>
                <c:pt idx="16">
                  <c:v>2019年5月</c:v>
                </c:pt>
                <c:pt idx="17">
                  <c:v>2019年6月</c:v>
                </c:pt>
                <c:pt idx="18">
                  <c:v>2019年7月</c:v>
                </c:pt>
                <c:pt idx="19">
                  <c:v>2019年8月</c:v>
                </c:pt>
                <c:pt idx="20">
                  <c:v>2019年9月</c:v>
                </c:pt>
                <c:pt idx="21">
                  <c:v>2019年10月</c:v>
                </c:pt>
                <c:pt idx="22">
                  <c:v>2019年11月</c:v>
                </c:pt>
                <c:pt idx="23">
                  <c:v>2019年12月</c:v>
                </c:pt>
                <c:pt idx="24">
                  <c:v>2020年1月</c:v>
                </c:pt>
                <c:pt idx="25">
                  <c:v>2020年2月</c:v>
                </c:pt>
                <c:pt idx="26">
                  <c:v>2020年3月</c:v>
                </c:pt>
                <c:pt idx="27">
                  <c:v>2020年4月</c:v>
                </c:pt>
                <c:pt idx="28">
                  <c:v>2020年5月</c:v>
                </c:pt>
                <c:pt idx="29">
                  <c:v>2020年6月</c:v>
                </c:pt>
                <c:pt idx="30">
                  <c:v>2020年7月</c:v>
                </c:pt>
                <c:pt idx="31">
                  <c:v>2020年8月</c:v>
                </c:pt>
                <c:pt idx="32">
                  <c:v>2020年9月</c:v>
                </c:pt>
                <c:pt idx="33">
                  <c:v>2020年10月</c:v>
                </c:pt>
                <c:pt idx="34">
                  <c:v>2020年11月</c:v>
                </c:pt>
              </c:strCache>
            </c:strRef>
          </c:cat>
          <c:val>
            <c:numRef>
              <c:f>累计!$H$14:$H$48</c:f>
              <c:numCache>
                <c:formatCode>General</c:formatCode>
                <c:ptCount val="35"/>
                <c:pt idx="0">
                  <c:v>2256.69</c:v>
                </c:pt>
                <c:pt idx="1">
                  <c:v>2250.81</c:v>
                </c:pt>
                <c:pt idx="2">
                  <c:v>2373.37</c:v>
                </c:pt>
                <c:pt idx="3">
                  <c:v>2536.0499999999997</c:v>
                </c:pt>
                <c:pt idx="4">
                  <c:v>2557.0299999999997</c:v>
                </c:pt>
                <c:pt idx="5">
                  <c:v>2697.0299999999997</c:v>
                </c:pt>
                <c:pt idx="6">
                  <c:v>2642.91</c:v>
                </c:pt>
                <c:pt idx="7">
                  <c:v>2646.7499999999995</c:v>
                </c:pt>
                <c:pt idx="8">
                  <c:v>2605.5399999999995</c:v>
                </c:pt>
                <c:pt idx="9">
                  <c:v>2571.0699999999997</c:v>
                </c:pt>
                <c:pt idx="10">
                  <c:v>2564.1</c:v>
                </c:pt>
                <c:pt idx="11">
                  <c:v>2528.1499999999996</c:v>
                </c:pt>
                <c:pt idx="12">
                  <c:v>2512.4499999999998</c:v>
                </c:pt>
                <c:pt idx="13">
                  <c:v>2448.2699999999995</c:v>
                </c:pt>
                <c:pt idx="14">
                  <c:v>2470.9299999999998</c:v>
                </c:pt>
                <c:pt idx="15">
                  <c:v>2379.4799999999996</c:v>
                </c:pt>
                <c:pt idx="16">
                  <c:v>2361.4099999999994</c:v>
                </c:pt>
                <c:pt idx="17">
                  <c:v>2305.7299999999991</c:v>
                </c:pt>
                <c:pt idx="18">
                  <c:v>2301.9199999999987</c:v>
                </c:pt>
                <c:pt idx="19">
                  <c:v>2310.3999999999987</c:v>
                </c:pt>
                <c:pt idx="20">
                  <c:v>2252.9899999999984</c:v>
                </c:pt>
                <c:pt idx="21">
                  <c:v>2184.7099999999987</c:v>
                </c:pt>
                <c:pt idx="22">
                  <c:v>2077.9899999999984</c:v>
                </c:pt>
                <c:pt idx="23">
                  <c:v>1953.9699999999987</c:v>
                </c:pt>
                <c:pt idx="24">
                  <c:v>1956.3299999999986</c:v>
                </c:pt>
                <c:pt idx="25">
                  <c:v>1964.7399999999984</c:v>
                </c:pt>
                <c:pt idx="26">
                  <c:v>1956.2299999999984</c:v>
                </c:pt>
                <c:pt idx="27">
                  <c:v>2041.1399999999985</c:v>
                </c:pt>
                <c:pt idx="28">
                  <c:v>1968.1499999999987</c:v>
                </c:pt>
                <c:pt idx="29">
                  <c:v>2045.9499999999989</c:v>
                </c:pt>
                <c:pt idx="30">
                  <c:v>2107.4399999999991</c:v>
                </c:pt>
                <c:pt idx="31">
                  <c:v>1960.9099999999992</c:v>
                </c:pt>
                <c:pt idx="32">
                  <c:v>1931.1799999999989</c:v>
                </c:pt>
                <c:pt idx="33">
                  <c:v>1883.4799999999987</c:v>
                </c:pt>
                <c:pt idx="34">
                  <c:v>1794.2799999999986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B-4D01-84D3-059FDDE2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88992"/>
        <c:axId val="1028793584"/>
      </c:lineChart>
      <c:catAx>
        <c:axId val="10287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793584"/>
        <c:crosses val="autoZero"/>
        <c:auto val="1"/>
        <c:lblAlgn val="ctr"/>
        <c:lblOffset val="100"/>
        <c:noMultiLvlLbl val="0"/>
      </c:catAx>
      <c:valAx>
        <c:axId val="10287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85726</xdr:rowOff>
    </xdr:from>
    <xdr:to>
      <xdr:col>14</xdr:col>
      <xdr:colOff>238125</xdr:colOff>
      <xdr:row>31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1A50F9-1466-4B8A-B8A1-65D38150D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38099</xdr:rowOff>
    </xdr:from>
    <xdr:to>
      <xdr:col>15</xdr:col>
      <xdr:colOff>200025</xdr:colOff>
      <xdr:row>36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BB211C-F029-40F0-9421-18D9FC31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14</xdr:row>
      <xdr:rowOff>9524</xdr:rowOff>
    </xdr:from>
    <xdr:to>
      <xdr:col>14</xdr:col>
      <xdr:colOff>38100</xdr:colOff>
      <xdr:row>32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38F60-9FBF-4D45-AF99-56CC2B60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5</xdr:row>
      <xdr:rowOff>142875</xdr:rowOff>
    </xdr:from>
    <xdr:to>
      <xdr:col>34</xdr:col>
      <xdr:colOff>152400</xdr:colOff>
      <xdr:row>33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2BB443-9E5A-4CDA-9BD6-5E1C8793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66</xdr:row>
      <xdr:rowOff>76199</xdr:rowOff>
    </xdr:from>
    <xdr:to>
      <xdr:col>20</xdr:col>
      <xdr:colOff>542924</xdr:colOff>
      <xdr:row>90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7100C7-DDFE-46B5-BDD2-293A285C8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A2-FA4C-4D8E-8555-933A5BC09112}">
  <dimension ref="A1:M12"/>
  <sheetViews>
    <sheetView workbookViewId="0">
      <selection activeCell="A2" sqref="A2:M12"/>
    </sheetView>
  </sheetViews>
  <sheetFormatPr defaultRowHeight="14.25" x14ac:dyDescent="0.2"/>
  <cols>
    <col min="12" max="12" width="10.625" customWidth="1"/>
    <col min="13" max="13" width="12.125" customWidth="1"/>
  </cols>
  <sheetData>
    <row r="1" spans="1:13" s="1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2">
      <c r="A2">
        <v>2020</v>
      </c>
      <c r="B2">
        <v>1</v>
      </c>
      <c r="C2">
        <v>48.06</v>
      </c>
      <c r="D2">
        <v>15.26</v>
      </c>
      <c r="E2">
        <v>45.7</v>
      </c>
      <c r="F2">
        <v>59.5</v>
      </c>
      <c r="G2" t="s">
        <v>13</v>
      </c>
      <c r="H2" t="s">
        <v>13</v>
      </c>
      <c r="I2" t="s">
        <v>13</v>
      </c>
      <c r="J2">
        <v>45.7</v>
      </c>
      <c r="K2">
        <v>59.5</v>
      </c>
      <c r="L2" t="s">
        <v>13</v>
      </c>
      <c r="M2" t="s">
        <v>13</v>
      </c>
    </row>
    <row r="3" spans="1:13" x14ac:dyDescent="0.2">
      <c r="A3">
        <v>2020</v>
      </c>
      <c r="B3">
        <v>2</v>
      </c>
      <c r="C3">
        <v>46.61</v>
      </c>
      <c r="D3">
        <v>20.54</v>
      </c>
      <c r="E3">
        <v>38.200000000000003</v>
      </c>
      <c r="F3">
        <v>49.7</v>
      </c>
      <c r="G3" t="s">
        <v>13</v>
      </c>
      <c r="H3" t="s">
        <v>13</v>
      </c>
      <c r="I3" t="s">
        <v>13</v>
      </c>
      <c r="J3">
        <v>83.9</v>
      </c>
      <c r="K3">
        <v>109.2</v>
      </c>
      <c r="L3" t="s">
        <v>13</v>
      </c>
      <c r="M3" t="s">
        <v>13</v>
      </c>
    </row>
    <row r="4" spans="1:13" x14ac:dyDescent="0.2">
      <c r="A4">
        <v>2020</v>
      </c>
      <c r="B4">
        <v>3</v>
      </c>
      <c r="C4">
        <v>71.19</v>
      </c>
      <c r="D4">
        <v>22.73</v>
      </c>
      <c r="E4">
        <v>79.7</v>
      </c>
      <c r="F4">
        <v>106.7</v>
      </c>
      <c r="G4" t="s">
        <v>13</v>
      </c>
      <c r="H4" t="s">
        <v>13</v>
      </c>
      <c r="I4" t="s">
        <v>13</v>
      </c>
      <c r="J4">
        <v>163.6</v>
      </c>
      <c r="K4">
        <v>215.9</v>
      </c>
      <c r="L4" t="s">
        <v>13</v>
      </c>
      <c r="M4" t="s">
        <v>13</v>
      </c>
    </row>
    <row r="5" spans="1:13" x14ac:dyDescent="0.2">
      <c r="A5">
        <v>2020</v>
      </c>
      <c r="B5">
        <v>4</v>
      </c>
      <c r="C5">
        <v>197.81</v>
      </c>
      <c r="D5">
        <v>127.22</v>
      </c>
      <c r="E5">
        <v>112.9</v>
      </c>
      <c r="F5">
        <v>155.69999999999999</v>
      </c>
      <c r="G5" t="s">
        <v>13</v>
      </c>
      <c r="H5" t="s">
        <v>13</v>
      </c>
      <c r="I5" t="s">
        <v>13</v>
      </c>
      <c r="J5">
        <v>276.5</v>
      </c>
      <c r="K5">
        <v>371.6</v>
      </c>
      <c r="L5" t="s">
        <v>13</v>
      </c>
      <c r="M5" t="s">
        <v>13</v>
      </c>
    </row>
    <row r="6" spans="1:13" x14ac:dyDescent="0.2">
      <c r="A6">
        <v>2020</v>
      </c>
      <c r="B6">
        <v>5</v>
      </c>
      <c r="C6">
        <v>68.010000000000005</v>
      </c>
      <c r="D6">
        <v>44.69</v>
      </c>
      <c r="E6">
        <v>141</v>
      </c>
      <c r="F6">
        <v>185.1</v>
      </c>
      <c r="G6" t="s">
        <v>13</v>
      </c>
      <c r="H6" t="s">
        <v>13</v>
      </c>
      <c r="I6" t="s">
        <v>13</v>
      </c>
      <c r="J6">
        <v>417.5</v>
      </c>
      <c r="K6">
        <v>556.70000000000005</v>
      </c>
      <c r="L6" t="s">
        <v>13</v>
      </c>
      <c r="M6" t="s">
        <v>13</v>
      </c>
    </row>
    <row r="7" spans="1:13" x14ac:dyDescent="0.2">
      <c r="A7">
        <v>2020</v>
      </c>
      <c r="B7">
        <v>6</v>
      </c>
      <c r="C7">
        <v>269.39999999999998</v>
      </c>
      <c r="D7">
        <v>81.33</v>
      </c>
      <c r="E7">
        <v>191.6</v>
      </c>
      <c r="F7">
        <v>257</v>
      </c>
      <c r="G7" t="s">
        <v>13</v>
      </c>
      <c r="H7" t="s">
        <v>13</v>
      </c>
      <c r="I7" t="s">
        <v>13</v>
      </c>
      <c r="J7">
        <v>609.20000000000005</v>
      </c>
      <c r="K7">
        <v>813.7</v>
      </c>
      <c r="L7" t="s">
        <v>13</v>
      </c>
      <c r="M7" t="s">
        <v>13</v>
      </c>
    </row>
    <row r="8" spans="1:13" x14ac:dyDescent="0.2">
      <c r="A8">
        <v>2020</v>
      </c>
      <c r="B8">
        <v>7</v>
      </c>
      <c r="C8">
        <v>184.19</v>
      </c>
      <c r="D8">
        <v>74.040000000000006</v>
      </c>
      <c r="E8">
        <v>122.7</v>
      </c>
      <c r="F8">
        <v>178.2</v>
      </c>
      <c r="G8" t="s">
        <v>13</v>
      </c>
      <c r="H8" t="s">
        <v>13</v>
      </c>
      <c r="I8" t="s">
        <v>13</v>
      </c>
      <c r="J8">
        <v>731.8</v>
      </c>
      <c r="K8">
        <v>992</v>
      </c>
      <c r="L8" t="s">
        <v>13</v>
      </c>
      <c r="M8" t="s">
        <v>13</v>
      </c>
    </row>
    <row r="9" spans="1:13" x14ac:dyDescent="0.2">
      <c r="A9">
        <v>2020</v>
      </c>
      <c r="B9">
        <v>8</v>
      </c>
      <c r="C9">
        <v>10.67</v>
      </c>
      <c r="D9">
        <v>6.55</v>
      </c>
      <c r="E9">
        <v>157.19999999999999</v>
      </c>
      <c r="F9">
        <v>202.7</v>
      </c>
      <c r="G9" t="s">
        <v>13</v>
      </c>
      <c r="H9" t="s">
        <v>13</v>
      </c>
      <c r="I9" t="s">
        <v>13</v>
      </c>
      <c r="J9">
        <v>889.1</v>
      </c>
      <c r="K9">
        <v>1194.7</v>
      </c>
      <c r="L9" t="s">
        <v>13</v>
      </c>
      <c r="M9" t="s">
        <v>13</v>
      </c>
    </row>
    <row r="10" spans="1:13" x14ac:dyDescent="0.2">
      <c r="A10">
        <v>2020</v>
      </c>
      <c r="B10">
        <v>9</v>
      </c>
      <c r="C10">
        <v>151.66999999999999</v>
      </c>
      <c r="D10">
        <v>117.49</v>
      </c>
      <c r="E10">
        <v>181.4</v>
      </c>
      <c r="F10">
        <v>236.2</v>
      </c>
      <c r="G10" t="s">
        <v>13</v>
      </c>
      <c r="H10" t="s">
        <v>13</v>
      </c>
      <c r="I10" t="s">
        <v>13</v>
      </c>
      <c r="J10">
        <v>1070.4000000000001</v>
      </c>
      <c r="K10">
        <v>1430.9</v>
      </c>
      <c r="L10" t="s">
        <v>13</v>
      </c>
      <c r="M10" t="s">
        <v>13</v>
      </c>
    </row>
    <row r="11" spans="1:13" x14ac:dyDescent="0.2">
      <c r="A11">
        <v>2020</v>
      </c>
      <c r="B11">
        <v>10</v>
      </c>
      <c r="C11">
        <v>150.19999999999999</v>
      </c>
      <c r="D11">
        <v>90.98</v>
      </c>
      <c r="E11">
        <v>197.9</v>
      </c>
      <c r="F11">
        <v>252.3</v>
      </c>
      <c r="G11" t="s">
        <v>13</v>
      </c>
      <c r="H11" t="s">
        <v>13</v>
      </c>
      <c r="I11" t="s">
        <v>13</v>
      </c>
      <c r="J11">
        <v>1268.4000000000001</v>
      </c>
      <c r="K11">
        <v>1683.2</v>
      </c>
      <c r="L11" t="s">
        <v>13</v>
      </c>
      <c r="M11" t="s">
        <v>13</v>
      </c>
    </row>
    <row r="12" spans="1:13" x14ac:dyDescent="0.2">
      <c r="A12">
        <v>2020</v>
      </c>
      <c r="B12">
        <v>11</v>
      </c>
      <c r="C12">
        <v>106.1</v>
      </c>
      <c r="D12">
        <v>78.400000000000006</v>
      </c>
      <c r="E12">
        <v>195.3</v>
      </c>
      <c r="F12">
        <v>267.60000000000002</v>
      </c>
      <c r="G12" t="s">
        <v>13</v>
      </c>
      <c r="H12" t="s">
        <v>13</v>
      </c>
      <c r="I12" t="s">
        <v>13</v>
      </c>
      <c r="J12">
        <v>1463.7</v>
      </c>
      <c r="K12">
        <v>1950.8</v>
      </c>
      <c r="L12" t="s">
        <v>13</v>
      </c>
      <c r="M12" t="s">
        <v>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29EC-787F-4E89-B654-EE528864A2B7}">
  <dimension ref="A1:M13"/>
  <sheetViews>
    <sheetView workbookViewId="0">
      <selection activeCell="A2" sqref="A2:M13"/>
    </sheetView>
  </sheetViews>
  <sheetFormatPr defaultRowHeight="14.25" x14ac:dyDescent="0.2"/>
  <sheetData>
    <row r="1" spans="1:13" s="1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2019</v>
      </c>
      <c r="B2">
        <v>1</v>
      </c>
      <c r="C2">
        <v>54.9</v>
      </c>
      <c r="D2">
        <v>21.73</v>
      </c>
      <c r="E2">
        <v>70.599999999999994</v>
      </c>
      <c r="F2">
        <v>87</v>
      </c>
      <c r="G2" t="s">
        <v>13</v>
      </c>
      <c r="H2" t="s">
        <v>13</v>
      </c>
      <c r="I2" t="s">
        <v>13</v>
      </c>
      <c r="J2">
        <v>70.599999999999994</v>
      </c>
      <c r="K2">
        <v>87</v>
      </c>
      <c r="L2" t="s">
        <v>13</v>
      </c>
      <c r="M2" t="s">
        <v>13</v>
      </c>
    </row>
    <row r="3" spans="1:13" x14ac:dyDescent="0.2">
      <c r="A3">
        <v>2019</v>
      </c>
      <c r="B3">
        <v>2</v>
      </c>
      <c r="C3">
        <v>3.62</v>
      </c>
      <c r="D3">
        <v>0.27</v>
      </c>
      <c r="E3">
        <v>67.8</v>
      </c>
      <c r="F3">
        <v>80.5</v>
      </c>
      <c r="G3" t="s">
        <v>13</v>
      </c>
      <c r="H3" t="s">
        <v>13</v>
      </c>
      <c r="I3" t="s">
        <v>13</v>
      </c>
      <c r="J3">
        <v>138.5</v>
      </c>
      <c r="K3">
        <v>167.4</v>
      </c>
      <c r="L3" t="s">
        <v>13</v>
      </c>
      <c r="M3" t="s">
        <v>13</v>
      </c>
    </row>
    <row r="4" spans="1:13" x14ac:dyDescent="0.2">
      <c r="A4">
        <v>2019</v>
      </c>
      <c r="B4">
        <v>3</v>
      </c>
      <c r="C4">
        <v>134.26</v>
      </c>
      <c r="D4">
        <v>109.85</v>
      </c>
      <c r="E4">
        <v>111.6</v>
      </c>
      <c r="F4">
        <v>141.30000000000001</v>
      </c>
      <c r="G4" t="s">
        <v>13</v>
      </c>
      <c r="H4" t="s">
        <v>13</v>
      </c>
      <c r="I4" t="s">
        <v>13</v>
      </c>
      <c r="J4">
        <v>250.1</v>
      </c>
      <c r="K4">
        <v>308.7</v>
      </c>
      <c r="L4" t="s">
        <v>13</v>
      </c>
      <c r="M4" t="s">
        <v>13</v>
      </c>
    </row>
    <row r="5" spans="1:13" x14ac:dyDescent="0.2">
      <c r="A5">
        <v>2019</v>
      </c>
      <c r="B5">
        <v>4</v>
      </c>
      <c r="C5">
        <v>36.450000000000003</v>
      </c>
      <c r="D5">
        <v>15.25</v>
      </c>
      <c r="E5">
        <v>127.9</v>
      </c>
      <c r="F5">
        <v>154.1</v>
      </c>
      <c r="G5" t="s">
        <v>13</v>
      </c>
      <c r="H5" t="s">
        <v>13</v>
      </c>
      <c r="I5" t="s">
        <v>13</v>
      </c>
      <c r="J5">
        <v>378</v>
      </c>
      <c r="K5">
        <v>462.8</v>
      </c>
      <c r="L5" t="s">
        <v>13</v>
      </c>
      <c r="M5" t="s">
        <v>13</v>
      </c>
    </row>
    <row r="6" spans="1:13" x14ac:dyDescent="0.2">
      <c r="A6">
        <v>2019</v>
      </c>
      <c r="B6">
        <v>5</v>
      </c>
      <c r="C6">
        <v>105.23</v>
      </c>
      <c r="D6">
        <v>73.180000000000007</v>
      </c>
      <c r="E6">
        <v>123.3</v>
      </c>
      <c r="F6">
        <v>157.9</v>
      </c>
      <c r="G6" t="s">
        <v>13</v>
      </c>
      <c r="H6" t="s">
        <v>13</v>
      </c>
      <c r="I6" t="s">
        <v>13</v>
      </c>
      <c r="J6">
        <v>501.2</v>
      </c>
      <c r="K6">
        <v>620.70000000000005</v>
      </c>
      <c r="L6" t="s">
        <v>13</v>
      </c>
      <c r="M6" t="s">
        <v>13</v>
      </c>
    </row>
    <row r="7" spans="1:13" x14ac:dyDescent="0.2">
      <c r="A7">
        <v>2019</v>
      </c>
      <c r="B7">
        <v>6</v>
      </c>
      <c r="C7">
        <v>89.12</v>
      </c>
      <c r="D7">
        <v>48.87</v>
      </c>
      <c r="E7">
        <v>144.80000000000001</v>
      </c>
      <c r="F7">
        <v>191.1</v>
      </c>
      <c r="G7" t="s">
        <v>13</v>
      </c>
      <c r="H7" t="s">
        <v>13</v>
      </c>
      <c r="I7" t="s">
        <v>13</v>
      </c>
      <c r="J7">
        <v>646</v>
      </c>
      <c r="K7">
        <v>811.9</v>
      </c>
      <c r="L7" t="s">
        <v>13</v>
      </c>
      <c r="M7" t="s">
        <v>13</v>
      </c>
    </row>
    <row r="8" spans="1:13" x14ac:dyDescent="0.2">
      <c r="A8">
        <v>2019</v>
      </c>
      <c r="B8">
        <v>7</v>
      </c>
      <c r="C8">
        <v>107.99</v>
      </c>
      <c r="D8">
        <v>57.06</v>
      </c>
      <c r="E8">
        <v>111.8</v>
      </c>
      <c r="F8">
        <v>147.4</v>
      </c>
      <c r="G8" t="s">
        <v>13</v>
      </c>
      <c r="H8" t="s">
        <v>13</v>
      </c>
      <c r="I8" t="s">
        <v>13</v>
      </c>
      <c r="J8">
        <v>756.4</v>
      </c>
      <c r="K8">
        <v>959.2</v>
      </c>
      <c r="L8" t="s">
        <v>13</v>
      </c>
      <c r="M8" t="s">
        <v>13</v>
      </c>
    </row>
    <row r="9" spans="1:13" x14ac:dyDescent="0.2">
      <c r="A9">
        <v>2019</v>
      </c>
      <c r="B9">
        <v>8</v>
      </c>
      <c r="C9">
        <v>122.68</v>
      </c>
      <c r="D9">
        <v>27.58</v>
      </c>
      <c r="E9">
        <v>114.2</v>
      </c>
      <c r="F9">
        <v>151.1</v>
      </c>
      <c r="G9" t="s">
        <v>13</v>
      </c>
      <c r="H9" t="s">
        <v>13</v>
      </c>
      <c r="I9" t="s">
        <v>13</v>
      </c>
      <c r="J9">
        <v>870.6</v>
      </c>
      <c r="K9">
        <v>1110.3</v>
      </c>
      <c r="L9" t="s">
        <v>13</v>
      </c>
      <c r="M9" t="s">
        <v>13</v>
      </c>
    </row>
    <row r="10" spans="1:13" x14ac:dyDescent="0.2">
      <c r="A10">
        <v>2019</v>
      </c>
      <c r="B10">
        <v>9</v>
      </c>
      <c r="C10">
        <v>96.39</v>
      </c>
      <c r="D10">
        <v>62.12</v>
      </c>
      <c r="E10">
        <v>153.80000000000001</v>
      </c>
      <c r="F10">
        <v>189.2</v>
      </c>
      <c r="G10" t="s">
        <v>13</v>
      </c>
      <c r="H10" t="s">
        <v>13</v>
      </c>
      <c r="I10" t="s">
        <v>13</v>
      </c>
      <c r="J10">
        <v>1024.3</v>
      </c>
      <c r="K10">
        <v>1299.5</v>
      </c>
      <c r="L10" t="s">
        <v>13</v>
      </c>
      <c r="M10" t="s">
        <v>13</v>
      </c>
    </row>
    <row r="11" spans="1:13" x14ac:dyDescent="0.2">
      <c r="A11">
        <v>2019</v>
      </c>
      <c r="B11">
        <v>10</v>
      </c>
      <c r="C11">
        <v>67.42</v>
      </c>
      <c r="D11">
        <v>29.44</v>
      </c>
      <c r="E11">
        <v>135.69999999999999</v>
      </c>
      <c r="F11">
        <v>174</v>
      </c>
      <c r="G11" t="s">
        <v>13</v>
      </c>
      <c r="H11" t="s">
        <v>13</v>
      </c>
      <c r="I11" t="s">
        <v>13</v>
      </c>
      <c r="J11">
        <v>1160</v>
      </c>
      <c r="K11">
        <v>1473.5</v>
      </c>
      <c r="L11" t="s">
        <v>13</v>
      </c>
      <c r="M11" t="s">
        <v>13</v>
      </c>
    </row>
    <row r="12" spans="1:13" x14ac:dyDescent="0.2">
      <c r="A12">
        <v>2019</v>
      </c>
      <c r="B12">
        <v>11</v>
      </c>
      <c r="C12">
        <v>74.58</v>
      </c>
      <c r="D12">
        <v>36.31</v>
      </c>
      <c r="E12">
        <v>181.3</v>
      </c>
      <c r="F12">
        <v>235.8</v>
      </c>
      <c r="G12" t="s">
        <v>13</v>
      </c>
      <c r="H12" t="s">
        <v>13</v>
      </c>
      <c r="I12" t="s">
        <v>13</v>
      </c>
      <c r="J12">
        <v>1341.3</v>
      </c>
      <c r="K12">
        <v>1709.3</v>
      </c>
      <c r="L12" t="s">
        <v>13</v>
      </c>
      <c r="M12" t="s">
        <v>13</v>
      </c>
    </row>
    <row r="13" spans="1:13" x14ac:dyDescent="0.2">
      <c r="A13">
        <v>2019</v>
      </c>
      <c r="B13">
        <v>12</v>
      </c>
      <c r="C13">
        <v>75.28</v>
      </c>
      <c r="D13">
        <v>30.63</v>
      </c>
      <c r="E13">
        <v>199.3</v>
      </c>
      <c r="F13">
        <v>251.2</v>
      </c>
      <c r="G13" t="s">
        <v>13</v>
      </c>
      <c r="H13" t="s">
        <v>13</v>
      </c>
      <c r="I13" t="s">
        <v>13</v>
      </c>
      <c r="J13">
        <v>1540.7</v>
      </c>
      <c r="K13">
        <v>1960.5</v>
      </c>
      <c r="L13" t="s">
        <v>13</v>
      </c>
      <c r="M13" t="s">
        <v>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887C-6904-4604-AD21-C4A101A4E9FF}">
  <dimension ref="A1:M13"/>
  <sheetViews>
    <sheetView workbookViewId="0">
      <selection activeCell="F10" sqref="F10"/>
    </sheetView>
  </sheetViews>
  <sheetFormatPr defaultRowHeight="14.25" x14ac:dyDescent="0.2"/>
  <sheetData>
    <row r="1" spans="1:13" s="1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2018</v>
      </c>
      <c r="B2">
        <v>1</v>
      </c>
      <c r="C2">
        <v>232.47</v>
      </c>
      <c r="D2">
        <v>143.57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2">
      <c r="A3">
        <v>2018</v>
      </c>
      <c r="B3">
        <v>2</v>
      </c>
      <c r="C3">
        <v>53.62</v>
      </c>
      <c r="D3">
        <v>20.81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2">
      <c r="A4">
        <v>2018</v>
      </c>
      <c r="B4">
        <v>3</v>
      </c>
      <c r="C4">
        <v>201.54</v>
      </c>
      <c r="D4">
        <v>82.73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193.48</v>
      </c>
      <c r="K4">
        <v>247.91</v>
      </c>
      <c r="L4" t="s">
        <v>13</v>
      </c>
      <c r="M4" t="s">
        <v>13</v>
      </c>
    </row>
    <row r="5" spans="1:13" x14ac:dyDescent="0.2">
      <c r="A5">
        <v>2018</v>
      </c>
      <c r="B5">
        <v>4</v>
      </c>
      <c r="C5">
        <v>249.35</v>
      </c>
      <c r="D5">
        <v>83.44</v>
      </c>
      <c r="E5">
        <v>86.67</v>
      </c>
      <c r="F5">
        <v>111.05</v>
      </c>
      <c r="G5" t="s">
        <v>13</v>
      </c>
      <c r="H5" t="s">
        <v>13</v>
      </c>
      <c r="I5" t="s">
        <v>13</v>
      </c>
      <c r="J5">
        <v>280.14</v>
      </c>
      <c r="K5">
        <v>358.96</v>
      </c>
      <c r="L5" t="s">
        <v>13</v>
      </c>
      <c r="M5" t="s">
        <v>13</v>
      </c>
    </row>
    <row r="6" spans="1:13" x14ac:dyDescent="0.2">
      <c r="A6">
        <v>2018</v>
      </c>
      <c r="B6">
        <v>5</v>
      </c>
      <c r="C6">
        <v>126.06</v>
      </c>
      <c r="D6">
        <v>50.93</v>
      </c>
      <c r="E6">
        <v>105.08</v>
      </c>
      <c r="F6">
        <v>130.29</v>
      </c>
      <c r="G6" t="s">
        <v>13</v>
      </c>
      <c r="H6" t="s">
        <v>13</v>
      </c>
      <c r="I6" t="s">
        <v>13</v>
      </c>
      <c r="J6">
        <v>385.21</v>
      </c>
      <c r="K6">
        <v>488.95</v>
      </c>
      <c r="L6" t="s">
        <v>13</v>
      </c>
      <c r="M6" t="s">
        <v>13</v>
      </c>
    </row>
    <row r="7" spans="1:13" x14ac:dyDescent="0.2">
      <c r="A7">
        <v>2018</v>
      </c>
      <c r="B7">
        <v>6</v>
      </c>
      <c r="C7">
        <v>275.10000000000002</v>
      </c>
      <c r="D7">
        <v>111.72</v>
      </c>
      <c r="E7">
        <v>135.1</v>
      </c>
      <c r="F7">
        <v>163.19999999999999</v>
      </c>
      <c r="G7" t="s">
        <v>13</v>
      </c>
      <c r="H7" t="s">
        <v>13</v>
      </c>
      <c r="I7" t="s">
        <v>13</v>
      </c>
      <c r="J7">
        <v>475.6</v>
      </c>
      <c r="K7">
        <v>652.1</v>
      </c>
      <c r="L7" t="s">
        <v>13</v>
      </c>
      <c r="M7" t="s">
        <v>13</v>
      </c>
    </row>
    <row r="8" spans="1:13" x14ac:dyDescent="0.2">
      <c r="A8">
        <v>2018</v>
      </c>
      <c r="B8">
        <v>7</v>
      </c>
      <c r="C8">
        <v>47.08</v>
      </c>
      <c r="D8">
        <v>16.739999999999998</v>
      </c>
      <c r="E8">
        <v>101.2</v>
      </c>
      <c r="F8">
        <v>140.9</v>
      </c>
      <c r="G8" t="s">
        <v>13</v>
      </c>
      <c r="H8" t="s">
        <v>13</v>
      </c>
      <c r="I8" t="s">
        <v>13</v>
      </c>
      <c r="J8">
        <v>621.5</v>
      </c>
      <c r="K8">
        <v>973</v>
      </c>
      <c r="L8" t="s">
        <v>13</v>
      </c>
      <c r="M8" t="s">
        <v>13</v>
      </c>
    </row>
    <row r="9" spans="1:13" x14ac:dyDescent="0.2">
      <c r="A9">
        <v>2018</v>
      </c>
      <c r="B9">
        <v>8</v>
      </c>
      <c r="C9">
        <v>86.64</v>
      </c>
      <c r="D9">
        <v>28.1</v>
      </c>
      <c r="E9">
        <v>82.8</v>
      </c>
      <c r="F9">
        <v>128.30000000000001</v>
      </c>
      <c r="G9" t="s">
        <v>13</v>
      </c>
      <c r="H9" t="s">
        <v>13</v>
      </c>
      <c r="I9" t="s">
        <v>13</v>
      </c>
      <c r="J9">
        <v>704.3</v>
      </c>
      <c r="K9">
        <v>921.6</v>
      </c>
      <c r="L9" t="s">
        <v>13</v>
      </c>
      <c r="M9" t="s">
        <v>13</v>
      </c>
    </row>
    <row r="10" spans="1:13" x14ac:dyDescent="0.2">
      <c r="A10">
        <v>2018</v>
      </c>
      <c r="B10">
        <v>9</v>
      </c>
      <c r="C10">
        <v>32.19</v>
      </c>
      <c r="D10">
        <v>6.09</v>
      </c>
      <c r="E10">
        <v>73.400000000000006</v>
      </c>
      <c r="F10">
        <v>104.9</v>
      </c>
      <c r="G10" t="s">
        <v>13</v>
      </c>
      <c r="H10" t="s">
        <v>13</v>
      </c>
      <c r="I10" t="s">
        <v>13</v>
      </c>
      <c r="J10">
        <v>777.8</v>
      </c>
      <c r="K10">
        <v>1026.5</v>
      </c>
      <c r="L10" t="s">
        <v>13</v>
      </c>
      <c r="M10" t="s">
        <v>13</v>
      </c>
    </row>
    <row r="11" spans="1:13" x14ac:dyDescent="0.2">
      <c r="A11">
        <v>2018</v>
      </c>
      <c r="B11">
        <v>10</v>
      </c>
      <c r="C11">
        <v>61.23</v>
      </c>
      <c r="D11">
        <v>16.399999999999999</v>
      </c>
      <c r="E11">
        <v>95.7</v>
      </c>
      <c r="F11">
        <v>118.1</v>
      </c>
      <c r="G11" t="s">
        <v>13</v>
      </c>
      <c r="H11" t="s">
        <v>13</v>
      </c>
      <c r="I11" t="s">
        <v>13</v>
      </c>
      <c r="J11">
        <v>873.5</v>
      </c>
      <c r="K11">
        <v>1144.7</v>
      </c>
      <c r="L11" t="s">
        <v>13</v>
      </c>
      <c r="M11" t="s">
        <v>13</v>
      </c>
    </row>
    <row r="12" spans="1:13" x14ac:dyDescent="0.2">
      <c r="A12">
        <v>2018</v>
      </c>
      <c r="B12">
        <v>11</v>
      </c>
      <c r="C12">
        <v>85.63</v>
      </c>
      <c r="D12">
        <v>43.56</v>
      </c>
      <c r="E12">
        <v>92.6</v>
      </c>
      <c r="F12">
        <v>114.8</v>
      </c>
      <c r="G12" t="s">
        <v>13</v>
      </c>
      <c r="H12" t="s">
        <v>13</v>
      </c>
      <c r="I12" t="s">
        <v>13</v>
      </c>
      <c r="J12">
        <v>966.1</v>
      </c>
      <c r="K12">
        <v>1259.5</v>
      </c>
      <c r="L12" t="s">
        <v>13</v>
      </c>
      <c r="M12" t="s">
        <v>13</v>
      </c>
    </row>
    <row r="13" spans="1:13" x14ac:dyDescent="0.2">
      <c r="A13">
        <v>2018</v>
      </c>
      <c r="B13">
        <v>12</v>
      </c>
      <c r="C13">
        <v>142.44999999999999</v>
      </c>
      <c r="D13">
        <v>86.6</v>
      </c>
      <c r="E13">
        <v>178.4</v>
      </c>
      <c r="F13">
        <v>206.6</v>
      </c>
      <c r="G13" t="s">
        <v>13</v>
      </c>
      <c r="H13" t="s">
        <v>13</v>
      </c>
      <c r="I13" t="s">
        <v>13</v>
      </c>
      <c r="J13">
        <v>1144.4000000000001</v>
      </c>
      <c r="K13">
        <v>1466.1</v>
      </c>
      <c r="L13" t="s">
        <v>13</v>
      </c>
      <c r="M13" t="s">
        <v>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E97E-B9F4-4FC2-B3A6-106BD6BA65FE}">
  <dimension ref="A1:N13"/>
  <sheetViews>
    <sheetView workbookViewId="0">
      <selection activeCell="A2" sqref="A2:N13"/>
    </sheetView>
  </sheetViews>
  <sheetFormatPr defaultRowHeight="14.25" x14ac:dyDescent="0.2"/>
  <cols>
    <col min="1" max="1" width="10.25" customWidth="1"/>
    <col min="9" max="9" width="12.75" customWidth="1"/>
    <col min="10" max="10" width="11.125" customWidth="1"/>
    <col min="13" max="13" width="10.5" customWidth="1"/>
    <col min="14" max="14" width="11.125" customWidth="1"/>
  </cols>
  <sheetData>
    <row r="1" spans="1:14" s="1" customFormat="1" ht="28.5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tr">
        <f>CONCATENATE(B2,"年",C2,"月")</f>
        <v>2017年1月</v>
      </c>
      <c r="B2">
        <v>2017</v>
      </c>
      <c r="C2">
        <v>1</v>
      </c>
      <c r="D2">
        <v>40.5</v>
      </c>
      <c r="E2">
        <v>45.1</v>
      </c>
      <c r="F2">
        <v>40.5</v>
      </c>
      <c r="G2">
        <v>45.1</v>
      </c>
      <c r="H2" t="s">
        <v>13</v>
      </c>
      <c r="I2" t="s">
        <v>13</v>
      </c>
      <c r="J2" t="s">
        <v>13</v>
      </c>
      <c r="K2">
        <v>40.5</v>
      </c>
      <c r="L2">
        <v>45.1</v>
      </c>
      <c r="M2" t="s">
        <v>13</v>
      </c>
      <c r="N2" t="s">
        <v>13</v>
      </c>
    </row>
    <row r="3" spans="1:14" x14ac:dyDescent="0.2">
      <c r="A3" t="str">
        <f t="shared" ref="A3:A13" si="0">CONCATENATE(B3,"年",C3,"月")</f>
        <v>2017年2月</v>
      </c>
      <c r="B3">
        <v>2017</v>
      </c>
      <c r="C3">
        <v>2</v>
      </c>
      <c r="D3">
        <v>101.37</v>
      </c>
      <c r="E3">
        <v>20.260000000000002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>
        <v>78.900000000000006</v>
      </c>
      <c r="L3">
        <v>82.1</v>
      </c>
      <c r="M3" t="s">
        <v>13</v>
      </c>
      <c r="N3" t="s">
        <v>13</v>
      </c>
    </row>
    <row r="4" spans="1:14" x14ac:dyDescent="0.2">
      <c r="A4" t="str">
        <f t="shared" si="0"/>
        <v>2017年3月</v>
      </c>
      <c r="B4">
        <v>2017</v>
      </c>
      <c r="C4">
        <v>3</v>
      </c>
      <c r="D4">
        <v>116.98</v>
      </c>
      <c r="E4">
        <v>62.23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>
        <v>148.5</v>
      </c>
      <c r="L4">
        <v>154.6</v>
      </c>
      <c r="M4" t="s">
        <v>13</v>
      </c>
      <c r="N4" t="s">
        <v>13</v>
      </c>
    </row>
    <row r="5" spans="1:14" x14ac:dyDescent="0.2">
      <c r="A5" t="str">
        <f t="shared" si="0"/>
        <v>2017年4月</v>
      </c>
      <c r="B5">
        <v>2017</v>
      </c>
      <c r="C5">
        <v>4</v>
      </c>
      <c r="D5">
        <v>84.39</v>
      </c>
      <c r="E5">
        <v>78.62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>
        <v>142.6</v>
      </c>
      <c r="L5">
        <v>241.6</v>
      </c>
      <c r="M5" t="s">
        <v>13</v>
      </c>
      <c r="N5" t="s">
        <v>13</v>
      </c>
    </row>
    <row r="6" spans="1:14" x14ac:dyDescent="0.2">
      <c r="A6" t="str">
        <f t="shared" si="0"/>
        <v>2017年5月</v>
      </c>
      <c r="B6">
        <v>2017</v>
      </c>
      <c r="C6">
        <v>5</v>
      </c>
      <c r="D6">
        <v>94.26</v>
      </c>
      <c r="E6">
        <v>56.3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>
        <v>333</v>
      </c>
      <c r="L6">
        <v>346.6</v>
      </c>
      <c r="M6" t="s">
        <v>13</v>
      </c>
      <c r="N6" t="s">
        <v>13</v>
      </c>
    </row>
    <row r="7" spans="1:14" x14ac:dyDescent="0.2">
      <c r="A7" t="str">
        <f t="shared" si="0"/>
        <v>2017年6月</v>
      </c>
      <c r="B7">
        <v>2017</v>
      </c>
      <c r="C7">
        <v>6</v>
      </c>
      <c r="D7">
        <v>123.17</v>
      </c>
      <c r="E7">
        <v>59.87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>
        <v>432.3</v>
      </c>
      <c r="L7">
        <v>450</v>
      </c>
      <c r="M7" t="s">
        <v>13</v>
      </c>
      <c r="N7" t="s">
        <v>13</v>
      </c>
    </row>
    <row r="8" spans="1:14" x14ac:dyDescent="0.2">
      <c r="A8" t="str">
        <f t="shared" si="0"/>
        <v>2017年7月</v>
      </c>
      <c r="B8">
        <v>2017</v>
      </c>
      <c r="C8">
        <v>7</v>
      </c>
      <c r="D8">
        <v>65.59</v>
      </c>
      <c r="E8">
        <v>25.49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>
        <v>489.9</v>
      </c>
      <c r="L8">
        <v>510.1</v>
      </c>
      <c r="M8" t="s">
        <v>13</v>
      </c>
      <c r="N8" t="s">
        <v>13</v>
      </c>
    </row>
    <row r="9" spans="1:14" x14ac:dyDescent="0.2">
      <c r="A9" t="str">
        <f t="shared" si="0"/>
        <v>2017年8月</v>
      </c>
      <c r="B9">
        <v>2017</v>
      </c>
      <c r="C9">
        <v>8</v>
      </c>
      <c r="D9">
        <v>76.83</v>
      </c>
      <c r="E9">
        <v>28.66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>
        <v>510.5</v>
      </c>
      <c r="L9">
        <v>573.6</v>
      </c>
      <c r="M9" t="s">
        <v>13</v>
      </c>
      <c r="N9" t="s">
        <v>13</v>
      </c>
    </row>
    <row r="10" spans="1:14" x14ac:dyDescent="0.2">
      <c r="A10" t="str">
        <f t="shared" si="0"/>
        <v>2017年9月</v>
      </c>
      <c r="B10">
        <v>2017</v>
      </c>
      <c r="C10">
        <v>9</v>
      </c>
      <c r="D10">
        <v>146.16999999999999</v>
      </c>
      <c r="E10">
        <v>54.8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>
        <v>569.20000000000005</v>
      </c>
      <c r="L10">
        <v>626.70000000000005</v>
      </c>
      <c r="M10" t="s">
        <v>13</v>
      </c>
      <c r="N10" t="s">
        <v>13</v>
      </c>
    </row>
    <row r="11" spans="1:14" x14ac:dyDescent="0.2">
      <c r="A11" t="str">
        <f t="shared" si="0"/>
        <v>2017年10月</v>
      </c>
      <c r="B11">
        <v>2017</v>
      </c>
      <c r="C11">
        <v>10</v>
      </c>
      <c r="D11">
        <v>300.83</v>
      </c>
      <c r="E11">
        <v>130.33000000000001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>
        <v>636</v>
      </c>
      <c r="L11">
        <v>700.3</v>
      </c>
      <c r="M11" t="s">
        <v>13</v>
      </c>
      <c r="N11" t="s">
        <v>13</v>
      </c>
    </row>
    <row r="12" spans="1:14" x14ac:dyDescent="0.2">
      <c r="A12" t="str">
        <f t="shared" si="0"/>
        <v>2017年11月</v>
      </c>
      <c r="B12">
        <v>2017</v>
      </c>
      <c r="C12">
        <v>11</v>
      </c>
      <c r="D12">
        <v>222.21</v>
      </c>
      <c r="E12">
        <v>67.87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>
        <v>669.5</v>
      </c>
      <c r="L12">
        <v>779.1</v>
      </c>
      <c r="M12" t="s">
        <v>13</v>
      </c>
      <c r="N12" t="s">
        <v>13</v>
      </c>
    </row>
    <row r="13" spans="1:14" x14ac:dyDescent="0.2">
      <c r="A13" t="str">
        <f t="shared" si="0"/>
        <v>2017年12月</v>
      </c>
      <c r="B13">
        <v>2017</v>
      </c>
      <c r="C13">
        <v>12</v>
      </c>
      <c r="D13">
        <v>167.22</v>
      </c>
      <c r="E13">
        <v>62.97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>
        <v>855.3</v>
      </c>
      <c r="L13">
        <v>963.2</v>
      </c>
      <c r="M13" t="s">
        <v>13</v>
      </c>
      <c r="N13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6BE2-AB83-4185-BAED-68E93416B385}">
  <dimension ref="A1:N52"/>
  <sheetViews>
    <sheetView tabSelected="1" workbookViewId="0">
      <selection activeCell="M59" sqref="M58:M59"/>
    </sheetView>
  </sheetViews>
  <sheetFormatPr defaultRowHeight="14.25" x14ac:dyDescent="0.2"/>
  <cols>
    <col min="1" max="1" width="11" customWidth="1"/>
    <col min="2" max="3" width="9" hidden="1" customWidth="1"/>
    <col min="5" max="5" width="7.5" customWidth="1"/>
    <col min="6" max="6" width="7.625" customWidth="1"/>
    <col min="7" max="7" width="7.75" customWidth="1"/>
    <col min="9" max="9" width="7.875" customWidth="1"/>
    <col min="11" max="12" width="7.875" customWidth="1"/>
    <col min="13" max="13" width="12.75" customWidth="1"/>
    <col min="14" max="14" width="13.5" customWidth="1"/>
  </cols>
  <sheetData>
    <row r="1" spans="1:14" ht="42.75" x14ac:dyDescent="0.2">
      <c r="A1" s="2" t="s">
        <v>15</v>
      </c>
      <c r="B1" s="3" t="s">
        <v>0</v>
      </c>
      <c r="C1" s="3" t="s">
        <v>1</v>
      </c>
      <c r="D1" s="3" t="s">
        <v>20</v>
      </c>
      <c r="E1" s="3" t="s">
        <v>21</v>
      </c>
      <c r="F1" s="3" t="s">
        <v>23</v>
      </c>
      <c r="G1" s="3" t="s">
        <v>22</v>
      </c>
      <c r="H1" s="3" t="s">
        <v>36</v>
      </c>
      <c r="I1" s="3" t="s">
        <v>18</v>
      </c>
      <c r="J1" s="3" t="s">
        <v>19</v>
      </c>
      <c r="K1" s="3" t="s">
        <v>17</v>
      </c>
      <c r="L1" s="3" t="s">
        <v>16</v>
      </c>
      <c r="M1" s="3" t="s">
        <v>34</v>
      </c>
      <c r="N1" s="4" t="s">
        <v>33</v>
      </c>
    </row>
    <row r="2" spans="1:14" x14ac:dyDescent="0.2">
      <c r="A2" s="5" t="str">
        <f>CONCATENATE(B2,"年",C2,"月")</f>
        <v>2017年1月</v>
      </c>
      <c r="B2" s="6">
        <v>2017</v>
      </c>
      <c r="C2" s="6">
        <v>1</v>
      </c>
      <c r="D2" s="6">
        <v>40.5</v>
      </c>
      <c r="E2" s="6">
        <v>45.1</v>
      </c>
      <c r="F2" s="8">
        <v>40.5</v>
      </c>
      <c r="G2" s="8">
        <v>45.1</v>
      </c>
      <c r="H2" s="6">
        <f>1395+D2-F2</f>
        <v>1395</v>
      </c>
      <c r="I2" s="6">
        <v>40.5</v>
      </c>
      <c r="J2" s="6">
        <v>45.1</v>
      </c>
      <c r="K2" s="8">
        <v>40.5</v>
      </c>
      <c r="L2" s="8">
        <v>45.1</v>
      </c>
      <c r="M2" s="6"/>
      <c r="N2" s="7"/>
    </row>
    <row r="3" spans="1:14" x14ac:dyDescent="0.2">
      <c r="A3" s="5" t="str">
        <f t="shared" ref="A3:A13" si="0">CONCATENATE(B3,"年",C3,"月")</f>
        <v>2017年2月</v>
      </c>
      <c r="B3" s="6">
        <v>2017</v>
      </c>
      <c r="C3" s="6">
        <v>2</v>
      </c>
      <c r="D3" s="6">
        <v>101.37</v>
      </c>
      <c r="E3" s="6">
        <v>20.260000000000002</v>
      </c>
      <c r="F3" s="8">
        <f>K3-K2</f>
        <v>38.400000000000006</v>
      </c>
      <c r="G3" s="8">
        <f>L3-L2</f>
        <v>36.999999999999993</v>
      </c>
      <c r="H3" s="6">
        <f>H2+D3-F3</f>
        <v>1457.9699999999998</v>
      </c>
      <c r="I3" s="6">
        <f>I2+D3</f>
        <v>141.87</v>
      </c>
      <c r="J3" s="6">
        <f>J2+E3</f>
        <v>65.36</v>
      </c>
      <c r="K3" s="8">
        <v>78.900000000000006</v>
      </c>
      <c r="L3" s="8">
        <v>82.1</v>
      </c>
      <c r="M3" s="6"/>
      <c r="N3" s="7"/>
    </row>
    <row r="4" spans="1:14" x14ac:dyDescent="0.2">
      <c r="A4" s="5" t="str">
        <f t="shared" si="0"/>
        <v>2017年3月</v>
      </c>
      <c r="B4" s="6">
        <v>2017</v>
      </c>
      <c r="C4" s="6">
        <v>3</v>
      </c>
      <c r="D4" s="6">
        <v>116.98</v>
      </c>
      <c r="E4" s="6">
        <v>62.23</v>
      </c>
      <c r="F4" s="8">
        <f>K4-K3</f>
        <v>69.599999999999994</v>
      </c>
      <c r="G4" s="8">
        <f t="shared" ref="G4:G12" si="1">L4-L3</f>
        <v>72.5</v>
      </c>
      <c r="H4" s="6">
        <f t="shared" ref="H4:H47" si="2">H3+D4-F4</f>
        <v>1505.35</v>
      </c>
      <c r="I4" s="6">
        <f t="shared" ref="I4:I13" si="3">I3+D4</f>
        <v>258.85000000000002</v>
      </c>
      <c r="J4" s="6">
        <f t="shared" ref="J4:J13" si="4">J3+E4</f>
        <v>127.59</v>
      </c>
      <c r="K4" s="8">
        <v>148.5</v>
      </c>
      <c r="L4" s="8">
        <v>154.6</v>
      </c>
      <c r="M4" s="6"/>
      <c r="N4" s="7"/>
    </row>
    <row r="5" spans="1:14" x14ac:dyDescent="0.2">
      <c r="A5" s="5" t="str">
        <f t="shared" si="0"/>
        <v>2017年4月</v>
      </c>
      <c r="B5" s="6">
        <v>2017</v>
      </c>
      <c r="C5" s="6">
        <v>4</v>
      </c>
      <c r="D5" s="6">
        <v>84.39</v>
      </c>
      <c r="E5" s="6">
        <v>78.62</v>
      </c>
      <c r="F5" s="8">
        <f t="shared" ref="F5:F13" si="5">K5-K4</f>
        <v>83.57</v>
      </c>
      <c r="G5" s="8">
        <f t="shared" si="1"/>
        <v>87</v>
      </c>
      <c r="H5" s="6">
        <f t="shared" si="2"/>
        <v>1506.17</v>
      </c>
      <c r="I5" s="6">
        <f t="shared" si="3"/>
        <v>343.24</v>
      </c>
      <c r="J5" s="6">
        <f t="shared" si="4"/>
        <v>206.21</v>
      </c>
      <c r="K5" s="8">
        <v>232.07</v>
      </c>
      <c r="L5" s="8">
        <v>241.6</v>
      </c>
      <c r="M5" s="6"/>
      <c r="N5" s="7"/>
    </row>
    <row r="6" spans="1:14" x14ac:dyDescent="0.2">
      <c r="A6" s="5" t="str">
        <f t="shared" si="0"/>
        <v>2017年5月</v>
      </c>
      <c r="B6" s="6">
        <v>2017</v>
      </c>
      <c r="C6" s="6">
        <v>5</v>
      </c>
      <c r="D6" s="6">
        <v>94.26</v>
      </c>
      <c r="E6" s="6">
        <v>56.3</v>
      </c>
      <c r="F6" s="8">
        <f>K6-K5</f>
        <v>100.93</v>
      </c>
      <c r="G6" s="8">
        <f t="shared" si="1"/>
        <v>105.00000000000003</v>
      </c>
      <c r="H6" s="6">
        <f t="shared" si="2"/>
        <v>1499.5</v>
      </c>
      <c r="I6" s="6">
        <f t="shared" si="3"/>
        <v>437.5</v>
      </c>
      <c r="J6" s="6">
        <f t="shared" si="4"/>
        <v>262.51</v>
      </c>
      <c r="K6" s="8">
        <v>333</v>
      </c>
      <c r="L6" s="8">
        <v>346.6</v>
      </c>
      <c r="M6" s="6"/>
      <c r="N6" s="7"/>
    </row>
    <row r="7" spans="1:14" x14ac:dyDescent="0.2">
      <c r="A7" s="5" t="str">
        <f t="shared" si="0"/>
        <v>2017年6月</v>
      </c>
      <c r="B7" s="6">
        <v>2017</v>
      </c>
      <c r="C7" s="6">
        <v>6</v>
      </c>
      <c r="D7" s="6">
        <v>123.17</v>
      </c>
      <c r="E7" s="6">
        <v>59.87</v>
      </c>
      <c r="F7" s="8">
        <f>K7-K6</f>
        <v>99.300000000000011</v>
      </c>
      <c r="G7" s="8">
        <f t="shared" si="1"/>
        <v>103.39999999999998</v>
      </c>
      <c r="H7" s="6">
        <f t="shared" si="2"/>
        <v>1523.3700000000001</v>
      </c>
      <c r="I7" s="6">
        <f t="shared" si="3"/>
        <v>560.66999999999996</v>
      </c>
      <c r="J7" s="6">
        <f t="shared" si="4"/>
        <v>322.38</v>
      </c>
      <c r="K7" s="8">
        <v>432.3</v>
      </c>
      <c r="L7" s="8">
        <v>450</v>
      </c>
      <c r="M7" s="6"/>
      <c r="N7" s="7"/>
    </row>
    <row r="8" spans="1:14" x14ac:dyDescent="0.2">
      <c r="A8" s="5" t="str">
        <f t="shared" si="0"/>
        <v>2017年7月</v>
      </c>
      <c r="B8" s="6">
        <v>2017</v>
      </c>
      <c r="C8" s="6">
        <v>7</v>
      </c>
      <c r="D8" s="6">
        <v>65.59</v>
      </c>
      <c r="E8" s="6">
        <v>25.49</v>
      </c>
      <c r="F8" s="8">
        <f t="shared" si="5"/>
        <v>57.599999999999966</v>
      </c>
      <c r="G8" s="8">
        <f t="shared" si="1"/>
        <v>60.100000000000023</v>
      </c>
      <c r="H8" s="6">
        <f t="shared" si="2"/>
        <v>1531.3600000000001</v>
      </c>
      <c r="I8" s="6">
        <f t="shared" si="3"/>
        <v>626.26</v>
      </c>
      <c r="J8" s="6">
        <f t="shared" si="4"/>
        <v>347.87</v>
      </c>
      <c r="K8" s="8">
        <v>489.9</v>
      </c>
      <c r="L8" s="8">
        <v>510.1</v>
      </c>
      <c r="M8" s="6"/>
      <c r="N8" s="7"/>
    </row>
    <row r="9" spans="1:14" x14ac:dyDescent="0.2">
      <c r="A9" s="5" t="str">
        <f t="shared" si="0"/>
        <v>2017年8月</v>
      </c>
      <c r="B9" s="6">
        <v>2017</v>
      </c>
      <c r="C9" s="6">
        <v>8</v>
      </c>
      <c r="D9" s="6">
        <v>76.83</v>
      </c>
      <c r="E9" s="6">
        <v>28.66</v>
      </c>
      <c r="F9" s="8">
        <f t="shared" si="5"/>
        <v>20.600000000000023</v>
      </c>
      <c r="G9" s="8">
        <f t="shared" si="1"/>
        <v>63.5</v>
      </c>
      <c r="H9" s="6">
        <f t="shared" si="2"/>
        <v>1587.5900000000001</v>
      </c>
      <c r="I9" s="6">
        <f t="shared" si="3"/>
        <v>703.09</v>
      </c>
      <c r="J9" s="6">
        <f t="shared" si="4"/>
        <v>376.53000000000003</v>
      </c>
      <c r="K9" s="8">
        <v>510.5</v>
      </c>
      <c r="L9" s="8">
        <v>573.6</v>
      </c>
      <c r="M9" s="6"/>
      <c r="N9" s="7"/>
    </row>
    <row r="10" spans="1:14" x14ac:dyDescent="0.2">
      <c r="A10" s="5" t="str">
        <f t="shared" si="0"/>
        <v>2017年9月</v>
      </c>
      <c r="B10" s="6">
        <v>2017</v>
      </c>
      <c r="C10" s="6">
        <v>9</v>
      </c>
      <c r="D10" s="6">
        <v>146.16999999999999</v>
      </c>
      <c r="E10" s="6">
        <v>54.8</v>
      </c>
      <c r="F10" s="8">
        <f t="shared" si="5"/>
        <v>58.700000000000045</v>
      </c>
      <c r="G10" s="8">
        <f t="shared" si="1"/>
        <v>53.100000000000023</v>
      </c>
      <c r="H10" s="6">
        <f t="shared" si="2"/>
        <v>1675.0600000000002</v>
      </c>
      <c r="I10" s="6">
        <f t="shared" si="3"/>
        <v>849.26</v>
      </c>
      <c r="J10" s="6">
        <f t="shared" si="4"/>
        <v>431.33000000000004</v>
      </c>
      <c r="K10" s="8">
        <v>569.20000000000005</v>
      </c>
      <c r="L10" s="8">
        <v>626.70000000000005</v>
      </c>
      <c r="M10" s="6"/>
      <c r="N10" s="7"/>
    </row>
    <row r="11" spans="1:14" x14ac:dyDescent="0.2">
      <c r="A11" s="5" t="str">
        <f t="shared" si="0"/>
        <v>2017年10月</v>
      </c>
      <c r="B11" s="6">
        <v>2017</v>
      </c>
      <c r="C11" s="6">
        <v>10</v>
      </c>
      <c r="D11" s="6">
        <v>300.83</v>
      </c>
      <c r="E11" s="6">
        <v>130.33000000000001</v>
      </c>
      <c r="F11" s="8">
        <f t="shared" si="5"/>
        <v>66.799999999999955</v>
      </c>
      <c r="G11" s="8">
        <f t="shared" si="1"/>
        <v>73.599999999999909</v>
      </c>
      <c r="H11" s="6">
        <f t="shared" si="2"/>
        <v>1909.0900000000001</v>
      </c>
      <c r="I11" s="6">
        <f t="shared" si="3"/>
        <v>1150.0899999999999</v>
      </c>
      <c r="J11" s="6">
        <f t="shared" si="4"/>
        <v>561.66000000000008</v>
      </c>
      <c r="K11" s="8">
        <v>636</v>
      </c>
      <c r="L11" s="8">
        <v>700.3</v>
      </c>
      <c r="M11" s="6"/>
      <c r="N11" s="7"/>
    </row>
    <row r="12" spans="1:14" x14ac:dyDescent="0.2">
      <c r="A12" s="5" t="str">
        <f t="shared" si="0"/>
        <v>2017年11月</v>
      </c>
      <c r="B12" s="6">
        <v>2017</v>
      </c>
      <c r="C12" s="6">
        <v>11</v>
      </c>
      <c r="D12" s="6">
        <v>222.21</v>
      </c>
      <c r="E12" s="6">
        <v>67.87</v>
      </c>
      <c r="F12" s="8">
        <f t="shared" si="5"/>
        <v>33.5</v>
      </c>
      <c r="G12" s="8">
        <f t="shared" si="1"/>
        <v>78.800000000000068</v>
      </c>
      <c r="H12" s="6">
        <f t="shared" si="2"/>
        <v>2097.8000000000002</v>
      </c>
      <c r="I12" s="6">
        <f t="shared" si="3"/>
        <v>1372.3</v>
      </c>
      <c r="J12" s="6">
        <f t="shared" si="4"/>
        <v>629.53000000000009</v>
      </c>
      <c r="K12" s="8">
        <v>669.5</v>
      </c>
      <c r="L12" s="8">
        <v>779.1</v>
      </c>
      <c r="M12" s="6"/>
      <c r="N12" s="7"/>
    </row>
    <row r="13" spans="1:14" s="14" customFormat="1" x14ac:dyDescent="0.2">
      <c r="A13" s="11" t="str">
        <f t="shared" si="0"/>
        <v>2017年12月</v>
      </c>
      <c r="B13" s="12">
        <v>2017</v>
      </c>
      <c r="C13" s="12">
        <v>12</v>
      </c>
      <c r="D13" s="12">
        <v>167.22</v>
      </c>
      <c r="E13" s="12">
        <v>62.97</v>
      </c>
      <c r="F13" s="12">
        <f t="shared" si="5"/>
        <v>185.79999999999995</v>
      </c>
      <c r="G13" s="12">
        <f>L13-L12</f>
        <v>184.10000000000002</v>
      </c>
      <c r="H13" s="12">
        <f>H12+D13-F13</f>
        <v>2079.2200000000003</v>
      </c>
      <c r="I13" s="12">
        <f t="shared" si="3"/>
        <v>1539.52</v>
      </c>
      <c r="J13" s="12">
        <f t="shared" si="4"/>
        <v>692.50000000000011</v>
      </c>
      <c r="K13" s="12">
        <v>855.3</v>
      </c>
      <c r="L13" s="12">
        <v>963.2</v>
      </c>
      <c r="M13" s="12"/>
      <c r="N13" s="13"/>
    </row>
    <row r="14" spans="1:14" x14ac:dyDescent="0.2">
      <c r="A14" s="5" t="str">
        <f>CONCATENATE(B14,"年",C14,"月")</f>
        <v>2018年1月</v>
      </c>
      <c r="B14" s="6">
        <v>2018</v>
      </c>
      <c r="C14" s="6">
        <v>1</v>
      </c>
      <c r="D14" s="6">
        <v>232.47</v>
      </c>
      <c r="E14" s="6">
        <v>143.57</v>
      </c>
      <c r="F14" s="8">
        <v>55</v>
      </c>
      <c r="G14" s="8">
        <v>65.099999999999994</v>
      </c>
      <c r="H14" s="6">
        <f t="shared" si="2"/>
        <v>2256.69</v>
      </c>
      <c r="I14" s="6">
        <f>D14</f>
        <v>232.47</v>
      </c>
      <c r="J14" s="6">
        <f>E14</f>
        <v>143.57</v>
      </c>
      <c r="K14" s="8">
        <v>55</v>
      </c>
      <c r="L14" s="8">
        <v>65.099999999999994</v>
      </c>
      <c r="M14" s="6"/>
      <c r="N14" s="7"/>
    </row>
    <row r="15" spans="1:14" x14ac:dyDescent="0.2">
      <c r="A15" s="5" t="str">
        <f t="shared" ref="A15:A48" si="6">CONCATENATE(B15,"年",C15,"月")</f>
        <v>2018年2月</v>
      </c>
      <c r="B15" s="6">
        <v>2018</v>
      </c>
      <c r="C15" s="6">
        <v>2</v>
      </c>
      <c r="D15" s="6">
        <v>53.62</v>
      </c>
      <c r="E15" s="6">
        <v>20.81</v>
      </c>
      <c r="F15" s="8">
        <f>114.5-F14</f>
        <v>59.5</v>
      </c>
      <c r="G15" s="8">
        <f>145.6-G14</f>
        <v>80.5</v>
      </c>
      <c r="H15" s="6">
        <f t="shared" si="2"/>
        <v>2250.81</v>
      </c>
      <c r="I15" s="6">
        <f>I14+D15</f>
        <v>286.08999999999997</v>
      </c>
      <c r="J15" s="6">
        <f>J14+E15</f>
        <v>164.38</v>
      </c>
      <c r="K15" s="8">
        <v>114.5</v>
      </c>
      <c r="L15" s="8">
        <v>145.6</v>
      </c>
      <c r="M15" s="6"/>
      <c r="N15" s="7"/>
    </row>
    <row r="16" spans="1:14" x14ac:dyDescent="0.2">
      <c r="A16" s="5" t="str">
        <f t="shared" si="6"/>
        <v>2018年3月</v>
      </c>
      <c r="B16" s="6">
        <v>2018</v>
      </c>
      <c r="C16" s="6">
        <v>3</v>
      </c>
      <c r="D16" s="6">
        <v>201.54</v>
      </c>
      <c r="E16" s="6">
        <v>82.73</v>
      </c>
      <c r="F16" s="8">
        <f>K16-K15</f>
        <v>78.97999999999999</v>
      </c>
      <c r="G16" s="8">
        <f>247.91-L15</f>
        <v>102.31</v>
      </c>
      <c r="H16" s="6">
        <f t="shared" si="2"/>
        <v>2373.37</v>
      </c>
      <c r="I16" s="6">
        <f t="shared" ref="I16:I24" si="7">I15+D16</f>
        <v>487.63</v>
      </c>
      <c r="J16" s="6">
        <f t="shared" ref="J16:J25" si="8">J15+E16</f>
        <v>247.11</v>
      </c>
      <c r="K16" s="6">
        <v>193.48</v>
      </c>
      <c r="L16" s="6">
        <v>247.91</v>
      </c>
      <c r="M16" s="6"/>
      <c r="N16" s="7"/>
    </row>
    <row r="17" spans="1:14" x14ac:dyDescent="0.2">
      <c r="A17" s="5" t="str">
        <f t="shared" si="6"/>
        <v>2018年4月</v>
      </c>
      <c r="B17" s="6">
        <v>2018</v>
      </c>
      <c r="C17" s="6">
        <v>4</v>
      </c>
      <c r="D17" s="6">
        <v>249.35</v>
      </c>
      <c r="E17" s="6">
        <v>83.44</v>
      </c>
      <c r="F17" s="6">
        <v>86.67</v>
      </c>
      <c r="G17" s="6">
        <v>111.05</v>
      </c>
      <c r="H17" s="6">
        <f t="shared" si="2"/>
        <v>2536.0499999999997</v>
      </c>
      <c r="I17" s="6">
        <f t="shared" si="7"/>
        <v>736.98</v>
      </c>
      <c r="J17" s="6">
        <f t="shared" si="8"/>
        <v>330.55</v>
      </c>
      <c r="K17" s="6">
        <v>280.14</v>
      </c>
      <c r="L17" s="6">
        <v>358.96</v>
      </c>
      <c r="M17" s="6"/>
      <c r="N17" s="7"/>
    </row>
    <row r="18" spans="1:14" x14ac:dyDescent="0.2">
      <c r="A18" s="5" t="str">
        <f t="shared" si="6"/>
        <v>2018年5月</v>
      </c>
      <c r="B18" s="6">
        <v>2018</v>
      </c>
      <c r="C18" s="6">
        <v>5</v>
      </c>
      <c r="D18" s="6">
        <v>126.06</v>
      </c>
      <c r="E18" s="6">
        <v>50.93</v>
      </c>
      <c r="F18" s="6">
        <v>105.08</v>
      </c>
      <c r="G18" s="6">
        <v>130.29</v>
      </c>
      <c r="H18" s="6">
        <f t="shared" si="2"/>
        <v>2557.0299999999997</v>
      </c>
      <c r="I18" s="6">
        <f t="shared" si="7"/>
        <v>863.04</v>
      </c>
      <c r="J18" s="6">
        <f t="shared" si="8"/>
        <v>381.48</v>
      </c>
      <c r="K18" s="6">
        <v>385.21</v>
      </c>
      <c r="L18" s="6">
        <v>488.95</v>
      </c>
      <c r="M18" s="6"/>
      <c r="N18" s="7"/>
    </row>
    <row r="19" spans="1:14" x14ac:dyDescent="0.2">
      <c r="A19" s="5" t="str">
        <f t="shared" si="6"/>
        <v>2018年6月</v>
      </c>
      <c r="B19" s="6">
        <v>2018</v>
      </c>
      <c r="C19" s="6">
        <v>6</v>
      </c>
      <c r="D19" s="6">
        <v>275.10000000000002</v>
      </c>
      <c r="E19" s="6">
        <v>111.72</v>
      </c>
      <c r="F19" s="6">
        <v>135.1</v>
      </c>
      <c r="G19" s="6">
        <v>163.19999999999999</v>
      </c>
      <c r="H19" s="6">
        <f t="shared" si="2"/>
        <v>2697.0299999999997</v>
      </c>
      <c r="I19" s="6">
        <f t="shared" si="7"/>
        <v>1138.1399999999999</v>
      </c>
      <c r="J19" s="6">
        <f t="shared" si="8"/>
        <v>493.20000000000005</v>
      </c>
      <c r="K19" s="6">
        <v>475.6</v>
      </c>
      <c r="L19" s="6">
        <v>652.1</v>
      </c>
      <c r="M19" s="6"/>
      <c r="N19" s="7"/>
    </row>
    <row r="20" spans="1:14" x14ac:dyDescent="0.2">
      <c r="A20" s="5" t="str">
        <f t="shared" si="6"/>
        <v>2018年7月</v>
      </c>
      <c r="B20" s="6">
        <v>2018</v>
      </c>
      <c r="C20" s="6">
        <v>7</v>
      </c>
      <c r="D20" s="6">
        <v>47.08</v>
      </c>
      <c r="E20" s="6">
        <v>16.739999999999998</v>
      </c>
      <c r="F20" s="6">
        <v>101.2</v>
      </c>
      <c r="G20" s="6">
        <v>140.9</v>
      </c>
      <c r="H20" s="6">
        <f t="shared" si="2"/>
        <v>2642.91</v>
      </c>
      <c r="I20" s="6">
        <f t="shared" si="7"/>
        <v>1185.2199999999998</v>
      </c>
      <c r="J20" s="6">
        <f t="shared" si="8"/>
        <v>509.94000000000005</v>
      </c>
      <c r="K20" s="6">
        <v>621.5</v>
      </c>
      <c r="L20" s="6">
        <v>973</v>
      </c>
      <c r="M20" s="6"/>
      <c r="N20" s="7"/>
    </row>
    <row r="21" spans="1:14" x14ac:dyDescent="0.2">
      <c r="A21" s="5" t="str">
        <f t="shared" si="6"/>
        <v>2018年8月</v>
      </c>
      <c r="B21" s="6">
        <v>2018</v>
      </c>
      <c r="C21" s="6">
        <v>8</v>
      </c>
      <c r="D21" s="6">
        <v>86.64</v>
      </c>
      <c r="E21" s="6">
        <v>28.1</v>
      </c>
      <c r="F21" s="6">
        <v>82.8</v>
      </c>
      <c r="G21" s="6">
        <v>128.30000000000001</v>
      </c>
      <c r="H21" s="6">
        <f t="shared" si="2"/>
        <v>2646.7499999999995</v>
      </c>
      <c r="I21" s="6">
        <f t="shared" si="7"/>
        <v>1271.8599999999999</v>
      </c>
      <c r="J21" s="6">
        <f t="shared" si="8"/>
        <v>538.04000000000008</v>
      </c>
      <c r="K21" s="6">
        <v>704.3</v>
      </c>
      <c r="L21" s="6">
        <v>921.6</v>
      </c>
      <c r="M21" s="6"/>
      <c r="N21" s="7"/>
    </row>
    <row r="22" spans="1:14" x14ac:dyDescent="0.2">
      <c r="A22" s="5" t="str">
        <f t="shared" si="6"/>
        <v>2018年9月</v>
      </c>
      <c r="B22" s="6">
        <v>2018</v>
      </c>
      <c r="C22" s="6">
        <v>9</v>
      </c>
      <c r="D22" s="6">
        <v>32.19</v>
      </c>
      <c r="E22" s="6">
        <v>6.09</v>
      </c>
      <c r="F22" s="6">
        <v>73.400000000000006</v>
      </c>
      <c r="G22" s="6">
        <v>104.9</v>
      </c>
      <c r="H22" s="6">
        <f t="shared" si="2"/>
        <v>2605.5399999999995</v>
      </c>
      <c r="I22" s="6">
        <f t="shared" si="7"/>
        <v>1304.05</v>
      </c>
      <c r="J22" s="6">
        <f t="shared" si="8"/>
        <v>544.13000000000011</v>
      </c>
      <c r="K22" s="6">
        <v>777.8</v>
      </c>
      <c r="L22" s="6">
        <v>1026.5</v>
      </c>
      <c r="M22" s="6"/>
      <c r="N22" s="7"/>
    </row>
    <row r="23" spans="1:14" x14ac:dyDescent="0.2">
      <c r="A23" s="5" t="str">
        <f t="shared" si="6"/>
        <v>2018年10月</v>
      </c>
      <c r="B23" s="6">
        <v>2018</v>
      </c>
      <c r="C23" s="6">
        <v>10</v>
      </c>
      <c r="D23" s="6">
        <v>61.23</v>
      </c>
      <c r="E23" s="6">
        <v>16.399999999999999</v>
      </c>
      <c r="F23" s="6">
        <v>95.7</v>
      </c>
      <c r="G23" s="6">
        <v>118.1</v>
      </c>
      <c r="H23" s="6">
        <f t="shared" si="2"/>
        <v>2571.0699999999997</v>
      </c>
      <c r="I23" s="6">
        <f t="shared" si="7"/>
        <v>1365.28</v>
      </c>
      <c r="J23" s="6">
        <f t="shared" si="8"/>
        <v>560.53000000000009</v>
      </c>
      <c r="K23" s="6">
        <v>873.5</v>
      </c>
      <c r="L23" s="6">
        <v>1144.7</v>
      </c>
      <c r="M23" s="6"/>
      <c r="N23" s="7"/>
    </row>
    <row r="24" spans="1:14" x14ac:dyDescent="0.2">
      <c r="A24" s="5" t="str">
        <f t="shared" si="6"/>
        <v>2018年11月</v>
      </c>
      <c r="B24" s="6">
        <v>2018</v>
      </c>
      <c r="C24" s="6">
        <v>11</v>
      </c>
      <c r="D24" s="6">
        <v>85.63</v>
      </c>
      <c r="E24" s="6">
        <v>43.56</v>
      </c>
      <c r="F24" s="6">
        <v>92.6</v>
      </c>
      <c r="G24" s="6">
        <v>114.8</v>
      </c>
      <c r="H24" s="6">
        <f t="shared" si="2"/>
        <v>2564.1</v>
      </c>
      <c r="I24" s="6">
        <f t="shared" si="7"/>
        <v>1450.9099999999999</v>
      </c>
      <c r="J24" s="6">
        <f t="shared" si="8"/>
        <v>604.09000000000015</v>
      </c>
      <c r="K24" s="6">
        <v>966.1</v>
      </c>
      <c r="L24" s="6">
        <v>1259.5</v>
      </c>
      <c r="M24" s="6"/>
      <c r="N24" s="7"/>
    </row>
    <row r="25" spans="1:14" s="14" customFormat="1" x14ac:dyDescent="0.2">
      <c r="A25" s="11" t="str">
        <f t="shared" si="6"/>
        <v>2018年12月</v>
      </c>
      <c r="B25" s="12">
        <v>2018</v>
      </c>
      <c r="C25" s="12">
        <v>12</v>
      </c>
      <c r="D25" s="12">
        <v>142.44999999999999</v>
      </c>
      <c r="E25" s="12">
        <v>86.6</v>
      </c>
      <c r="F25" s="12">
        <v>178.4</v>
      </c>
      <c r="G25" s="12">
        <v>206.6</v>
      </c>
      <c r="H25" s="12">
        <f t="shared" si="2"/>
        <v>2528.1499999999996</v>
      </c>
      <c r="I25" s="12">
        <f>I24+D25</f>
        <v>1593.36</v>
      </c>
      <c r="J25" s="12">
        <f t="shared" si="8"/>
        <v>690.69000000000017</v>
      </c>
      <c r="K25" s="12">
        <v>1144.4000000000001</v>
      </c>
      <c r="L25" s="12">
        <v>1466.1</v>
      </c>
      <c r="M25" s="12"/>
      <c r="N25" s="13"/>
    </row>
    <row r="26" spans="1:14" x14ac:dyDescent="0.2">
      <c r="A26" s="5" t="str">
        <f t="shared" si="6"/>
        <v>2019年1月</v>
      </c>
      <c r="B26" s="6">
        <v>2019</v>
      </c>
      <c r="C26" s="6">
        <v>1</v>
      </c>
      <c r="D26" s="6">
        <v>54.9</v>
      </c>
      <c r="E26" s="6">
        <v>21.73</v>
      </c>
      <c r="F26" s="6">
        <v>70.599999999999994</v>
      </c>
      <c r="G26" s="6">
        <v>87</v>
      </c>
      <c r="H26" s="6">
        <f>H25+D26-F26</f>
        <v>2512.4499999999998</v>
      </c>
      <c r="I26" s="6">
        <f>D26</f>
        <v>54.9</v>
      </c>
      <c r="J26" s="6">
        <f>E26</f>
        <v>21.73</v>
      </c>
      <c r="K26" s="6">
        <v>70.599999999999994</v>
      </c>
      <c r="L26" s="6">
        <v>87</v>
      </c>
      <c r="M26" s="6"/>
      <c r="N26" s="7"/>
    </row>
    <row r="27" spans="1:14" x14ac:dyDescent="0.2">
      <c r="A27" s="5" t="str">
        <f t="shared" si="6"/>
        <v>2019年2月</v>
      </c>
      <c r="B27" s="6">
        <v>2019</v>
      </c>
      <c r="C27" s="6">
        <v>2</v>
      </c>
      <c r="D27" s="6">
        <v>3.62</v>
      </c>
      <c r="E27" s="6">
        <v>0.27</v>
      </c>
      <c r="F27" s="6">
        <v>67.8</v>
      </c>
      <c r="G27" s="6">
        <v>80.5</v>
      </c>
      <c r="H27" s="6">
        <f t="shared" si="2"/>
        <v>2448.2699999999995</v>
      </c>
      <c r="I27" s="6">
        <f>I26+D27</f>
        <v>58.519999999999996</v>
      </c>
      <c r="J27" s="6">
        <f>J26+E27</f>
        <v>22</v>
      </c>
      <c r="K27" s="6">
        <v>138.5</v>
      </c>
      <c r="L27" s="6">
        <v>167.4</v>
      </c>
      <c r="M27" s="6"/>
      <c r="N27" s="7"/>
    </row>
    <row r="28" spans="1:14" x14ac:dyDescent="0.2">
      <c r="A28" s="5" t="str">
        <f t="shared" si="6"/>
        <v>2019年3月</v>
      </c>
      <c r="B28" s="6">
        <v>2019</v>
      </c>
      <c r="C28" s="6">
        <v>3</v>
      </c>
      <c r="D28" s="6">
        <v>134.26</v>
      </c>
      <c r="E28" s="6">
        <v>109.85</v>
      </c>
      <c r="F28" s="6">
        <v>111.6</v>
      </c>
      <c r="G28" s="6">
        <v>141.30000000000001</v>
      </c>
      <c r="H28" s="6">
        <f t="shared" si="2"/>
        <v>2470.9299999999998</v>
      </c>
      <c r="I28" s="6">
        <f t="shared" ref="I28:I36" si="9">I27+D28</f>
        <v>192.77999999999997</v>
      </c>
      <c r="J28" s="6">
        <f t="shared" ref="J28:J37" si="10">J27+E28</f>
        <v>131.85</v>
      </c>
      <c r="K28" s="6">
        <v>250.1</v>
      </c>
      <c r="L28" s="6">
        <v>308.7</v>
      </c>
      <c r="M28" s="6"/>
      <c r="N28" s="7"/>
    </row>
    <row r="29" spans="1:14" x14ac:dyDescent="0.2">
      <c r="A29" s="5" t="str">
        <f t="shared" si="6"/>
        <v>2019年4月</v>
      </c>
      <c r="B29" s="6">
        <v>2019</v>
      </c>
      <c r="C29" s="6">
        <v>4</v>
      </c>
      <c r="D29" s="6">
        <v>36.450000000000003</v>
      </c>
      <c r="E29" s="6">
        <v>15.25</v>
      </c>
      <c r="F29" s="6">
        <v>127.9</v>
      </c>
      <c r="G29" s="6">
        <v>154.1</v>
      </c>
      <c r="H29" s="6">
        <f t="shared" si="2"/>
        <v>2379.4799999999996</v>
      </c>
      <c r="I29" s="6">
        <f t="shared" si="9"/>
        <v>229.22999999999996</v>
      </c>
      <c r="J29" s="6">
        <f t="shared" si="10"/>
        <v>147.1</v>
      </c>
      <c r="K29" s="6">
        <v>378</v>
      </c>
      <c r="L29" s="6">
        <v>462.8</v>
      </c>
      <c r="M29" s="6"/>
      <c r="N29" s="7"/>
    </row>
    <row r="30" spans="1:14" x14ac:dyDescent="0.2">
      <c r="A30" s="5" t="str">
        <f t="shared" si="6"/>
        <v>2019年5月</v>
      </c>
      <c r="B30" s="6">
        <v>2019</v>
      </c>
      <c r="C30" s="6">
        <v>5</v>
      </c>
      <c r="D30" s="6">
        <v>105.23</v>
      </c>
      <c r="E30" s="6">
        <v>73.180000000000007</v>
      </c>
      <c r="F30" s="6">
        <v>123.3</v>
      </c>
      <c r="G30" s="6">
        <v>157.9</v>
      </c>
      <c r="H30" s="6">
        <f t="shared" si="2"/>
        <v>2361.4099999999994</v>
      </c>
      <c r="I30" s="6">
        <f t="shared" si="9"/>
        <v>334.46</v>
      </c>
      <c r="J30" s="6">
        <f t="shared" si="10"/>
        <v>220.28</v>
      </c>
      <c r="K30" s="6">
        <v>501.2</v>
      </c>
      <c r="L30" s="6">
        <v>620.70000000000005</v>
      </c>
      <c r="M30" s="6"/>
      <c r="N30" s="7"/>
    </row>
    <row r="31" spans="1:14" x14ac:dyDescent="0.2">
      <c r="A31" s="5" t="str">
        <f t="shared" si="6"/>
        <v>2019年6月</v>
      </c>
      <c r="B31" s="6">
        <v>2019</v>
      </c>
      <c r="C31" s="6">
        <v>6</v>
      </c>
      <c r="D31" s="6">
        <v>89.12</v>
      </c>
      <c r="E31" s="6">
        <v>48.87</v>
      </c>
      <c r="F31" s="6">
        <v>144.80000000000001</v>
      </c>
      <c r="G31" s="6">
        <v>191.1</v>
      </c>
      <c r="H31" s="6">
        <f t="shared" si="2"/>
        <v>2305.7299999999991</v>
      </c>
      <c r="I31" s="6">
        <f t="shared" si="9"/>
        <v>423.58</v>
      </c>
      <c r="J31" s="6">
        <f t="shared" si="10"/>
        <v>269.14999999999998</v>
      </c>
      <c r="K31" s="6">
        <v>646</v>
      </c>
      <c r="L31" s="6">
        <v>811.9</v>
      </c>
      <c r="M31" s="6"/>
      <c r="N31" s="7"/>
    </row>
    <row r="32" spans="1:14" x14ac:dyDescent="0.2">
      <c r="A32" s="5" t="str">
        <f t="shared" si="6"/>
        <v>2019年7月</v>
      </c>
      <c r="B32" s="6">
        <v>2019</v>
      </c>
      <c r="C32" s="6">
        <v>7</v>
      </c>
      <c r="D32" s="6">
        <v>107.99</v>
      </c>
      <c r="E32" s="6">
        <v>57.06</v>
      </c>
      <c r="F32" s="6">
        <v>111.8</v>
      </c>
      <c r="G32" s="6">
        <v>147.4</v>
      </c>
      <c r="H32" s="6">
        <f t="shared" si="2"/>
        <v>2301.9199999999987</v>
      </c>
      <c r="I32" s="6">
        <f t="shared" si="9"/>
        <v>531.56999999999994</v>
      </c>
      <c r="J32" s="6">
        <f t="shared" si="10"/>
        <v>326.20999999999998</v>
      </c>
      <c r="K32" s="6">
        <v>756.4</v>
      </c>
      <c r="L32" s="6">
        <v>959.2</v>
      </c>
      <c r="M32" s="6"/>
      <c r="N32" s="7"/>
    </row>
    <row r="33" spans="1:14" x14ac:dyDescent="0.2">
      <c r="A33" s="5" t="str">
        <f t="shared" si="6"/>
        <v>2019年8月</v>
      </c>
      <c r="B33" s="6">
        <v>2019</v>
      </c>
      <c r="C33" s="6">
        <v>8</v>
      </c>
      <c r="D33" s="6">
        <v>122.68</v>
      </c>
      <c r="E33" s="6">
        <v>27.58</v>
      </c>
      <c r="F33" s="6">
        <v>114.2</v>
      </c>
      <c r="G33" s="6">
        <v>151.1</v>
      </c>
      <c r="H33" s="6">
        <f t="shared" si="2"/>
        <v>2310.3999999999987</v>
      </c>
      <c r="I33" s="6">
        <f t="shared" si="9"/>
        <v>654.25</v>
      </c>
      <c r="J33" s="6">
        <f t="shared" si="10"/>
        <v>353.78999999999996</v>
      </c>
      <c r="K33" s="6">
        <v>870.6</v>
      </c>
      <c r="L33" s="6">
        <v>1110.3</v>
      </c>
      <c r="M33" s="6"/>
      <c r="N33" s="7"/>
    </row>
    <row r="34" spans="1:14" x14ac:dyDescent="0.2">
      <c r="A34" s="5" t="str">
        <f t="shared" si="6"/>
        <v>2019年9月</v>
      </c>
      <c r="B34" s="6">
        <v>2019</v>
      </c>
      <c r="C34" s="6">
        <v>9</v>
      </c>
      <c r="D34" s="6">
        <v>96.39</v>
      </c>
      <c r="E34" s="6">
        <v>62.12</v>
      </c>
      <c r="F34" s="6">
        <v>153.80000000000001</v>
      </c>
      <c r="G34" s="6">
        <v>189.2</v>
      </c>
      <c r="H34" s="6">
        <f t="shared" si="2"/>
        <v>2252.9899999999984</v>
      </c>
      <c r="I34" s="6">
        <f t="shared" si="9"/>
        <v>750.64</v>
      </c>
      <c r="J34" s="6">
        <f t="shared" si="10"/>
        <v>415.90999999999997</v>
      </c>
      <c r="K34" s="6">
        <v>1024.3</v>
      </c>
      <c r="L34" s="6">
        <v>1299.5</v>
      </c>
      <c r="M34" s="6"/>
      <c r="N34" s="7"/>
    </row>
    <row r="35" spans="1:14" x14ac:dyDescent="0.2">
      <c r="A35" s="5" t="str">
        <f t="shared" si="6"/>
        <v>2019年10月</v>
      </c>
      <c r="B35" s="6">
        <v>2019</v>
      </c>
      <c r="C35" s="6">
        <v>10</v>
      </c>
      <c r="D35" s="6">
        <v>67.42</v>
      </c>
      <c r="E35" s="6">
        <v>29.44</v>
      </c>
      <c r="F35" s="6">
        <v>135.69999999999999</v>
      </c>
      <c r="G35" s="6">
        <v>174</v>
      </c>
      <c r="H35" s="6">
        <f t="shared" si="2"/>
        <v>2184.7099999999987</v>
      </c>
      <c r="I35" s="6">
        <f t="shared" si="9"/>
        <v>818.06</v>
      </c>
      <c r="J35" s="6">
        <f t="shared" si="10"/>
        <v>445.34999999999997</v>
      </c>
      <c r="K35" s="6">
        <v>1160</v>
      </c>
      <c r="L35" s="6">
        <v>1473.5</v>
      </c>
      <c r="M35" s="6"/>
      <c r="N35" s="7"/>
    </row>
    <row r="36" spans="1:14" x14ac:dyDescent="0.2">
      <c r="A36" s="5" t="str">
        <f t="shared" si="6"/>
        <v>2019年11月</v>
      </c>
      <c r="B36" s="6">
        <v>2019</v>
      </c>
      <c r="C36" s="6">
        <v>11</v>
      </c>
      <c r="D36" s="6">
        <v>74.58</v>
      </c>
      <c r="E36" s="6">
        <v>36.31</v>
      </c>
      <c r="F36" s="6">
        <v>181.3</v>
      </c>
      <c r="G36" s="6">
        <v>235.8</v>
      </c>
      <c r="H36" s="6">
        <f t="shared" si="2"/>
        <v>2077.9899999999984</v>
      </c>
      <c r="I36" s="6">
        <f t="shared" si="9"/>
        <v>892.64</v>
      </c>
      <c r="J36" s="6">
        <f t="shared" si="10"/>
        <v>481.65999999999997</v>
      </c>
      <c r="K36" s="6">
        <v>1341.3</v>
      </c>
      <c r="L36" s="6">
        <v>1709.3</v>
      </c>
      <c r="M36" s="6"/>
      <c r="N36" s="7"/>
    </row>
    <row r="37" spans="1:14" s="14" customFormat="1" x14ac:dyDescent="0.2">
      <c r="A37" s="11" t="str">
        <f t="shared" si="6"/>
        <v>2019年12月</v>
      </c>
      <c r="B37" s="12">
        <v>2019</v>
      </c>
      <c r="C37" s="12">
        <v>12</v>
      </c>
      <c r="D37" s="12">
        <v>75.28</v>
      </c>
      <c r="E37" s="12">
        <v>30.63</v>
      </c>
      <c r="F37" s="12">
        <v>199.3</v>
      </c>
      <c r="G37" s="12">
        <v>251.2</v>
      </c>
      <c r="H37" s="12">
        <f>H36+D37-F37</f>
        <v>1953.9699999999987</v>
      </c>
      <c r="I37" s="12">
        <f>I36+D37</f>
        <v>967.92</v>
      </c>
      <c r="J37" s="12">
        <f t="shared" si="10"/>
        <v>512.29</v>
      </c>
      <c r="K37" s="12">
        <v>1540.7</v>
      </c>
      <c r="L37" s="12">
        <v>1960.5</v>
      </c>
      <c r="M37" s="12"/>
      <c r="N37" s="13"/>
    </row>
    <row r="38" spans="1:14" x14ac:dyDescent="0.2">
      <c r="A38" s="5" t="str">
        <f t="shared" si="6"/>
        <v>2020年1月</v>
      </c>
      <c r="B38" s="6">
        <v>2020</v>
      </c>
      <c r="C38" s="6">
        <v>1</v>
      </c>
      <c r="D38" s="6">
        <v>48.06</v>
      </c>
      <c r="E38" s="6">
        <v>15.26</v>
      </c>
      <c r="F38" s="6">
        <v>45.7</v>
      </c>
      <c r="G38" s="6">
        <v>59.5</v>
      </c>
      <c r="H38" s="6">
        <f t="shared" si="2"/>
        <v>1956.3299999999986</v>
      </c>
      <c r="I38" s="6">
        <f>D38</f>
        <v>48.06</v>
      </c>
      <c r="J38" s="6">
        <f>E38</f>
        <v>15.26</v>
      </c>
      <c r="K38" s="6">
        <v>45.7</v>
      </c>
      <c r="L38" s="6">
        <v>59.5</v>
      </c>
      <c r="M38" s="9">
        <f t="shared" ref="M38:M48" si="11">H38*1.35</f>
        <v>2641.0454999999984</v>
      </c>
      <c r="N38" s="10">
        <f t="shared" ref="N38:N47" si="12">M38*0.65</f>
        <v>1716.679574999999</v>
      </c>
    </row>
    <row r="39" spans="1:14" x14ac:dyDescent="0.2">
      <c r="A39" s="5" t="str">
        <f t="shared" si="6"/>
        <v>2020年2月</v>
      </c>
      <c r="B39" s="6">
        <v>2020</v>
      </c>
      <c r="C39" s="6">
        <v>2</v>
      </c>
      <c r="D39" s="6">
        <v>46.61</v>
      </c>
      <c r="E39" s="6">
        <v>20.54</v>
      </c>
      <c r="F39" s="6">
        <v>38.200000000000003</v>
      </c>
      <c r="G39" s="6">
        <v>49.7</v>
      </c>
      <c r="H39" s="6">
        <f t="shared" si="2"/>
        <v>1964.7399999999984</v>
      </c>
      <c r="I39" s="6">
        <f>I38+D39</f>
        <v>94.67</v>
      </c>
      <c r="J39" s="6">
        <f>J38+E39</f>
        <v>35.799999999999997</v>
      </c>
      <c r="K39" s="6">
        <v>83.9</v>
      </c>
      <c r="L39" s="6">
        <v>109.2</v>
      </c>
      <c r="M39" s="9">
        <f t="shared" si="11"/>
        <v>2652.3989999999981</v>
      </c>
      <c r="N39" s="10">
        <f t="shared" si="12"/>
        <v>1724.0593499999989</v>
      </c>
    </row>
    <row r="40" spans="1:14" x14ac:dyDescent="0.2">
      <c r="A40" s="5" t="str">
        <f t="shared" si="6"/>
        <v>2020年3月</v>
      </c>
      <c r="B40" s="6">
        <v>2020</v>
      </c>
      <c r="C40" s="6">
        <v>3</v>
      </c>
      <c r="D40" s="6">
        <v>71.19</v>
      </c>
      <c r="E40" s="6">
        <v>22.73</v>
      </c>
      <c r="F40" s="6">
        <v>79.7</v>
      </c>
      <c r="G40" s="6">
        <v>106.7</v>
      </c>
      <c r="H40" s="6">
        <f t="shared" si="2"/>
        <v>1956.2299999999984</v>
      </c>
      <c r="I40" s="6">
        <f t="shared" ref="I40:I48" si="13">I39+D40</f>
        <v>165.86</v>
      </c>
      <c r="J40" s="6">
        <f t="shared" ref="J40:J48" si="14">J39+E40</f>
        <v>58.53</v>
      </c>
      <c r="K40" s="6">
        <v>163.6</v>
      </c>
      <c r="L40" s="6">
        <v>215.9</v>
      </c>
      <c r="M40" s="9">
        <f t="shared" si="11"/>
        <v>2640.9104999999981</v>
      </c>
      <c r="N40" s="10">
        <f t="shared" si="12"/>
        <v>1716.5918249999988</v>
      </c>
    </row>
    <row r="41" spans="1:14" x14ac:dyDescent="0.2">
      <c r="A41" s="5" t="str">
        <f t="shared" si="6"/>
        <v>2020年4月</v>
      </c>
      <c r="B41" s="6">
        <v>2020</v>
      </c>
      <c r="C41" s="6">
        <v>4</v>
      </c>
      <c r="D41" s="6">
        <v>197.81</v>
      </c>
      <c r="E41" s="6">
        <v>127.22</v>
      </c>
      <c r="F41" s="6">
        <v>112.9</v>
      </c>
      <c r="G41" s="6">
        <v>155.69999999999999</v>
      </c>
      <c r="H41" s="6">
        <f t="shared" si="2"/>
        <v>2041.1399999999985</v>
      </c>
      <c r="I41" s="6">
        <f t="shared" si="13"/>
        <v>363.67</v>
      </c>
      <c r="J41" s="6">
        <f t="shared" si="14"/>
        <v>185.75</v>
      </c>
      <c r="K41" s="6">
        <v>276.5</v>
      </c>
      <c r="L41" s="6">
        <v>371.6</v>
      </c>
      <c r="M41" s="9">
        <f t="shared" si="11"/>
        <v>2755.5389999999979</v>
      </c>
      <c r="N41" s="10">
        <f t="shared" si="12"/>
        <v>1791.1003499999988</v>
      </c>
    </row>
    <row r="42" spans="1:14" x14ac:dyDescent="0.2">
      <c r="A42" s="5" t="str">
        <f t="shared" si="6"/>
        <v>2020年5月</v>
      </c>
      <c r="B42" s="6">
        <v>2020</v>
      </c>
      <c r="C42" s="6">
        <v>5</v>
      </c>
      <c r="D42" s="6">
        <v>68.010000000000005</v>
      </c>
      <c r="E42" s="6">
        <v>44.69</v>
      </c>
      <c r="F42" s="6">
        <v>141</v>
      </c>
      <c r="G42" s="6">
        <v>185.1</v>
      </c>
      <c r="H42" s="6">
        <f t="shared" si="2"/>
        <v>1968.1499999999987</v>
      </c>
      <c r="I42" s="6">
        <f t="shared" si="13"/>
        <v>431.68</v>
      </c>
      <c r="J42" s="6">
        <f t="shared" si="14"/>
        <v>230.44</v>
      </c>
      <c r="K42" s="6">
        <v>417.5</v>
      </c>
      <c r="L42" s="6">
        <v>556.70000000000005</v>
      </c>
      <c r="M42" s="9">
        <f t="shared" si="11"/>
        <v>2657.0024999999982</v>
      </c>
      <c r="N42" s="10">
        <f t="shared" si="12"/>
        <v>1727.0516249999989</v>
      </c>
    </row>
    <row r="43" spans="1:14" x14ac:dyDescent="0.2">
      <c r="A43" s="5" t="str">
        <f t="shared" si="6"/>
        <v>2020年6月</v>
      </c>
      <c r="B43" s="6">
        <v>2020</v>
      </c>
      <c r="C43" s="6">
        <v>6</v>
      </c>
      <c r="D43" s="6">
        <v>269.39999999999998</v>
      </c>
      <c r="E43" s="6">
        <v>81.33</v>
      </c>
      <c r="F43" s="6">
        <v>191.6</v>
      </c>
      <c r="G43" s="6">
        <v>257</v>
      </c>
      <c r="H43" s="6">
        <f t="shared" si="2"/>
        <v>2045.9499999999989</v>
      </c>
      <c r="I43" s="6">
        <f t="shared" si="13"/>
        <v>701.07999999999993</v>
      </c>
      <c r="J43" s="6">
        <f t="shared" si="14"/>
        <v>311.77</v>
      </c>
      <c r="K43" s="6">
        <v>609.20000000000005</v>
      </c>
      <c r="L43" s="6">
        <v>813.7</v>
      </c>
      <c r="M43" s="9">
        <f t="shared" si="11"/>
        <v>2762.0324999999989</v>
      </c>
      <c r="N43" s="10">
        <f t="shared" si="12"/>
        <v>1795.3211249999993</v>
      </c>
    </row>
    <row r="44" spans="1:14" x14ac:dyDescent="0.2">
      <c r="A44" s="5" t="str">
        <f t="shared" si="6"/>
        <v>2020年7月</v>
      </c>
      <c r="B44" s="6">
        <v>2020</v>
      </c>
      <c r="C44" s="6">
        <v>7</v>
      </c>
      <c r="D44" s="6">
        <v>184.19</v>
      </c>
      <c r="E44" s="6">
        <v>74.040000000000006</v>
      </c>
      <c r="F44" s="6">
        <v>122.7</v>
      </c>
      <c r="G44" s="6">
        <v>178.2</v>
      </c>
      <c r="H44" s="6">
        <f t="shared" si="2"/>
        <v>2107.4399999999991</v>
      </c>
      <c r="I44" s="6">
        <f t="shared" si="13"/>
        <v>885.27</v>
      </c>
      <c r="J44" s="6">
        <f t="shared" si="14"/>
        <v>385.81</v>
      </c>
      <c r="K44" s="6">
        <v>731.8</v>
      </c>
      <c r="L44" s="6">
        <v>992</v>
      </c>
      <c r="M44" s="9">
        <f t="shared" si="11"/>
        <v>2845.043999999999</v>
      </c>
      <c r="N44" s="10">
        <f t="shared" si="12"/>
        <v>1849.2785999999994</v>
      </c>
    </row>
    <row r="45" spans="1:14" x14ac:dyDescent="0.2">
      <c r="A45" s="5" t="str">
        <f t="shared" si="6"/>
        <v>2020年8月</v>
      </c>
      <c r="B45" s="6">
        <v>2020</v>
      </c>
      <c r="C45" s="6">
        <v>8</v>
      </c>
      <c r="D45" s="6">
        <v>10.67</v>
      </c>
      <c r="E45" s="6">
        <v>6.55</v>
      </c>
      <c r="F45" s="6">
        <v>157.19999999999999</v>
      </c>
      <c r="G45" s="6">
        <v>202.7</v>
      </c>
      <c r="H45" s="6">
        <f t="shared" si="2"/>
        <v>1960.9099999999992</v>
      </c>
      <c r="I45" s="6">
        <f t="shared" si="13"/>
        <v>895.93999999999994</v>
      </c>
      <c r="J45" s="6">
        <f t="shared" si="14"/>
        <v>392.36</v>
      </c>
      <c r="K45" s="6">
        <v>889.1</v>
      </c>
      <c r="L45" s="6">
        <v>1194.7</v>
      </c>
      <c r="M45" s="9">
        <f t="shared" si="11"/>
        <v>2647.2284999999993</v>
      </c>
      <c r="N45" s="10">
        <f t="shared" si="12"/>
        <v>1720.6985249999996</v>
      </c>
    </row>
    <row r="46" spans="1:14" x14ac:dyDescent="0.2">
      <c r="A46" s="5" t="str">
        <f t="shared" si="6"/>
        <v>2020年9月</v>
      </c>
      <c r="B46" s="6">
        <v>2020</v>
      </c>
      <c r="C46" s="6">
        <v>9</v>
      </c>
      <c r="D46" s="6">
        <v>151.66999999999999</v>
      </c>
      <c r="E46" s="6">
        <v>117.49</v>
      </c>
      <c r="F46" s="6">
        <v>181.4</v>
      </c>
      <c r="G46" s="6">
        <v>236.2</v>
      </c>
      <c r="H46" s="6">
        <f t="shared" si="2"/>
        <v>1931.1799999999989</v>
      </c>
      <c r="I46" s="6">
        <f t="shared" si="13"/>
        <v>1047.6099999999999</v>
      </c>
      <c r="J46" s="6">
        <f t="shared" si="14"/>
        <v>509.85</v>
      </c>
      <c r="K46" s="6">
        <v>1070.4000000000001</v>
      </c>
      <c r="L46" s="6">
        <v>1430.9</v>
      </c>
      <c r="M46" s="9">
        <f t="shared" si="11"/>
        <v>2607.0929999999989</v>
      </c>
      <c r="N46" s="10">
        <f t="shared" si="12"/>
        <v>1694.6104499999994</v>
      </c>
    </row>
    <row r="47" spans="1:14" x14ac:dyDescent="0.2">
      <c r="A47" s="5" t="str">
        <f t="shared" si="6"/>
        <v>2020年10月</v>
      </c>
      <c r="B47" s="6">
        <v>2020</v>
      </c>
      <c r="C47" s="6">
        <v>10</v>
      </c>
      <c r="D47" s="6">
        <v>150.19999999999999</v>
      </c>
      <c r="E47" s="6">
        <v>90.98</v>
      </c>
      <c r="F47" s="6">
        <v>197.9</v>
      </c>
      <c r="G47" s="6">
        <v>252.3</v>
      </c>
      <c r="H47" s="6">
        <f t="shared" si="2"/>
        <v>1883.4799999999987</v>
      </c>
      <c r="I47" s="6">
        <f t="shared" si="13"/>
        <v>1197.81</v>
      </c>
      <c r="J47" s="6">
        <f t="shared" si="14"/>
        <v>600.83000000000004</v>
      </c>
      <c r="K47" s="6">
        <v>1268.4000000000001</v>
      </c>
      <c r="L47" s="6">
        <v>1683.2</v>
      </c>
      <c r="M47" s="9">
        <f t="shared" si="11"/>
        <v>2542.6979999999985</v>
      </c>
      <c r="N47" s="10">
        <f t="shared" si="12"/>
        <v>1652.7536999999991</v>
      </c>
    </row>
    <row r="48" spans="1:14" s="14" customFormat="1" x14ac:dyDescent="0.2">
      <c r="A48" s="15" t="str">
        <f t="shared" si="6"/>
        <v>2020年11月</v>
      </c>
      <c r="B48" s="16">
        <v>2020</v>
      </c>
      <c r="C48" s="16">
        <v>11</v>
      </c>
      <c r="D48" s="16">
        <v>106.1</v>
      </c>
      <c r="E48" s="16">
        <v>78.400000000000006</v>
      </c>
      <c r="F48" s="16">
        <v>195.3</v>
      </c>
      <c r="G48" s="16">
        <v>267.60000000000002</v>
      </c>
      <c r="H48" s="16">
        <f>H47+D48-F48</f>
        <v>1794.2799999999986</v>
      </c>
      <c r="I48" s="16">
        <f t="shared" si="13"/>
        <v>1303.9099999999999</v>
      </c>
      <c r="J48" s="16">
        <f t="shared" si="14"/>
        <v>679.23</v>
      </c>
      <c r="K48" s="16">
        <v>1463.7</v>
      </c>
      <c r="L48" s="16">
        <v>1950.8</v>
      </c>
      <c r="M48" s="17">
        <f t="shared" si="11"/>
        <v>2422.2779999999984</v>
      </c>
      <c r="N48" s="18">
        <f>M48*0.65</f>
        <v>1574.4806999999989</v>
      </c>
    </row>
    <row r="52" spans="1:4" ht="42.75" x14ac:dyDescent="0.2">
      <c r="A52" s="1" t="s">
        <v>24</v>
      </c>
      <c r="D52">
        <v>2372.5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6:G48 A1:D1 A14:G14 J14:N14 A15:G15 J15:N15 I16:N48 J1 M1:N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8E0F-38F6-443C-BF5D-EAE535120AD1}">
  <dimension ref="G11:I13"/>
  <sheetViews>
    <sheetView workbookViewId="0">
      <selection activeCell="F27" sqref="F27"/>
    </sheetView>
  </sheetViews>
  <sheetFormatPr defaultRowHeight="14.25" x14ac:dyDescent="0.2"/>
  <cols>
    <col min="7" max="7" width="9.625" customWidth="1"/>
    <col min="8" max="8" width="10.875" customWidth="1"/>
    <col min="9" max="9" width="14" customWidth="1"/>
  </cols>
  <sheetData>
    <row r="11" spans="7:9" x14ac:dyDescent="0.2">
      <c r="G11" t="s">
        <v>30</v>
      </c>
      <c r="H11" t="s">
        <v>28</v>
      </c>
      <c r="I11" t="s">
        <v>31</v>
      </c>
    </row>
    <row r="12" spans="7:9" x14ac:dyDescent="0.2">
      <c r="G12" t="s">
        <v>25</v>
      </c>
      <c r="H12" t="s">
        <v>27</v>
      </c>
      <c r="I12" t="s">
        <v>32</v>
      </c>
    </row>
    <row r="13" spans="7:9" x14ac:dyDescent="0.2">
      <c r="G13" t="s">
        <v>26</v>
      </c>
      <c r="H13" t="s">
        <v>29</v>
      </c>
      <c r="I13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2020年</vt:lpstr>
      <vt:lpstr>2019年</vt:lpstr>
      <vt:lpstr>2018年</vt:lpstr>
      <vt:lpstr>2017年</vt:lpstr>
      <vt:lpstr>累计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2020-12-16T03:39:04Z</dcterms:created>
  <dcterms:modified xsi:type="dcterms:W3CDTF">2021-08-30T06:22:14Z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b5b1288a-3819-43f1-920b-e2784bcde36d</vt:lpwstr>
  </property>
</Properties>
</file>