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克尔瑞\2021年克尔瑞销量\"/>
    </mc:Choice>
  </mc:AlternateContent>
  <xr:revisionPtr revIDLastSave="0" documentId="13_ncr:1_{31A00BCA-816E-4BA8-A4B0-5C93CDA5E259}" xr6:coauthVersionLast="45" xr6:coauthVersionMax="45" xr10:uidLastSave="{00000000-0000-0000-0000-000000000000}"/>
  <bookViews>
    <workbookView xWindow="8175" yWindow="4770" windowWidth="13545" windowHeight="7830" activeTab="6" xr2:uid="{00000000-000D-0000-FFFF-FFFF00000000}"/>
  </bookViews>
  <sheets>
    <sheet name="2月" sheetId="2" r:id="rId1"/>
    <sheet name="3月" sheetId="1" r:id="rId2"/>
    <sheet name="4月" sheetId="3" r:id="rId3"/>
    <sheet name="5月" sheetId="4" r:id="rId4"/>
    <sheet name="6月" sheetId="5" r:id="rId5"/>
    <sheet name="7月" sheetId="6" r:id="rId6"/>
    <sheet name="8月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7" l="1"/>
  <c r="C14" i="7"/>
  <c r="B14" i="7"/>
  <c r="D13" i="7"/>
  <c r="D15" i="7" s="1"/>
  <c r="C13" i="7"/>
  <c r="B13" i="7"/>
  <c r="D11" i="7"/>
  <c r="C11" i="7"/>
  <c r="B11" i="7"/>
  <c r="D10" i="7"/>
  <c r="C10" i="7"/>
  <c r="B10" i="7"/>
  <c r="D7" i="7"/>
  <c r="C7" i="7"/>
  <c r="B7" i="7"/>
  <c r="E6" i="7"/>
  <c r="E5" i="7"/>
  <c r="D4" i="7"/>
  <c r="C4" i="7"/>
  <c r="B4" i="7"/>
  <c r="E3" i="7"/>
  <c r="E2" i="7"/>
  <c r="E11" i="7" l="1"/>
  <c r="D12" i="7"/>
  <c r="E10" i="7"/>
  <c r="C15" i="7"/>
  <c r="C12" i="7"/>
  <c r="E14" i="7"/>
  <c r="B15" i="7"/>
  <c r="E4" i="7"/>
  <c r="B12" i="7"/>
  <c r="E12" i="7" s="1"/>
  <c r="E13" i="7"/>
  <c r="C11" i="3"/>
  <c r="C11" i="5"/>
  <c r="D11" i="6"/>
  <c r="D10" i="6"/>
  <c r="D12" i="6"/>
  <c r="E12" i="6" s="1"/>
  <c r="D14" i="6"/>
  <c r="C14" i="6"/>
  <c r="B14" i="6"/>
  <c r="D13" i="6"/>
  <c r="C13" i="6"/>
  <c r="B13" i="6"/>
  <c r="C11" i="6"/>
  <c r="B11" i="6"/>
  <c r="C10" i="6"/>
  <c r="B10" i="6"/>
  <c r="B4" i="6"/>
  <c r="C4" i="6"/>
  <c r="D4" i="6"/>
  <c r="D7" i="6"/>
  <c r="C7" i="6"/>
  <c r="B7" i="6"/>
  <c r="E6" i="6"/>
  <c r="E5" i="6"/>
  <c r="E3" i="6"/>
  <c r="E2" i="6"/>
  <c r="D15" i="6" l="1"/>
  <c r="E4" i="6"/>
  <c r="B15" i="6"/>
  <c r="C15" i="6"/>
  <c r="B12" i="6"/>
  <c r="C12" i="6"/>
  <c r="E11" i="6"/>
  <c r="E13" i="6"/>
  <c r="E10" i="6"/>
  <c r="E14" i="6"/>
  <c r="B10" i="5"/>
  <c r="B11" i="5"/>
  <c r="B12" i="5" s="1"/>
  <c r="B13" i="5"/>
  <c r="B14" i="5"/>
  <c r="B15" i="5" s="1"/>
  <c r="E5" i="5"/>
  <c r="E6" i="5"/>
  <c r="E4" i="5"/>
  <c r="B7" i="5"/>
  <c r="B4" i="5"/>
  <c r="C4" i="5"/>
  <c r="C10" i="5"/>
  <c r="D10" i="5"/>
  <c r="D11" i="5"/>
  <c r="D12" i="5" s="1"/>
  <c r="C13" i="5"/>
  <c r="D13" i="5"/>
  <c r="C14" i="5"/>
  <c r="D14" i="5"/>
  <c r="D7" i="5"/>
  <c r="C7" i="5"/>
  <c r="D4" i="5"/>
  <c r="E3" i="5"/>
  <c r="E2" i="5"/>
  <c r="C12" i="5" l="1"/>
  <c r="E13" i="5"/>
  <c r="E12" i="5"/>
  <c r="E11" i="5"/>
  <c r="E10" i="5"/>
  <c r="C15" i="5"/>
  <c r="D15" i="5"/>
  <c r="E14" i="5"/>
  <c r="E10" i="4"/>
  <c r="C10" i="4"/>
  <c r="B10" i="4"/>
  <c r="D14" i="4"/>
  <c r="C14" i="4"/>
  <c r="B14" i="4"/>
  <c r="D13" i="4"/>
  <c r="C13" i="4"/>
  <c r="B13" i="4"/>
  <c r="D11" i="4"/>
  <c r="C11" i="4"/>
  <c r="B11" i="4"/>
  <c r="D10" i="4"/>
  <c r="D4" i="1" l="1"/>
  <c r="B15" i="4"/>
  <c r="D12" i="4"/>
  <c r="C12" i="4"/>
  <c r="B12" i="4"/>
  <c r="D7" i="4"/>
  <c r="C7" i="4"/>
  <c r="B7" i="4"/>
  <c r="E6" i="4"/>
  <c r="E5" i="4"/>
  <c r="D4" i="4"/>
  <c r="C4" i="4"/>
  <c r="B4" i="4"/>
  <c r="E3" i="4"/>
  <c r="E2" i="4"/>
  <c r="E4" i="4" l="1"/>
  <c r="C15" i="4"/>
  <c r="E13" i="4"/>
  <c r="D15" i="4"/>
  <c r="E12" i="4"/>
  <c r="E11" i="4"/>
  <c r="E14" i="4"/>
  <c r="D15" i="3"/>
  <c r="C15" i="3"/>
  <c r="B13" i="3"/>
  <c r="B12" i="3"/>
  <c r="B11" i="3"/>
  <c r="B10" i="3"/>
  <c r="D14" i="3"/>
  <c r="D13" i="3"/>
  <c r="D11" i="3"/>
  <c r="D10" i="3"/>
  <c r="C14" i="3"/>
  <c r="C13" i="3"/>
  <c r="C10" i="3"/>
  <c r="B14" i="3"/>
  <c r="D7" i="3"/>
  <c r="C7" i="3"/>
  <c r="B7" i="3"/>
  <c r="D4" i="3"/>
  <c r="C4" i="3"/>
  <c r="B4" i="3"/>
  <c r="E4" i="3"/>
  <c r="B4" i="1"/>
  <c r="E6" i="3"/>
  <c r="E5" i="3"/>
  <c r="E3" i="3"/>
  <c r="E2" i="3"/>
  <c r="D12" i="3" l="1"/>
  <c r="E10" i="3"/>
  <c r="C12" i="3"/>
  <c r="B15" i="3"/>
  <c r="E12" i="3"/>
  <c r="E11" i="3"/>
  <c r="E13" i="3"/>
  <c r="E14" i="3"/>
  <c r="E12" i="1"/>
  <c r="C12" i="1"/>
  <c r="D12" i="1"/>
  <c r="B12" i="1"/>
  <c r="E10" i="1"/>
  <c r="D10" i="1"/>
  <c r="B10" i="1"/>
  <c r="C10" i="1"/>
  <c r="B11" i="1"/>
  <c r="C11" i="1"/>
  <c r="B13" i="1"/>
  <c r="C13" i="1"/>
  <c r="B14" i="1"/>
  <c r="C14" i="1"/>
  <c r="D11" i="1"/>
  <c r="E11" i="1" s="1"/>
  <c r="D13" i="1"/>
  <c r="E13" i="1" s="1"/>
  <c r="D14" i="1"/>
  <c r="E14" i="1" s="1"/>
  <c r="E3" i="2"/>
  <c r="E4" i="2"/>
  <c r="E5" i="2"/>
  <c r="E6" i="2"/>
  <c r="E2" i="2"/>
  <c r="C7" i="2"/>
  <c r="D7" i="2"/>
  <c r="B7" i="2"/>
  <c r="C4" i="2"/>
  <c r="D4" i="2"/>
  <c r="B4" i="2"/>
  <c r="E3" i="1"/>
  <c r="E4" i="1"/>
  <c r="E5" i="1"/>
  <c r="E6" i="1"/>
  <c r="E2" i="1"/>
  <c r="C4" i="1"/>
  <c r="C7" i="1"/>
  <c r="D7" i="1"/>
  <c r="B7" i="1"/>
</calcChain>
</file>

<file path=xl/sharedStrings.xml><?xml version="1.0" encoding="utf-8"?>
<sst xmlns="http://schemas.openxmlformats.org/spreadsheetml/2006/main" count="130" uniqueCount="51">
  <si>
    <t>中南建设</t>
    <phoneticPr fontId="1" type="noConversion"/>
  </si>
  <si>
    <t>2019年1-3月</t>
    <phoneticPr fontId="1" type="noConversion"/>
  </si>
  <si>
    <t>操盘金额</t>
    <phoneticPr fontId="1" type="noConversion"/>
  </si>
  <si>
    <t>操盘面积</t>
    <phoneticPr fontId="1" type="noConversion"/>
  </si>
  <si>
    <t>全口径金额</t>
    <phoneticPr fontId="1" type="noConversion"/>
  </si>
  <si>
    <t>权益金额</t>
    <phoneticPr fontId="1" type="noConversion"/>
  </si>
  <si>
    <t>2020年1-3月</t>
    <phoneticPr fontId="1" type="noConversion"/>
  </si>
  <si>
    <t>2021年1-3月</t>
    <phoneticPr fontId="1" type="noConversion"/>
  </si>
  <si>
    <t>权益比</t>
    <phoneticPr fontId="1" type="noConversion"/>
  </si>
  <si>
    <t>操盘均价</t>
    <phoneticPr fontId="1" type="noConversion"/>
  </si>
  <si>
    <t>2021年1-3月与2019年1-3月同比</t>
    <phoneticPr fontId="1" type="noConversion"/>
  </si>
  <si>
    <t>2019年1-2月</t>
    <phoneticPr fontId="1" type="noConversion"/>
  </si>
  <si>
    <t>2020年1-2月</t>
    <phoneticPr fontId="1" type="noConversion"/>
  </si>
  <si>
    <t>2021年1-2月</t>
    <phoneticPr fontId="1" type="noConversion"/>
  </si>
  <si>
    <t>2021年1-2月与2019年1-2月同比</t>
    <phoneticPr fontId="1" type="noConversion"/>
  </si>
  <si>
    <t>中南建设（累计）</t>
    <phoneticPr fontId="1" type="noConversion"/>
  </si>
  <si>
    <t>中南建设（单月）</t>
    <phoneticPr fontId="1" type="noConversion"/>
  </si>
  <si>
    <t>2021年3月与
2019年3月同比</t>
    <phoneticPr fontId="1" type="noConversion"/>
  </si>
  <si>
    <t>2019年1-4月</t>
    <phoneticPr fontId="1" type="noConversion"/>
  </si>
  <si>
    <t>2020年1-4月</t>
    <phoneticPr fontId="1" type="noConversion"/>
  </si>
  <si>
    <t>2021年1-4月</t>
    <phoneticPr fontId="1" type="noConversion"/>
  </si>
  <si>
    <t>2021年1-4月与2019年1-4月同比</t>
    <phoneticPr fontId="1" type="noConversion"/>
  </si>
  <si>
    <t>2021年4月与
2019年4月同比</t>
    <phoneticPr fontId="1" type="noConversion"/>
  </si>
  <si>
    <t>2019年1-5月</t>
  </si>
  <si>
    <t>2020年1-5月</t>
  </si>
  <si>
    <t>2021年1-5月</t>
  </si>
  <si>
    <t>2021年1-5月与2019年1-5月同比</t>
  </si>
  <si>
    <t>2021年5月与
2019年5月同比</t>
  </si>
  <si>
    <t>中南（单月）</t>
    <phoneticPr fontId="1" type="noConversion"/>
  </si>
  <si>
    <t>中南（累计）</t>
    <phoneticPr fontId="1" type="noConversion"/>
  </si>
  <si>
    <t>2019年1-6月</t>
  </si>
  <si>
    <t>2020年1-6月</t>
  </si>
  <si>
    <t>2021年1-6月</t>
  </si>
  <si>
    <t>2021年1-6月与2019年1-6月同比</t>
  </si>
  <si>
    <t>2021年6月与
2019年6月同比</t>
  </si>
  <si>
    <t>2019年6月</t>
    <phoneticPr fontId="1" type="noConversion"/>
  </si>
  <si>
    <t>2020年6月</t>
    <phoneticPr fontId="1" type="noConversion"/>
  </si>
  <si>
    <t>2021年6月</t>
    <phoneticPr fontId="1" type="noConversion"/>
  </si>
  <si>
    <t>2019年1-7月</t>
    <phoneticPr fontId="1" type="noConversion"/>
  </si>
  <si>
    <t>2020年1-7月</t>
    <phoneticPr fontId="1" type="noConversion"/>
  </si>
  <si>
    <t>2021年1-7月</t>
    <phoneticPr fontId="1" type="noConversion"/>
  </si>
  <si>
    <t>2021年1-7月与2019年1-7月同比</t>
    <phoneticPr fontId="1" type="noConversion"/>
  </si>
  <si>
    <t>2021年7月与
2019年7月同比</t>
    <phoneticPr fontId="1" type="noConversion"/>
  </si>
  <si>
    <t>2021年7月</t>
    <phoneticPr fontId="1" type="noConversion"/>
  </si>
  <si>
    <t>2020年7月</t>
    <phoneticPr fontId="1" type="noConversion"/>
  </si>
  <si>
    <t>2019年7月</t>
    <phoneticPr fontId="1" type="noConversion"/>
  </si>
  <si>
    <t>2019年1-8月</t>
  </si>
  <si>
    <t>2020年1-8月</t>
  </si>
  <si>
    <t>2021年1-8月</t>
  </si>
  <si>
    <t>2021年1-8月与2019年1-8月同比</t>
  </si>
  <si>
    <t>2021年8月与
2019年8月同比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</si>
</sst>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176" fontId="0" fillId="0" borderId="4" xfId="0" applyNumberFormat="1" applyBorder="1"/>
    <xf numFmtId="9" fontId="0" fillId="0" borderId="4" xfId="0" applyNumberFormat="1" applyBorder="1"/>
    <xf numFmtId="10" fontId="0" fillId="0" borderId="4" xfId="0" applyNumberFormat="1" applyBorder="1"/>
    <xf numFmtId="10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57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57" fontId="0" fillId="0" borderId="4" xfId="0" applyNumberFormat="1" applyBorder="1" applyAlignment="1">
      <alignment vertical="center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2" borderId="5" xfId="0" applyFill="1" applyBorder="1"/>
    <xf numFmtId="10" fontId="0" fillId="2" borderId="5" xfId="0" applyNumberFormat="1" applyFill="1" applyBorder="1"/>
    <xf numFmtId="176" fontId="0" fillId="2" borderId="5" xfId="0" applyNumberFormat="1" applyFill="1" applyBorder="1"/>
    <xf numFmtId="9" fontId="0" fillId="2" borderId="5" xfId="0" applyNumberFormat="1" applyFill="1" applyBorder="1"/>
    <xf numFmtId="0" fontId="2" fillId="3" borderId="5" xfId="0" applyFont="1" applyFill="1" applyBorder="1" applyAlignment="1">
      <alignment vertical="center"/>
    </xf>
    <xf numFmtId="57" fontId="2" fillId="3" borderId="5" xfId="0" applyNumberFormat="1" applyFont="1" applyFill="1" applyBorder="1" applyAlignment="1">
      <alignment vertical="center"/>
    </xf>
    <xf numFmtId="10" fontId="2" fillId="3" borderId="5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horizontal="right" vertical="center"/>
    </xf>
    <xf numFmtId="57" fontId="2" fillId="3" borderId="5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368B-2782-4586-9F9D-1B016C9A07D5}">
  <dimension ref="A1:E7"/>
  <sheetViews>
    <sheetView workbookViewId="0">
      <selection activeCell="C23" sqref="C23"/>
    </sheetView>
  </sheetViews>
  <sheetFormatPr defaultRowHeight="14.25" x14ac:dyDescent="0.2"/>
  <cols>
    <col min="1" max="1" width="11.75" customWidth="1"/>
    <col min="2" max="2" width="11.375" customWidth="1"/>
    <col min="3" max="3" width="11.875" customWidth="1"/>
    <col min="4" max="4" width="11.5" customWidth="1"/>
    <col min="5" max="5" width="15.25" customWidth="1"/>
  </cols>
  <sheetData>
    <row r="1" spans="1:5" ht="28.5" x14ac:dyDescent="0.2">
      <c r="A1" s="7" t="s">
        <v>0</v>
      </c>
      <c r="B1" s="8" t="s">
        <v>11</v>
      </c>
      <c r="C1" s="8" t="s">
        <v>12</v>
      </c>
      <c r="D1" s="8" t="s">
        <v>13</v>
      </c>
      <c r="E1" s="6" t="s">
        <v>14</v>
      </c>
    </row>
    <row r="2" spans="1:5" x14ac:dyDescent="0.2">
      <c r="A2" s="1" t="s">
        <v>2</v>
      </c>
      <c r="B2" s="2">
        <v>140.1</v>
      </c>
      <c r="C2" s="2">
        <v>102.4</v>
      </c>
      <c r="D2" s="2">
        <v>234</v>
      </c>
      <c r="E2" s="5">
        <f>(D2-B2)/B2</f>
        <v>0.67023554603854396</v>
      </c>
    </row>
    <row r="3" spans="1:5" x14ac:dyDescent="0.2">
      <c r="A3" s="1" t="s">
        <v>3</v>
      </c>
      <c r="B3" s="2">
        <v>124.5</v>
      </c>
      <c r="C3" s="2">
        <v>84.2</v>
      </c>
      <c r="D3" s="2">
        <v>167</v>
      </c>
      <c r="E3" s="5">
        <f t="shared" ref="E3:E6" si="0">(D3-B3)/B3</f>
        <v>0.34136546184738958</v>
      </c>
    </row>
    <row r="4" spans="1:5" x14ac:dyDescent="0.2">
      <c r="A4" s="1" t="s">
        <v>9</v>
      </c>
      <c r="B4" s="3">
        <f>B2/B3*10000</f>
        <v>11253.01204819277</v>
      </c>
      <c r="C4" s="3">
        <f t="shared" ref="C4:D4" si="1">C2/C3*10000</f>
        <v>12161.520190023753</v>
      </c>
      <c r="D4" s="3">
        <f t="shared" si="1"/>
        <v>14011.976047904191</v>
      </c>
      <c r="E4" s="5">
        <f t="shared" si="0"/>
        <v>0.24517560168741753</v>
      </c>
    </row>
    <row r="5" spans="1:5" x14ac:dyDescent="0.2">
      <c r="A5" s="1" t="s">
        <v>4</v>
      </c>
      <c r="B5" s="2">
        <v>165.6</v>
      </c>
      <c r="C5" s="2">
        <v>108.8</v>
      </c>
      <c r="D5" s="2">
        <v>245.7</v>
      </c>
      <c r="E5" s="5">
        <f t="shared" si="0"/>
        <v>0.48369565217391303</v>
      </c>
    </row>
    <row r="6" spans="1:5" x14ac:dyDescent="0.2">
      <c r="A6" s="1" t="s">
        <v>5</v>
      </c>
      <c r="B6" s="2">
        <v>101</v>
      </c>
      <c r="C6" s="2">
        <v>66.5</v>
      </c>
      <c r="D6" s="2">
        <v>146.5</v>
      </c>
      <c r="E6" s="5">
        <f t="shared" si="0"/>
        <v>0.45049504950495051</v>
      </c>
    </row>
    <row r="7" spans="1:5" x14ac:dyDescent="0.2">
      <c r="A7" s="1" t="s">
        <v>8</v>
      </c>
      <c r="B7" s="4">
        <f>B6/B5</f>
        <v>0.60990338164251212</v>
      </c>
      <c r="C7" s="4">
        <f t="shared" ref="C7:D7" si="2">C6/C5</f>
        <v>0.61121323529411764</v>
      </c>
      <c r="D7" s="4">
        <f t="shared" si="2"/>
        <v>0.59625559625559632</v>
      </c>
      <c r="E7" s="5"/>
    </row>
  </sheetData>
  <phoneticPr fontId="1" type="noConversion"/>
  <conditionalFormatting sqref="B5:D5">
    <cfRule type="colorScale" priority="3">
      <colorScale>
        <cfvo type="min"/>
        <cfvo type="max"/>
        <color rgb="FFFFEF9C"/>
        <color rgb="FF63BE7B"/>
      </colorScale>
    </cfRule>
  </conditionalFormatting>
  <conditionalFormatting sqref="B4:D4">
    <cfRule type="colorScale" priority="2">
      <colorScale>
        <cfvo type="min"/>
        <cfvo type="max"/>
        <color rgb="FFFFEF9C"/>
        <color rgb="FF63BE7B"/>
      </colorScale>
    </cfRule>
  </conditionalFormatting>
  <conditionalFormatting sqref="B6:D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3" sqref="E3"/>
    </sheetView>
  </sheetViews>
  <sheetFormatPr defaultRowHeight="14.25" x14ac:dyDescent="0.2"/>
  <cols>
    <col min="1" max="1" width="15.25" style="1" customWidth="1"/>
    <col min="2" max="2" width="12.125" style="2" customWidth="1"/>
    <col min="3" max="4" width="11.75" style="2" customWidth="1"/>
    <col min="5" max="5" width="16" style="5" customWidth="1"/>
    <col min="6" max="16384" width="9" style="2"/>
  </cols>
  <sheetData>
    <row r="1" spans="1:5" s="9" customFormat="1" ht="28.5" x14ac:dyDescent="0.2">
      <c r="A1" s="7" t="s">
        <v>15</v>
      </c>
      <c r="B1" s="8" t="s">
        <v>1</v>
      </c>
      <c r="C1" s="8" t="s">
        <v>6</v>
      </c>
      <c r="D1" s="8" t="s">
        <v>7</v>
      </c>
      <c r="E1" s="6" t="s">
        <v>10</v>
      </c>
    </row>
    <row r="2" spans="1:5" x14ac:dyDescent="0.2">
      <c r="A2" s="1" t="s">
        <v>2</v>
      </c>
      <c r="B2" s="2">
        <v>264.3</v>
      </c>
      <c r="C2" s="2">
        <v>203.8</v>
      </c>
      <c r="D2" s="2">
        <v>442.5</v>
      </c>
      <c r="E2" s="5">
        <f>(D2-B2)/B2</f>
        <v>0.67423382519863784</v>
      </c>
    </row>
    <row r="3" spans="1:5" x14ac:dyDescent="0.2">
      <c r="A3" s="1" t="s">
        <v>3</v>
      </c>
      <c r="B3" s="2">
        <v>222.3</v>
      </c>
      <c r="C3" s="2">
        <v>193.9</v>
      </c>
      <c r="D3" s="2">
        <v>312.3</v>
      </c>
      <c r="E3" s="5">
        <f t="shared" ref="E3:E14" si="0">(D3-B3)/B3</f>
        <v>0.40485829959514169</v>
      </c>
    </row>
    <row r="4" spans="1:5" x14ac:dyDescent="0.2">
      <c r="A4" s="1" t="s">
        <v>9</v>
      </c>
      <c r="B4" s="3">
        <f>B2/B3*10000</f>
        <v>11889.338731443995</v>
      </c>
      <c r="C4" s="3">
        <f t="shared" ref="C4" si="1">C2/C3*10000</f>
        <v>10510.572460030944</v>
      </c>
      <c r="D4" s="3">
        <f>D2/D3*10000</f>
        <v>14169.068203650335</v>
      </c>
      <c r="E4" s="5">
        <f t="shared" si="0"/>
        <v>0.1917456911356297</v>
      </c>
    </row>
    <row r="5" spans="1:5" x14ac:dyDescent="0.2">
      <c r="A5" s="1" t="s">
        <v>4</v>
      </c>
      <c r="B5" s="2">
        <v>302.89999999999998</v>
      </c>
      <c r="C5" s="2">
        <v>214.1</v>
      </c>
      <c r="D5" s="2">
        <v>483.8</v>
      </c>
      <c r="E5" s="5">
        <f t="shared" si="0"/>
        <v>0.59722680752723689</v>
      </c>
    </row>
    <row r="6" spans="1:5" x14ac:dyDescent="0.2">
      <c r="A6" s="1" t="s">
        <v>5</v>
      </c>
      <c r="B6" s="2">
        <v>188.3</v>
      </c>
      <c r="C6" s="2">
        <v>138.6</v>
      </c>
      <c r="D6" s="2">
        <v>278.10000000000002</v>
      </c>
      <c r="E6" s="5">
        <f t="shared" si="0"/>
        <v>0.47689856611789699</v>
      </c>
    </row>
    <row r="7" spans="1:5" x14ac:dyDescent="0.2">
      <c r="A7" s="1" t="s">
        <v>8</v>
      </c>
      <c r="B7" s="4">
        <f>B6/B5</f>
        <v>0.62165731264443724</v>
      </c>
      <c r="C7" s="4">
        <f t="shared" ref="C7:D7" si="2">C6/C5</f>
        <v>0.64736104624007473</v>
      </c>
      <c r="D7" s="4">
        <f t="shared" si="2"/>
        <v>0.5748243075651096</v>
      </c>
    </row>
    <row r="9" spans="1:5" s="13" customFormat="1" ht="28.5" x14ac:dyDescent="0.2">
      <c r="A9" s="10" t="s">
        <v>16</v>
      </c>
      <c r="B9" s="11">
        <v>43525</v>
      </c>
      <c r="C9" s="11">
        <v>43891</v>
      </c>
      <c r="D9" s="11">
        <v>44256</v>
      </c>
      <c r="E9" s="12" t="s">
        <v>17</v>
      </c>
    </row>
    <row r="10" spans="1:5" x14ac:dyDescent="0.2">
      <c r="A10" s="1" t="s">
        <v>2</v>
      </c>
      <c r="B10" s="2">
        <f>B2-'2月'!B2</f>
        <v>124.20000000000002</v>
      </c>
      <c r="C10" s="2">
        <f>C2-'2月'!C2</f>
        <v>101.4</v>
      </c>
      <c r="D10" s="2">
        <f>D2-'2月'!D2</f>
        <v>208.5</v>
      </c>
      <c r="E10" s="5">
        <f>(D10-B10)/B10</f>
        <v>0.6787439613526568</v>
      </c>
    </row>
    <row r="11" spans="1:5" x14ac:dyDescent="0.2">
      <c r="A11" s="1" t="s">
        <v>3</v>
      </c>
      <c r="B11" s="2">
        <f>B3-'2月'!B3</f>
        <v>97.800000000000011</v>
      </c>
      <c r="C11" s="2">
        <f>C3-'2月'!C3</f>
        <v>109.7</v>
      </c>
      <c r="D11" s="2">
        <f>D3-'2月'!D3</f>
        <v>145.30000000000001</v>
      </c>
      <c r="E11" s="5">
        <f t="shared" si="0"/>
        <v>0.48568507157464208</v>
      </c>
    </row>
    <row r="12" spans="1:5" x14ac:dyDescent="0.2">
      <c r="A12" s="1" t="s">
        <v>9</v>
      </c>
      <c r="B12" s="3">
        <f>B10/B11*10000</f>
        <v>12699.386503067484</v>
      </c>
      <c r="C12" s="3">
        <f t="shared" ref="C12:D12" si="3">C10/C11*10000</f>
        <v>9243.391066545124</v>
      </c>
      <c r="D12" s="3">
        <f t="shared" si="3"/>
        <v>14349.621472814864</v>
      </c>
      <c r="E12" s="5">
        <f t="shared" si="0"/>
        <v>0.12994603868059079</v>
      </c>
    </row>
    <row r="13" spans="1:5" x14ac:dyDescent="0.2">
      <c r="A13" s="1" t="s">
        <v>4</v>
      </c>
      <c r="B13" s="2">
        <f>B5-'2月'!B5</f>
        <v>137.29999999999998</v>
      </c>
      <c r="C13" s="2">
        <f>C5-'2月'!C5</f>
        <v>105.3</v>
      </c>
      <c r="D13" s="2">
        <f>D5-'2月'!D5</f>
        <v>238.10000000000002</v>
      </c>
      <c r="E13" s="5">
        <f t="shared" si="0"/>
        <v>0.73415877640203975</v>
      </c>
    </row>
    <row r="14" spans="1:5" x14ac:dyDescent="0.2">
      <c r="A14" s="1" t="s">
        <v>5</v>
      </c>
      <c r="B14" s="2">
        <f>B6-'2月'!B6</f>
        <v>87.300000000000011</v>
      </c>
      <c r="C14" s="2">
        <f>C6-'2月'!C6</f>
        <v>72.099999999999994</v>
      </c>
      <c r="D14" s="2">
        <f>D6-'2月'!D6</f>
        <v>131.60000000000002</v>
      </c>
      <c r="E14" s="5">
        <f t="shared" si="0"/>
        <v>0.50744558991981681</v>
      </c>
    </row>
  </sheetData>
  <phoneticPr fontId="1" type="noConversion"/>
  <conditionalFormatting sqref="B4:D4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D6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B14:D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C12D-3EC9-4AEE-9B2B-B609CBFF65DF}">
  <dimension ref="A1:E15"/>
  <sheetViews>
    <sheetView workbookViewId="0">
      <selection activeCell="C12" sqref="C12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15</v>
      </c>
      <c r="B1" s="19" t="s">
        <v>18</v>
      </c>
      <c r="C1" s="19" t="s">
        <v>19</v>
      </c>
      <c r="D1" s="19" t="s">
        <v>20</v>
      </c>
      <c r="E1" s="20" t="s">
        <v>21</v>
      </c>
    </row>
    <row r="2" spans="1:5" x14ac:dyDescent="0.2">
      <c r="A2" s="14" t="s">
        <v>2</v>
      </c>
      <c r="B2" s="14">
        <v>405.6</v>
      </c>
      <c r="C2" s="14">
        <v>352.2</v>
      </c>
      <c r="D2" s="14">
        <v>634.20000000000005</v>
      </c>
      <c r="E2" s="15">
        <f>(D2-B2)/B2</f>
        <v>0.56360946745562135</v>
      </c>
    </row>
    <row r="3" spans="1:5" x14ac:dyDescent="0.2">
      <c r="A3" s="14" t="s">
        <v>3</v>
      </c>
      <c r="B3" s="14">
        <v>344.9</v>
      </c>
      <c r="C3" s="14">
        <v>304.10000000000002</v>
      </c>
      <c r="D3" s="14">
        <v>449.9</v>
      </c>
      <c r="E3" s="15">
        <f t="shared" ref="E3:E14" si="0">(D3-B3)/B3</f>
        <v>0.30443606842563065</v>
      </c>
    </row>
    <row r="4" spans="1:5" x14ac:dyDescent="0.2">
      <c r="A4" s="14" t="s">
        <v>9</v>
      </c>
      <c r="B4" s="16">
        <f>B2/B3*10000</f>
        <v>11759.930414612934</v>
      </c>
      <c r="C4" s="16">
        <f t="shared" ref="C4" si="1">C2/C3*10000</f>
        <v>11581.71654061164</v>
      </c>
      <c r="D4" s="16">
        <f>D2/D3*10000</f>
        <v>14096.465881306958</v>
      </c>
      <c r="E4" s="15">
        <f t="shared" si="0"/>
        <v>0.19868616431527825</v>
      </c>
    </row>
    <row r="5" spans="1:5" x14ac:dyDescent="0.2">
      <c r="A5" s="14" t="s">
        <v>4</v>
      </c>
      <c r="B5" s="14">
        <v>463.7</v>
      </c>
      <c r="C5" s="14">
        <v>369.2</v>
      </c>
      <c r="D5" s="14">
        <v>684.1</v>
      </c>
      <c r="E5" s="15">
        <f t="shared" si="0"/>
        <v>0.47530731076126814</v>
      </c>
    </row>
    <row r="6" spans="1:5" x14ac:dyDescent="0.2">
      <c r="A6" s="14" t="s">
        <v>5</v>
      </c>
      <c r="B6" s="14">
        <v>282.3</v>
      </c>
      <c r="C6" s="14">
        <v>247.2</v>
      </c>
      <c r="D6" s="14">
        <v>408.1</v>
      </c>
      <c r="E6" s="15">
        <f t="shared" si="0"/>
        <v>0.44562522139567839</v>
      </c>
    </row>
    <row r="7" spans="1:5" x14ac:dyDescent="0.2">
      <c r="A7" s="14" t="s">
        <v>8</v>
      </c>
      <c r="B7" s="17">
        <f>B6/B5</f>
        <v>0.60879879232262246</v>
      </c>
      <c r="C7" s="17">
        <f t="shared" ref="C7" si="2">C6/C5</f>
        <v>0.66955579631635964</v>
      </c>
      <c r="D7" s="17">
        <f>D6/D5</f>
        <v>0.59655021195731617</v>
      </c>
      <c r="E7" s="17"/>
    </row>
    <row r="9" spans="1:5" s="18" customFormat="1" ht="28.5" x14ac:dyDescent="0.2">
      <c r="A9" s="18" t="s">
        <v>16</v>
      </c>
      <c r="B9" s="19">
        <v>43556</v>
      </c>
      <c r="C9" s="19">
        <v>43922</v>
      </c>
      <c r="D9" s="19">
        <v>44287</v>
      </c>
      <c r="E9" s="20" t="s">
        <v>22</v>
      </c>
    </row>
    <row r="10" spans="1:5" x14ac:dyDescent="0.2">
      <c r="A10" s="14" t="s">
        <v>2</v>
      </c>
      <c r="B10" s="14">
        <f>B2-'3月'!B2</f>
        <v>141.30000000000001</v>
      </c>
      <c r="C10" s="14">
        <f>C2-'3月'!C2</f>
        <v>148.39999999999998</v>
      </c>
      <c r="D10" s="14">
        <f>D2-'3月'!D2</f>
        <v>191.70000000000005</v>
      </c>
      <c r="E10" s="15">
        <f>(D10-B10)/B10</f>
        <v>0.35668789808917217</v>
      </c>
    </row>
    <row r="11" spans="1:5" x14ac:dyDescent="0.2">
      <c r="A11" s="14" t="s">
        <v>3</v>
      </c>
      <c r="B11" s="14">
        <f>B3-'3月'!B3</f>
        <v>122.59999999999997</v>
      </c>
      <c r="C11" s="14">
        <f>C3-'3月'!C3</f>
        <v>110.20000000000002</v>
      </c>
      <c r="D11" s="14">
        <f>D3-'3月'!D3</f>
        <v>137.59999999999997</v>
      </c>
      <c r="E11" s="15">
        <f t="shared" si="0"/>
        <v>0.12234910277324636</v>
      </c>
    </row>
    <row r="12" spans="1:5" x14ac:dyDescent="0.2">
      <c r="A12" s="14" t="s">
        <v>9</v>
      </c>
      <c r="B12" s="16">
        <f>B10/B11*10000</f>
        <v>11525.285481239809</v>
      </c>
      <c r="C12" s="16">
        <f>C10/C11*10000</f>
        <v>13466.424682395638</v>
      </c>
      <c r="D12" s="16">
        <f>D10/D11*10000</f>
        <v>13931.686046511635</v>
      </c>
      <c r="E12" s="15">
        <f t="shared" si="0"/>
        <v>0.20879314175677691</v>
      </c>
    </row>
    <row r="13" spans="1:5" x14ac:dyDescent="0.2">
      <c r="A13" s="14" t="s">
        <v>4</v>
      </c>
      <c r="B13" s="14">
        <f>B5-'3月'!B5</f>
        <v>160.80000000000001</v>
      </c>
      <c r="C13" s="14">
        <f>C5-'3月'!C5</f>
        <v>155.1</v>
      </c>
      <c r="D13" s="14">
        <f>D5-'3月'!D5</f>
        <v>200.3</v>
      </c>
      <c r="E13" s="15">
        <f t="shared" si="0"/>
        <v>0.24564676616915421</v>
      </c>
    </row>
    <row r="14" spans="1:5" x14ac:dyDescent="0.2">
      <c r="A14" s="14" t="s">
        <v>5</v>
      </c>
      <c r="B14" s="14">
        <f>B6-'3月'!B6</f>
        <v>94</v>
      </c>
      <c r="C14" s="14">
        <f>C6-'3月'!C6</f>
        <v>108.6</v>
      </c>
      <c r="D14" s="14">
        <f>D6-'3月'!D6</f>
        <v>130</v>
      </c>
      <c r="E14" s="15">
        <f t="shared" si="0"/>
        <v>0.38297872340425532</v>
      </c>
    </row>
    <row r="15" spans="1:5" x14ac:dyDescent="0.2">
      <c r="A15" s="14" t="s">
        <v>8</v>
      </c>
      <c r="B15" s="17">
        <f>B14/B13</f>
        <v>0.58457711442786064</v>
      </c>
      <c r="C15" s="17">
        <f>C14/C13</f>
        <v>0.70019342359767889</v>
      </c>
      <c r="D15" s="17">
        <f>D14/D13</f>
        <v>0.6490264603095357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0BDD-7E1E-4B46-8E50-F3AF4601CB8F}">
  <dimension ref="A1:E15"/>
  <sheetViews>
    <sheetView workbookViewId="0">
      <selection activeCell="E3" sqref="E3:E4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23</v>
      </c>
      <c r="C1" s="19" t="s">
        <v>24</v>
      </c>
      <c r="D1" s="19" t="s">
        <v>25</v>
      </c>
      <c r="E1" s="20" t="s">
        <v>26</v>
      </c>
    </row>
    <row r="2" spans="1:5" x14ac:dyDescent="0.2">
      <c r="A2" s="14" t="s">
        <v>2</v>
      </c>
      <c r="B2" s="14">
        <v>557.1</v>
      </c>
      <c r="C2" s="14">
        <v>527.70000000000005</v>
      </c>
      <c r="D2" s="14">
        <v>826.9</v>
      </c>
      <c r="E2" s="15">
        <f>(D2-B2)/B2</f>
        <v>0.48429366361514981</v>
      </c>
    </row>
    <row r="3" spans="1:5" x14ac:dyDescent="0.2">
      <c r="A3" s="14" t="s">
        <v>3</v>
      </c>
      <c r="B3" s="14">
        <v>469.2</v>
      </c>
      <c r="C3" s="14">
        <v>437.1</v>
      </c>
      <c r="D3" s="14">
        <v>576.4</v>
      </c>
      <c r="E3" s="15">
        <f t="shared" ref="E3:E14" si="0">(D3-B3)/B3</f>
        <v>0.22847399829497014</v>
      </c>
    </row>
    <row r="4" spans="1:5" x14ac:dyDescent="0.2">
      <c r="A4" s="14" t="s">
        <v>9</v>
      </c>
      <c r="B4" s="16">
        <f>B2/B3*10000</f>
        <v>11873.401534526854</v>
      </c>
      <c r="C4" s="16">
        <f t="shared" ref="C4" si="1">C2/C3*10000</f>
        <v>12072.752230610844</v>
      </c>
      <c r="D4" s="16">
        <f>D2/D3*10000</f>
        <v>14345.940319222764</v>
      </c>
      <c r="E4" s="15">
        <f t="shared" si="0"/>
        <v>0.20824182333141636</v>
      </c>
    </row>
    <row r="5" spans="1:5" x14ac:dyDescent="0.2">
      <c r="A5" s="14" t="s">
        <v>4</v>
      </c>
      <c r="B5" s="14">
        <v>622.79999999999995</v>
      </c>
      <c r="C5" s="14">
        <v>554.4</v>
      </c>
      <c r="D5" s="14">
        <v>885.2</v>
      </c>
      <c r="E5" s="15">
        <f t="shared" si="0"/>
        <v>0.4213230571612076</v>
      </c>
    </row>
    <row r="6" spans="1:5" x14ac:dyDescent="0.2">
      <c r="A6" s="14" t="s">
        <v>5</v>
      </c>
      <c r="B6" s="14">
        <v>378.2</v>
      </c>
      <c r="C6" s="14">
        <v>373.8</v>
      </c>
      <c r="D6" s="14">
        <v>536</v>
      </c>
      <c r="E6" s="15">
        <f t="shared" si="0"/>
        <v>0.41723955579058702</v>
      </c>
    </row>
    <row r="7" spans="1:5" x14ac:dyDescent="0.2">
      <c r="A7" s="14" t="s">
        <v>8</v>
      </c>
      <c r="B7" s="17">
        <f>B6/B5</f>
        <v>0.60725754656390496</v>
      </c>
      <c r="C7" s="17">
        <f t="shared" ref="C7" si="2">C6/C5</f>
        <v>0.67424242424242431</v>
      </c>
      <c r="D7" s="17">
        <f>D6/D5</f>
        <v>0.60551287844554902</v>
      </c>
      <c r="E7" s="17"/>
    </row>
    <row r="9" spans="1:5" s="18" customFormat="1" ht="28.5" x14ac:dyDescent="0.2">
      <c r="A9" s="18" t="s">
        <v>28</v>
      </c>
      <c r="B9" s="19">
        <v>43586</v>
      </c>
      <c r="C9" s="19">
        <v>43952</v>
      </c>
      <c r="D9" s="19">
        <v>44317</v>
      </c>
      <c r="E9" s="20" t="s">
        <v>27</v>
      </c>
    </row>
    <row r="10" spans="1:5" x14ac:dyDescent="0.2">
      <c r="A10" s="14" t="s">
        <v>2</v>
      </c>
      <c r="B10" s="14">
        <f>B2-'4月'!B2</f>
        <v>151.5</v>
      </c>
      <c r="C10" s="14">
        <f>C2-'4月'!C2</f>
        <v>175.50000000000006</v>
      </c>
      <c r="D10" s="14">
        <f>D2-'4月'!D2</f>
        <v>192.69999999999993</v>
      </c>
      <c r="E10" s="15">
        <f>(D10-B10)/B10</f>
        <v>0.27194719471947149</v>
      </c>
    </row>
    <row r="11" spans="1:5" x14ac:dyDescent="0.2">
      <c r="A11" s="14" t="s">
        <v>3</v>
      </c>
      <c r="B11" s="14">
        <f>B3-'4月'!B3</f>
        <v>124.30000000000001</v>
      </c>
      <c r="C11" s="14">
        <f>C3-'4月'!C3</f>
        <v>133</v>
      </c>
      <c r="D11" s="14">
        <f>D3-'4月'!D3</f>
        <v>126.5</v>
      </c>
      <c r="E11" s="15">
        <f t="shared" si="0"/>
        <v>1.7699115044247694E-2</v>
      </c>
    </row>
    <row r="12" spans="1:5" x14ac:dyDescent="0.2">
      <c r="A12" s="14" t="s">
        <v>9</v>
      </c>
      <c r="B12" s="16">
        <f>B10/B11*10000</f>
        <v>12188.254223652453</v>
      </c>
      <c r="C12" s="16">
        <f>C10/C11*10000</f>
        <v>13195.488721804515</v>
      </c>
      <c r="D12" s="16">
        <f>D10/D11*10000</f>
        <v>15233.201581027663</v>
      </c>
      <c r="E12" s="15">
        <f t="shared" si="0"/>
        <v>0.24982637394174162</v>
      </c>
    </row>
    <row r="13" spans="1:5" x14ac:dyDescent="0.2">
      <c r="A13" s="14" t="s">
        <v>4</v>
      </c>
      <c r="B13" s="14">
        <f>B5-'4月'!B5</f>
        <v>159.09999999999997</v>
      </c>
      <c r="C13" s="14">
        <f>C5-'4月'!C5</f>
        <v>185.2</v>
      </c>
      <c r="D13" s="14">
        <f>D5-'4月'!D5</f>
        <v>201.10000000000002</v>
      </c>
      <c r="E13" s="15">
        <f t="shared" si="0"/>
        <v>0.26398491514770628</v>
      </c>
    </row>
    <row r="14" spans="1:5" x14ac:dyDescent="0.2">
      <c r="A14" s="14" t="s">
        <v>5</v>
      </c>
      <c r="B14" s="14">
        <f>B6-'4月'!B6</f>
        <v>95.899999999999977</v>
      </c>
      <c r="C14" s="14">
        <f>C6-'4月'!C6</f>
        <v>126.60000000000002</v>
      </c>
      <c r="D14" s="14">
        <f>D6-'4月'!D6</f>
        <v>127.89999999999998</v>
      </c>
      <c r="E14" s="15">
        <f t="shared" si="0"/>
        <v>0.33368091762252355</v>
      </c>
    </row>
    <row r="15" spans="1:5" x14ac:dyDescent="0.2">
      <c r="A15" s="14" t="s">
        <v>8</v>
      </c>
      <c r="B15" s="17">
        <f>B14/B13</f>
        <v>0.60276555625392836</v>
      </c>
      <c r="C15" s="17">
        <f>C14/C13</f>
        <v>0.6835853131749462</v>
      </c>
      <c r="D15" s="17">
        <f>D14/D13</f>
        <v>0.63600198906016892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4A5F-ADFF-4515-8847-7020ED6DE97D}">
  <dimension ref="A1:E15"/>
  <sheetViews>
    <sheetView workbookViewId="0">
      <selection activeCell="C12" sqref="C12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30</v>
      </c>
      <c r="C1" s="19" t="s">
        <v>31</v>
      </c>
      <c r="D1" s="19" t="s">
        <v>32</v>
      </c>
      <c r="E1" s="20" t="s">
        <v>33</v>
      </c>
    </row>
    <row r="2" spans="1:5" x14ac:dyDescent="0.2">
      <c r="A2" s="14" t="s">
        <v>2</v>
      </c>
      <c r="B2" s="14">
        <v>741.3</v>
      </c>
      <c r="C2" s="14">
        <v>750.3</v>
      </c>
      <c r="D2" s="14">
        <v>1018.7</v>
      </c>
      <c r="E2" s="15">
        <f>(D2-B5)/B5</f>
        <v>0.23568655992236787</v>
      </c>
    </row>
    <row r="3" spans="1:5" x14ac:dyDescent="0.2">
      <c r="A3" s="14" t="s">
        <v>3</v>
      </c>
      <c r="B3" s="14">
        <v>618.9</v>
      </c>
      <c r="C3" s="14">
        <v>591.20000000000005</v>
      </c>
      <c r="D3" s="14">
        <v>703.4</v>
      </c>
      <c r="E3" s="15">
        <f>(D3-B6)/B6</f>
        <v>0.43727012668573767</v>
      </c>
    </row>
    <row r="4" spans="1:5" x14ac:dyDescent="0.2">
      <c r="A4" s="14" t="s">
        <v>9</v>
      </c>
      <c r="B4" s="16">
        <f>B2/B3*10000</f>
        <v>11977.702375181774</v>
      </c>
      <c r="C4" s="16">
        <f>C2/C3*10000</f>
        <v>12691.136671177266</v>
      </c>
      <c r="D4" s="16">
        <f>D2/D3*10000</f>
        <v>14482.513505828834</v>
      </c>
      <c r="E4" s="15">
        <f>(D4-B4)/B4</f>
        <v>0.20912283943848178</v>
      </c>
    </row>
    <row r="5" spans="1:5" x14ac:dyDescent="0.2">
      <c r="A5" s="14" t="s">
        <v>4</v>
      </c>
      <c r="B5" s="14">
        <v>824.4</v>
      </c>
      <c r="C5" s="14">
        <v>819.6</v>
      </c>
      <c r="D5" s="14">
        <v>1088.4000000000001</v>
      </c>
      <c r="E5" s="15">
        <f t="shared" ref="E5:E6" si="0">(D5-B5)/B5</f>
        <v>0.3202328966521108</v>
      </c>
    </row>
    <row r="6" spans="1:5" x14ac:dyDescent="0.2">
      <c r="A6" s="14" t="s">
        <v>5</v>
      </c>
      <c r="B6" s="14">
        <v>489.4</v>
      </c>
      <c r="C6" s="14">
        <v>521.70000000000005</v>
      </c>
      <c r="D6" s="14">
        <v>659.3</v>
      </c>
      <c r="E6" s="15">
        <f t="shared" si="0"/>
        <v>0.34715978749489168</v>
      </c>
    </row>
    <row r="7" spans="1:5" x14ac:dyDescent="0.2">
      <c r="A7" s="14" t="s">
        <v>8</v>
      </c>
      <c r="B7" s="17">
        <f>B6/B5</f>
        <v>0.59364386220281418</v>
      </c>
      <c r="C7" s="17">
        <f t="shared" ref="C7" si="1">C6/C5</f>
        <v>0.63653001464128844</v>
      </c>
      <c r="D7" s="17">
        <f>D6/D5</f>
        <v>0.60575156192576252</v>
      </c>
      <c r="E7" s="17"/>
    </row>
    <row r="9" spans="1:5" s="18" customFormat="1" ht="28.5" x14ac:dyDescent="0.2">
      <c r="A9" s="18" t="s">
        <v>28</v>
      </c>
      <c r="B9" s="21" t="s">
        <v>35</v>
      </c>
      <c r="C9" s="21" t="s">
        <v>36</v>
      </c>
      <c r="D9" s="21" t="s">
        <v>37</v>
      </c>
      <c r="E9" s="20" t="s">
        <v>34</v>
      </c>
    </row>
    <row r="10" spans="1:5" x14ac:dyDescent="0.2">
      <c r="A10" s="14" t="s">
        <v>2</v>
      </c>
      <c r="B10" s="14">
        <f>B2-'5月'!B2</f>
        <v>184.19999999999993</v>
      </c>
      <c r="C10" s="14">
        <f>C2-'5月'!C2</f>
        <v>222.59999999999991</v>
      </c>
      <c r="D10" s="14">
        <f>D2-'5月'!D2</f>
        <v>191.80000000000007</v>
      </c>
      <c r="E10" s="15">
        <f>(D10-B10)/B10</f>
        <v>4.1259500542888919E-2</v>
      </c>
    </row>
    <row r="11" spans="1:5" x14ac:dyDescent="0.2">
      <c r="A11" s="14" t="s">
        <v>3</v>
      </c>
      <c r="B11" s="14">
        <f>B3-'5月'!B3</f>
        <v>149.69999999999999</v>
      </c>
      <c r="C11" s="14">
        <f>C3-'5月'!C3</f>
        <v>154.10000000000002</v>
      </c>
      <c r="D11" s="14">
        <f>D3-'5月'!D3</f>
        <v>127</v>
      </c>
      <c r="E11" s="15">
        <f t="shared" ref="E11:E14" si="2">(D11-B11)/B11</f>
        <v>-0.15163660654642613</v>
      </c>
    </row>
    <row r="12" spans="1:5" x14ac:dyDescent="0.2">
      <c r="A12" s="14" t="s">
        <v>9</v>
      </c>
      <c r="B12" s="16">
        <f>B10/B11*10000</f>
        <v>12304.60921843687</v>
      </c>
      <c r="C12" s="16">
        <f>C10/C11*10000</f>
        <v>14445.165476963002</v>
      </c>
      <c r="D12" s="16">
        <f>D10/D11*10000</f>
        <v>15102.362204724415</v>
      </c>
      <c r="E12" s="15">
        <f t="shared" si="2"/>
        <v>0.22737438764779896</v>
      </c>
    </row>
    <row r="13" spans="1:5" x14ac:dyDescent="0.2">
      <c r="A13" s="14" t="s">
        <v>4</v>
      </c>
      <c r="B13" s="14">
        <f>B5-'5月'!B5</f>
        <v>201.60000000000002</v>
      </c>
      <c r="C13" s="14">
        <f>C5-'5月'!C5</f>
        <v>265.20000000000005</v>
      </c>
      <c r="D13" s="14">
        <f>D5-'5月'!D5</f>
        <v>203.20000000000005</v>
      </c>
      <c r="E13" s="15">
        <f t="shared" si="2"/>
        <v>7.9365079365080488E-3</v>
      </c>
    </row>
    <row r="14" spans="1:5" x14ac:dyDescent="0.2">
      <c r="A14" s="14" t="s">
        <v>5</v>
      </c>
      <c r="B14" s="14">
        <f>B6-'5月'!B6</f>
        <v>111.19999999999999</v>
      </c>
      <c r="C14" s="14">
        <f>C6-'5月'!C6</f>
        <v>147.90000000000003</v>
      </c>
      <c r="D14" s="14">
        <f>D6-'5月'!D6</f>
        <v>123.29999999999995</v>
      </c>
      <c r="E14" s="15">
        <f t="shared" si="2"/>
        <v>0.10881294964028747</v>
      </c>
    </row>
    <row r="15" spans="1:5" x14ac:dyDescent="0.2">
      <c r="A15" s="14" t="s">
        <v>8</v>
      </c>
      <c r="B15" s="17">
        <f>B14/B13</f>
        <v>0.55158730158730152</v>
      </c>
      <c r="C15" s="17">
        <f>C14/C13</f>
        <v>0.55769230769230771</v>
      </c>
      <c r="D15" s="17">
        <f>D14/D13</f>
        <v>0.60679133858267675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BCAD-8088-4692-ABEA-E4255349D2D1}">
  <dimension ref="A1:E15"/>
  <sheetViews>
    <sheetView workbookViewId="0">
      <selection activeCell="D5" sqref="D5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38</v>
      </c>
      <c r="C1" s="19" t="s">
        <v>39</v>
      </c>
      <c r="D1" s="19" t="s">
        <v>40</v>
      </c>
      <c r="E1" s="20" t="s">
        <v>41</v>
      </c>
    </row>
    <row r="2" spans="1:5" x14ac:dyDescent="0.2">
      <c r="A2" s="14" t="s">
        <v>2</v>
      </c>
      <c r="B2" s="14">
        <v>868.8</v>
      </c>
      <c r="C2" s="14">
        <v>916.1</v>
      </c>
      <c r="D2" s="14">
        <v>1180.4000000000001</v>
      </c>
      <c r="E2" s="15">
        <f>(D2-B5)/B5</f>
        <v>0.22562558405150043</v>
      </c>
    </row>
    <row r="3" spans="1:5" x14ac:dyDescent="0.2">
      <c r="A3" s="14" t="s">
        <v>3</v>
      </c>
      <c r="B3" s="14">
        <v>715.6</v>
      </c>
      <c r="C3" s="14">
        <v>698.3</v>
      </c>
      <c r="D3" s="14">
        <v>839.2</v>
      </c>
      <c r="E3" s="15">
        <f>(D3-B6)/B6</f>
        <v>0.45467152019414125</v>
      </c>
    </row>
    <row r="4" spans="1:5" x14ac:dyDescent="0.2">
      <c r="A4" s="14" t="s">
        <v>9</v>
      </c>
      <c r="B4" s="16">
        <f>B2/B3*10000</f>
        <v>12140.860816098379</v>
      </c>
      <c r="C4" s="16">
        <f>C2/C3*10000</f>
        <v>13119.003293713306</v>
      </c>
      <c r="D4" s="16">
        <f>D2/D3*10000</f>
        <v>14065.776930409915</v>
      </c>
      <c r="E4" s="15">
        <f>(D4-B4)/B4</f>
        <v>0.15854856945227155</v>
      </c>
    </row>
    <row r="5" spans="1:5" x14ac:dyDescent="0.2">
      <c r="A5" s="14" t="s">
        <v>4</v>
      </c>
      <c r="B5" s="14">
        <v>963.1</v>
      </c>
      <c r="C5" s="14">
        <v>999.7</v>
      </c>
      <c r="D5" s="14">
        <v>1263.7</v>
      </c>
      <c r="E5" s="15">
        <f t="shared" ref="E5:E6" si="0">(D5-B5)/B5</f>
        <v>0.3121171217942062</v>
      </c>
    </row>
    <row r="6" spans="1:5" x14ac:dyDescent="0.2">
      <c r="A6" s="14" t="s">
        <v>5</v>
      </c>
      <c r="B6" s="14">
        <v>576.9</v>
      </c>
      <c r="C6" s="14">
        <v>643.1</v>
      </c>
      <c r="D6" s="14">
        <v>776.8</v>
      </c>
      <c r="E6" s="15">
        <f t="shared" si="0"/>
        <v>0.34650719362107812</v>
      </c>
    </row>
    <row r="7" spans="1:5" x14ac:dyDescent="0.2">
      <c r="A7" s="14" t="s">
        <v>8</v>
      </c>
      <c r="B7" s="17">
        <f>B6/B5</f>
        <v>0.59900321877271312</v>
      </c>
      <c r="C7" s="17">
        <f t="shared" ref="C7" si="1">C6/C5</f>
        <v>0.64329298789636891</v>
      </c>
      <c r="D7" s="17">
        <f>D6/D5</f>
        <v>0.61470285669067015</v>
      </c>
      <c r="E7" s="17"/>
    </row>
    <row r="9" spans="1:5" s="18" customFormat="1" ht="28.5" x14ac:dyDescent="0.2">
      <c r="A9" s="18" t="s">
        <v>28</v>
      </c>
      <c r="B9" s="21" t="s">
        <v>45</v>
      </c>
      <c r="C9" s="21" t="s">
        <v>44</v>
      </c>
      <c r="D9" s="21" t="s">
        <v>43</v>
      </c>
      <c r="E9" s="20" t="s">
        <v>42</v>
      </c>
    </row>
    <row r="10" spans="1:5" x14ac:dyDescent="0.2">
      <c r="A10" s="14" t="s">
        <v>2</v>
      </c>
      <c r="B10" s="14">
        <f>B2-'6月'!B2</f>
        <v>127.5</v>
      </c>
      <c r="C10" s="14">
        <f>C2-'6月'!C2</f>
        <v>165.80000000000007</v>
      </c>
      <c r="D10" s="14">
        <f>D2-'6月'!D2</f>
        <v>161.70000000000005</v>
      </c>
      <c r="E10" s="15">
        <f>(D10-B10)/B10</f>
        <v>0.2682352941176474</v>
      </c>
    </row>
    <row r="11" spans="1:5" x14ac:dyDescent="0.2">
      <c r="A11" s="14" t="s">
        <v>3</v>
      </c>
      <c r="B11" s="14">
        <f>B3-'6月'!B3</f>
        <v>96.700000000000045</v>
      </c>
      <c r="C11" s="14">
        <f>C3-'6月'!C3</f>
        <v>107.09999999999991</v>
      </c>
      <c r="D11" s="14">
        <f>D3-'6月'!D3</f>
        <v>135.80000000000007</v>
      </c>
      <c r="E11" s="15">
        <f t="shared" ref="E11:E14" si="2">(D11-B11)/B11</f>
        <v>0.40434332988624616</v>
      </c>
    </row>
    <row r="12" spans="1:5" x14ac:dyDescent="0.2">
      <c r="A12" s="14" t="s">
        <v>9</v>
      </c>
      <c r="B12" s="16">
        <f>B10/B11*10000</f>
        <v>13185.108583247149</v>
      </c>
      <c r="C12" s="16">
        <f>C10/C11*10000</f>
        <v>15480.859010270795</v>
      </c>
      <c r="D12" s="16">
        <f>D10/D11*10000</f>
        <v>11907.216494845359</v>
      </c>
      <c r="E12" s="15">
        <f>(D12-B12)/B12</f>
        <v>-9.6919345057610309E-2</v>
      </c>
    </row>
    <row r="13" spans="1:5" x14ac:dyDescent="0.2">
      <c r="A13" s="14" t="s">
        <v>4</v>
      </c>
      <c r="B13" s="14">
        <f>B5-'6月'!B5</f>
        <v>138.70000000000005</v>
      </c>
      <c r="C13" s="14">
        <f>C5-'6月'!C5</f>
        <v>180.10000000000002</v>
      </c>
      <c r="D13" s="14">
        <f>D5-'6月'!D5</f>
        <v>175.29999999999995</v>
      </c>
      <c r="E13" s="15">
        <f t="shared" si="2"/>
        <v>0.26387887527036696</v>
      </c>
    </row>
    <row r="14" spans="1:5" x14ac:dyDescent="0.2">
      <c r="A14" s="14" t="s">
        <v>5</v>
      </c>
      <c r="B14" s="14">
        <f>B6-'6月'!B6</f>
        <v>87.5</v>
      </c>
      <c r="C14" s="14">
        <f>C6-'6月'!C6</f>
        <v>121.39999999999998</v>
      </c>
      <c r="D14" s="14">
        <f>D6-'6月'!D6</f>
        <v>117.5</v>
      </c>
      <c r="E14" s="15">
        <f t="shared" si="2"/>
        <v>0.34285714285714286</v>
      </c>
    </row>
    <row r="15" spans="1:5" x14ac:dyDescent="0.2">
      <c r="A15" s="14" t="s">
        <v>8</v>
      </c>
      <c r="B15" s="17">
        <f>B14/B13</f>
        <v>0.63085796683489526</v>
      </c>
      <c r="C15" s="17">
        <f>C14/C13</f>
        <v>0.67406996113270379</v>
      </c>
      <c r="D15" s="17">
        <f>D14/D13</f>
        <v>0.67027952082144915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57B-A224-4E35-AE31-37682F0BBD85}">
  <dimension ref="A1:E15"/>
  <sheetViews>
    <sheetView tabSelected="1" workbookViewId="0">
      <selection activeCell="H5" sqref="H5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46</v>
      </c>
      <c r="C1" s="19" t="s">
        <v>47</v>
      </c>
      <c r="D1" s="19" t="s">
        <v>48</v>
      </c>
      <c r="E1" s="20" t="s">
        <v>49</v>
      </c>
    </row>
    <row r="2" spans="1:5" x14ac:dyDescent="0.2">
      <c r="A2" s="14" t="s">
        <v>2</v>
      </c>
      <c r="B2" s="14">
        <v>1009</v>
      </c>
      <c r="C2" s="14">
        <v>1109.8</v>
      </c>
      <c r="D2" s="14">
        <v>1301.2</v>
      </c>
      <c r="E2" s="15">
        <f>(D2-B5)/B5</f>
        <v>0.16877750830863208</v>
      </c>
    </row>
    <row r="3" spans="1:5" x14ac:dyDescent="0.2">
      <c r="A3" s="14" t="s">
        <v>3</v>
      </c>
      <c r="B3" s="14">
        <v>830.1</v>
      </c>
      <c r="C3" s="14">
        <v>846.5</v>
      </c>
      <c r="D3" s="14">
        <v>932.8</v>
      </c>
      <c r="E3" s="15">
        <f>(D3-B6)/B6</f>
        <v>0.37926955493124354</v>
      </c>
    </row>
    <row r="4" spans="1:5" hidden="1" x14ac:dyDescent="0.2">
      <c r="A4" s="14" t="s">
        <v>9</v>
      </c>
      <c r="B4" s="16">
        <f>B2/B3*10000</f>
        <v>12155.162028671244</v>
      </c>
      <c r="C4" s="16">
        <f>C2/C3*10000</f>
        <v>13110.454813939752</v>
      </c>
      <c r="D4" s="16">
        <f>D2/D3*10000</f>
        <v>13949.399656946829</v>
      </c>
      <c r="E4" s="15">
        <f>(D4-B4)/B4</f>
        <v>0.14761116503781596</v>
      </c>
    </row>
    <row r="5" spans="1:5" x14ac:dyDescent="0.2">
      <c r="A5" s="14" t="s">
        <v>4</v>
      </c>
      <c r="B5" s="14">
        <v>1113.3</v>
      </c>
      <c r="C5" s="14">
        <v>1200.5</v>
      </c>
      <c r="D5" s="14">
        <v>1404.2</v>
      </c>
      <c r="E5" s="15">
        <f t="shared" ref="E5:E6" si="0">(D5-B5)/B5</f>
        <v>0.26129524836072948</v>
      </c>
    </row>
    <row r="6" spans="1:5" x14ac:dyDescent="0.2">
      <c r="A6" s="14" t="s">
        <v>5</v>
      </c>
      <c r="B6" s="14">
        <v>676.3</v>
      </c>
      <c r="C6" s="14">
        <v>775.2</v>
      </c>
      <c r="D6" s="14">
        <v>867.4</v>
      </c>
      <c r="E6" s="15">
        <f t="shared" si="0"/>
        <v>0.28256690817684466</v>
      </c>
    </row>
    <row r="7" spans="1:5" x14ac:dyDescent="0.2">
      <c r="A7" s="14" t="s">
        <v>8</v>
      </c>
      <c r="B7" s="17">
        <f>B6/B5</f>
        <v>0.60747327764304315</v>
      </c>
      <c r="C7" s="17">
        <f t="shared" ref="C7" si="1">C6/C5</f>
        <v>0.64573094543940024</v>
      </c>
      <c r="D7" s="17">
        <f>D6/D5</f>
        <v>0.61771827375017796</v>
      </c>
      <c r="E7" s="17"/>
    </row>
    <row r="9" spans="1:5" s="18" customFormat="1" ht="28.5" x14ac:dyDescent="0.2">
      <c r="A9" s="18" t="s">
        <v>28</v>
      </c>
      <c r="B9" s="22">
        <v>43678</v>
      </c>
      <c r="C9" s="22">
        <v>44044</v>
      </c>
      <c r="D9" s="22">
        <v>44409</v>
      </c>
      <c r="E9" s="20" t="s">
        <v>50</v>
      </c>
    </row>
    <row r="10" spans="1:5" x14ac:dyDescent="0.2">
      <c r="A10" s="14" t="s">
        <v>2</v>
      </c>
      <c r="B10" s="14">
        <f>B2-'7月'!B2</f>
        <v>140.20000000000005</v>
      </c>
      <c r="C10" s="14">
        <f>C2-'7月'!C2</f>
        <v>193.69999999999993</v>
      </c>
      <c r="D10" s="14">
        <f>D2-'7月'!D2</f>
        <v>120.79999999999995</v>
      </c>
      <c r="E10" s="15">
        <f>(D10-B10)/B10</f>
        <v>-0.13837375178316752</v>
      </c>
    </row>
    <row r="11" spans="1:5" x14ac:dyDescent="0.2">
      <c r="A11" s="14" t="s">
        <v>3</v>
      </c>
      <c r="B11" s="14">
        <f>B3-'7月'!B3</f>
        <v>114.5</v>
      </c>
      <c r="C11" s="14">
        <f>C3-'7月'!C3</f>
        <v>148.20000000000005</v>
      </c>
      <c r="D11" s="14">
        <f>D3-'7月'!D3</f>
        <v>93.599999999999909</v>
      </c>
      <c r="E11" s="15">
        <f t="shared" ref="E11:E14" si="2">(D11-B11)/B11</f>
        <v>-0.18253275109170386</v>
      </c>
    </row>
    <row r="12" spans="1:5" hidden="1" x14ac:dyDescent="0.2">
      <c r="A12" s="14" t="s">
        <v>9</v>
      </c>
      <c r="B12" s="16">
        <f>B10/B11*10000</f>
        <v>12244.541484716161</v>
      </c>
      <c r="C12" s="16">
        <f>C10/C11*10000</f>
        <v>13070.175438596483</v>
      </c>
      <c r="D12" s="16">
        <f>D10/D11*10000</f>
        <v>12905.982905982914</v>
      </c>
      <c r="E12" s="15">
        <f>(D12-B12)/B12</f>
        <v>5.4019288684053597E-2</v>
      </c>
    </row>
    <row r="13" spans="1:5" x14ac:dyDescent="0.2">
      <c r="A13" s="14" t="s">
        <v>4</v>
      </c>
      <c r="B13" s="14">
        <f>B5-'7月'!B5</f>
        <v>150.19999999999993</v>
      </c>
      <c r="C13" s="14">
        <f>C5-'7月'!C5</f>
        <v>200.79999999999995</v>
      </c>
      <c r="D13" s="14">
        <f>D5-'7月'!D5</f>
        <v>140.5</v>
      </c>
      <c r="E13" s="15">
        <f t="shared" si="2"/>
        <v>-6.4580559254327138E-2</v>
      </c>
    </row>
    <row r="14" spans="1:5" x14ac:dyDescent="0.2">
      <c r="A14" s="14" t="s">
        <v>5</v>
      </c>
      <c r="B14" s="14">
        <f>B6-'7月'!B6</f>
        <v>99.399999999999977</v>
      </c>
      <c r="C14" s="14">
        <f>C6-'7月'!C6</f>
        <v>132.10000000000002</v>
      </c>
      <c r="D14" s="14">
        <f>D6-'7月'!D6</f>
        <v>90.600000000000023</v>
      </c>
      <c r="E14" s="15">
        <f t="shared" si="2"/>
        <v>-8.8531187122735985E-2</v>
      </c>
    </row>
    <row r="15" spans="1:5" x14ac:dyDescent="0.2">
      <c r="A15" s="14" t="s">
        <v>8</v>
      </c>
      <c r="B15" s="17">
        <f>B14/B13</f>
        <v>0.66178428761651142</v>
      </c>
      <c r="C15" s="17">
        <f>C14/C13</f>
        <v>0.65786852589641465</v>
      </c>
      <c r="D15" s="17">
        <f>D14/D13</f>
        <v>0.64483985765124574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2月</vt:lpstr>
      <vt:lpstr>3月</vt:lpstr>
      <vt:lpstr>4月</vt:lpstr>
      <vt:lpstr>5月</vt:lpstr>
      <vt:lpstr>6月</vt:lpstr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2021-08-31T12:37:06Z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507903a6-3013-4307-9fa6-e1dd02330942</vt:lpwstr>
  </property>
</Properties>
</file>