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财报分析\"/>
    </mc:Choice>
  </mc:AlternateContent>
  <xr:revisionPtr revIDLastSave="0" documentId="13_ncr:1_{3C2A6627-B4D6-443E-9119-CA8088AD4299}" xr6:coauthVersionLast="45" xr6:coauthVersionMax="45" xr10:uidLastSave="{00000000-0000-0000-0000-000000000000}"/>
  <bookViews>
    <workbookView xWindow="-120" yWindow="-120" windowWidth="29040" windowHeight="15840" activeTab="6" xr2:uid="{00000000-000D-0000-FFFF-FFFF00000000}"/>
  </bookViews>
  <sheets>
    <sheet name="金科股份" sheetId="10" r:id="rId1"/>
    <sheet name="华侨城A" sheetId="11" r:id="rId2"/>
    <sheet name="新城控股" sheetId="12" r:id="rId3"/>
    <sheet name="金地" sheetId="3" r:id="rId4"/>
    <sheet name="万科A" sheetId="1" r:id="rId5"/>
    <sheet name="保利" sheetId="2" r:id="rId6"/>
    <sheet name="中南建设" sheetId="13" r:id="rId7"/>
    <sheet name="荣盛发展" sheetId="17" r:id="rId8"/>
    <sheet name="阳光城" sheetId="14" r:id="rId9"/>
    <sheet name="蓝光发展" sheetId="15" r:id="rId10"/>
    <sheet name="2019年比较" sheetId="18" r:id="rId11"/>
  </sheets>
  <definedNames>
    <definedName name="_xlnm._FilterDatabase" localSheetId="10" hidden="1">'2019年比较'!$A$1:$K$1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2" i="1"/>
  <c r="O3" i="1"/>
  <c r="O4" i="1"/>
  <c r="O5" i="1"/>
  <c r="O2" i="1"/>
  <c r="P5" i="2" l="1"/>
  <c r="P2" i="2" l="1"/>
  <c r="M2" i="3"/>
  <c r="P3" i="2"/>
  <c r="P4" i="2"/>
  <c r="O3" i="2"/>
  <c r="O4" i="2"/>
  <c r="O5" i="2"/>
  <c r="O2" i="2"/>
  <c r="P2" i="3"/>
  <c r="E2" i="3" l="1"/>
  <c r="M3" i="3"/>
  <c r="M4" i="3"/>
  <c r="M5" i="3"/>
  <c r="P3" i="3"/>
  <c r="P4" i="3"/>
  <c r="P5" i="3"/>
</calcChain>
</file>

<file path=xl/sharedStrings.xml><?xml version="1.0" encoding="utf-8"?>
<sst xmlns="http://schemas.openxmlformats.org/spreadsheetml/2006/main" count="210" uniqueCount="46">
  <si>
    <t>万科A</t>
  </si>
  <si>
    <t>分配股利、利润或偿付利息支付的现金</t>
    <phoneticPr fontId="1" type="noConversion"/>
  </si>
  <si>
    <t>扣除子公司支付给少数股东的股利、利润后的利息支出</t>
    <phoneticPr fontId="1" type="noConversion"/>
  </si>
  <si>
    <t>销售金额与利息支出之比</t>
    <phoneticPr fontId="1" type="noConversion"/>
  </si>
  <si>
    <t>销售金额</t>
    <phoneticPr fontId="1" type="noConversion"/>
  </si>
  <si>
    <t>其中：子公司支付给少数股东的股利、利润</t>
    <phoneticPr fontId="1" type="noConversion"/>
  </si>
  <si>
    <t>有息负债</t>
    <phoneticPr fontId="1" type="noConversion"/>
  </si>
  <si>
    <t>日期</t>
    <phoneticPr fontId="1" type="noConversion"/>
  </si>
  <si>
    <t>名称</t>
    <phoneticPr fontId="1" type="noConversion"/>
  </si>
  <si>
    <t>上年分红</t>
    <phoneticPr fontId="1" type="noConversion"/>
  </si>
  <si>
    <t>保利地产</t>
  </si>
  <si>
    <t>金地集团</t>
  </si>
  <si>
    <t>金科股份</t>
  </si>
  <si>
    <t>华侨城A</t>
  </si>
  <si>
    <t>新城控股</t>
  </si>
  <si>
    <t>中南建设</t>
  </si>
  <si>
    <t>阳光城</t>
  </si>
  <si>
    <t>蓝光发展</t>
  </si>
  <si>
    <t>荣盛发展</t>
  </si>
  <si>
    <r>
      <rPr>
        <sz val="11"/>
        <rFont val="宋体"/>
        <family val="3"/>
        <charset val="134"/>
      </rPr>
      <t>融资利率</t>
    </r>
    <r>
      <rPr>
        <sz val="11"/>
        <rFont val="宋体"/>
        <family val="3"/>
        <charset val="134"/>
      </rPr>
      <t>（%）</t>
    </r>
    <phoneticPr fontId="1" type="noConversion"/>
  </si>
  <si>
    <t>有息负债</t>
  </si>
  <si>
    <t>销售金额与有息负债比</t>
    <phoneticPr fontId="1" type="noConversion"/>
  </si>
  <si>
    <t>分红</t>
  </si>
  <si>
    <t>融资利率</t>
    <phoneticPr fontId="1" type="noConversion"/>
  </si>
  <si>
    <t>实际融资利率（%）</t>
    <phoneticPr fontId="1" type="noConversion"/>
  </si>
  <si>
    <t>资本化利息</t>
    <phoneticPr fontId="1" type="noConversion"/>
  </si>
  <si>
    <t>当年借款费用合计</t>
    <phoneticPr fontId="1" type="noConversion"/>
  </si>
  <si>
    <t>已消化利息支出</t>
    <phoneticPr fontId="1" type="noConversion"/>
  </si>
  <si>
    <t>费用化利息（利息费用）</t>
    <phoneticPr fontId="1" type="noConversion"/>
  </si>
  <si>
    <t>实际利息支出=扣除去年分红和子公司支付给少数股东的股利、利润后的利息支出</t>
    <phoneticPr fontId="1" type="noConversion"/>
  </si>
  <si>
    <t>实际利息支出-资本化利息</t>
    <phoneticPr fontId="1" type="noConversion"/>
  </si>
  <si>
    <t>当年利息资本化</t>
    <phoneticPr fontId="1" type="noConversion"/>
  </si>
  <si>
    <t>借款费用资本化总额</t>
    <phoneticPr fontId="1" type="noConversion"/>
  </si>
  <si>
    <t>已消化利息支出</t>
    <phoneticPr fontId="1" type="noConversion"/>
  </si>
  <si>
    <t>利息费用（计算）</t>
    <phoneticPr fontId="1" type="noConversion"/>
  </si>
  <si>
    <t>利息费用(利润表)</t>
    <phoneticPr fontId="1" type="noConversion"/>
  </si>
  <si>
    <t>扣除上年分红和子公司支付给少数股东的股利、利润后的利息支出</t>
    <phoneticPr fontId="1" type="noConversion"/>
  </si>
  <si>
    <r>
      <t>融资利率</t>
    </r>
    <r>
      <rPr>
        <sz val="11"/>
        <rFont val="宋体"/>
        <family val="3"/>
        <charset val="134"/>
      </rPr>
      <t>（%）</t>
    </r>
    <phoneticPr fontId="1" type="noConversion"/>
  </si>
  <si>
    <t>销售金额与有息负债比</t>
    <phoneticPr fontId="1" type="noConversion"/>
  </si>
  <si>
    <r>
      <t>万科</t>
    </r>
    <r>
      <rPr>
        <sz val="11"/>
        <rFont val="Calibri"/>
        <family val="2"/>
      </rPr>
      <t>A</t>
    </r>
  </si>
  <si>
    <t xml:space="preserve"> </t>
  </si>
  <si>
    <t>销售金额与有息负债比</t>
    <phoneticPr fontId="1" type="noConversion"/>
  </si>
  <si>
    <t>利息费用（利润表）</t>
    <phoneticPr fontId="1" type="noConversion"/>
  </si>
  <si>
    <t>当年利息资本化</t>
    <phoneticPr fontId="1" type="noConversion"/>
  </si>
  <si>
    <t>借款费用资本化总额</t>
    <phoneticPr fontId="1" type="noConversion"/>
  </si>
  <si>
    <t>销售金额与有息负债比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</si>
</sst>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/>
    <xf numFmtId="14" fontId="0" fillId="0" borderId="5" xfId="0" applyNumberFormat="1" applyBorder="1"/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176" fontId="0" fillId="2" borderId="5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8962-ACA2-40C1-A17A-7B49D05E9D11}">
  <dimension ref="A1:J7"/>
  <sheetViews>
    <sheetView workbookViewId="0">
      <selection activeCell="I2" sqref="I2"/>
    </sheetView>
  </sheetViews>
  <sheetFormatPr defaultRowHeight="15"/>
  <cols>
    <col min="1" max="1" width="9.85546875" customWidth="1"/>
    <col min="2" max="2" width="11.42578125" customWidth="1"/>
    <col min="3" max="3" width="9.85546875" customWidth="1"/>
    <col min="4" max="4" width="9.28515625" customWidth="1"/>
    <col min="5" max="5" width="9.7109375" customWidth="1"/>
    <col min="6" max="6" width="15.28515625" customWidth="1"/>
    <col min="7" max="7" width="15.85546875" customWidth="1"/>
    <col min="8" max="8" width="19.85546875" customWidth="1"/>
    <col min="9" max="9" width="10.28515625" customWidth="1"/>
    <col min="10" max="10" width="13.85546875" customWidth="1"/>
  </cols>
  <sheetData>
    <row r="1" spans="1:10" s="2" customFormat="1" ht="40.5">
      <c r="A1" s="3" t="s">
        <v>8</v>
      </c>
      <c r="B1" s="3" t="s">
        <v>7</v>
      </c>
      <c r="C1" s="3" t="s">
        <v>4</v>
      </c>
      <c r="D1" s="3" t="s">
        <v>6</v>
      </c>
      <c r="E1" s="3" t="s">
        <v>9</v>
      </c>
      <c r="F1" s="3" t="s">
        <v>1</v>
      </c>
      <c r="G1" s="3" t="s">
        <v>5</v>
      </c>
      <c r="H1" s="3" t="s">
        <v>2</v>
      </c>
      <c r="I1" s="3" t="s">
        <v>19</v>
      </c>
      <c r="J1" s="3" t="s">
        <v>3</v>
      </c>
    </row>
    <row r="2" spans="1:10">
      <c r="A2" s="4" t="s">
        <v>12</v>
      </c>
      <c r="B2" s="1">
        <v>44196</v>
      </c>
      <c r="C2">
        <v>2232</v>
      </c>
      <c r="D2">
        <v>1009.42</v>
      </c>
      <c r="E2">
        <v>23.99</v>
      </c>
      <c r="F2">
        <v>110.46</v>
      </c>
      <c r="G2">
        <v>2.13</v>
      </c>
      <c r="H2">
        <v>84.33</v>
      </c>
      <c r="I2">
        <v>8.35</v>
      </c>
      <c r="J2">
        <v>26.47</v>
      </c>
    </row>
    <row r="3" spans="1:10">
      <c r="A3" s="4" t="s">
        <v>12</v>
      </c>
      <c r="B3" s="1">
        <v>43830</v>
      </c>
      <c r="C3">
        <v>1860</v>
      </c>
      <c r="D3">
        <v>1006.79</v>
      </c>
      <c r="E3">
        <v>19.22</v>
      </c>
      <c r="F3">
        <v>98.73</v>
      </c>
      <c r="G3">
        <v>4.2699999999999996</v>
      </c>
      <c r="H3">
        <v>75.23</v>
      </c>
      <c r="I3">
        <v>7.47</v>
      </c>
      <c r="J3">
        <v>24.72</v>
      </c>
    </row>
    <row r="4" spans="1:10">
      <c r="A4" s="4" t="s">
        <v>12</v>
      </c>
      <c r="B4" s="1">
        <v>43465</v>
      </c>
      <c r="C4">
        <v>1188</v>
      </c>
      <c r="D4">
        <v>838.56</v>
      </c>
      <c r="E4">
        <v>13.35</v>
      </c>
      <c r="F4">
        <v>69.91</v>
      </c>
      <c r="G4">
        <v>3.27</v>
      </c>
      <c r="H4">
        <v>53.29</v>
      </c>
      <c r="I4">
        <v>6.35</v>
      </c>
      <c r="J4">
        <v>22.29</v>
      </c>
    </row>
    <row r="5" spans="1:10">
      <c r="A5" s="4" t="s">
        <v>12</v>
      </c>
      <c r="B5" s="1">
        <v>43100</v>
      </c>
      <c r="C5">
        <v>630</v>
      </c>
      <c r="D5">
        <v>696.2</v>
      </c>
      <c r="E5">
        <v>10.69</v>
      </c>
      <c r="F5">
        <v>49.74</v>
      </c>
      <c r="G5">
        <v>1.85</v>
      </c>
      <c r="H5">
        <v>37.21</v>
      </c>
      <c r="I5">
        <v>5.34</v>
      </c>
      <c r="J5">
        <v>16.93</v>
      </c>
    </row>
    <row r="6" spans="1:10">
      <c r="A6" s="4" t="s">
        <v>12</v>
      </c>
      <c r="B6" s="1">
        <v>42735</v>
      </c>
      <c r="D6">
        <v>475.86</v>
      </c>
      <c r="E6">
        <v>2.16</v>
      </c>
      <c r="F6">
        <v>34.78</v>
      </c>
      <c r="G6">
        <v>2.15</v>
      </c>
      <c r="H6">
        <v>30.47</v>
      </c>
      <c r="I6">
        <v>6.4</v>
      </c>
    </row>
    <row r="7" spans="1:10">
      <c r="A7" s="4" t="s">
        <v>12</v>
      </c>
      <c r="B7" s="5">
        <v>42369</v>
      </c>
      <c r="D7">
        <v>399.88</v>
      </c>
      <c r="E7">
        <v>2.0699999999999998</v>
      </c>
      <c r="F7">
        <v>35.549999999999997</v>
      </c>
      <c r="G7">
        <v>0.86</v>
      </c>
      <c r="H7">
        <v>32.619999999999997</v>
      </c>
      <c r="I7">
        <v>8.16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C3CD-CF08-4EC7-9EA5-5CA22CB5BD85}">
  <dimension ref="A1:J7"/>
  <sheetViews>
    <sheetView workbookViewId="0">
      <selection activeCell="H9" sqref="H9"/>
    </sheetView>
  </sheetViews>
  <sheetFormatPr defaultRowHeight="15"/>
  <cols>
    <col min="1" max="1" width="9.85546875" customWidth="1"/>
    <col min="2" max="2" width="11.42578125" customWidth="1"/>
    <col min="3" max="3" width="9.85546875" customWidth="1"/>
    <col min="4" max="4" width="9.28515625" customWidth="1"/>
    <col min="5" max="5" width="9.7109375" customWidth="1"/>
    <col min="6" max="6" width="15.28515625" customWidth="1"/>
    <col min="7" max="7" width="15.85546875" customWidth="1"/>
    <col min="8" max="8" width="19.85546875" customWidth="1"/>
    <col min="9" max="9" width="10.28515625" customWidth="1"/>
    <col min="10" max="10" width="13.85546875" customWidth="1"/>
  </cols>
  <sheetData>
    <row r="1" spans="1:10" s="2" customFormat="1" ht="40.5">
      <c r="A1" s="3" t="s">
        <v>8</v>
      </c>
      <c r="B1" s="3" t="s">
        <v>7</v>
      </c>
      <c r="C1" s="3" t="s">
        <v>4</v>
      </c>
      <c r="D1" s="3" t="s">
        <v>6</v>
      </c>
      <c r="E1" s="3" t="s">
        <v>9</v>
      </c>
      <c r="F1" s="3" t="s">
        <v>1</v>
      </c>
      <c r="G1" s="3" t="s">
        <v>5</v>
      </c>
      <c r="H1" s="3" t="s">
        <v>2</v>
      </c>
      <c r="I1" s="3" t="s">
        <v>19</v>
      </c>
      <c r="J1" s="3" t="s">
        <v>3</v>
      </c>
    </row>
    <row r="2" spans="1:10">
      <c r="A2" s="4" t="s">
        <v>13</v>
      </c>
      <c r="B2" s="1">
        <v>44196</v>
      </c>
      <c r="C2">
        <v>1052</v>
      </c>
      <c r="D2">
        <v>1426.04</v>
      </c>
      <c r="E2">
        <v>24.61</v>
      </c>
      <c r="F2">
        <v>109.17</v>
      </c>
      <c r="G2">
        <v>3.37</v>
      </c>
      <c r="H2">
        <v>81.19</v>
      </c>
      <c r="I2">
        <v>5.69</v>
      </c>
      <c r="J2">
        <v>12.96</v>
      </c>
    </row>
    <row r="3" spans="1:10">
      <c r="A3" s="4" t="s">
        <v>13</v>
      </c>
      <c r="B3" s="1">
        <v>43830</v>
      </c>
      <c r="C3">
        <v>863</v>
      </c>
      <c r="D3">
        <v>1178.52</v>
      </c>
      <c r="E3">
        <v>24.61</v>
      </c>
      <c r="F3">
        <v>84.08</v>
      </c>
      <c r="G3">
        <v>3.36</v>
      </c>
      <c r="H3">
        <v>56.11</v>
      </c>
      <c r="I3">
        <v>4.76</v>
      </c>
      <c r="J3">
        <v>15.38</v>
      </c>
    </row>
    <row r="4" spans="1:10">
      <c r="A4" s="4" t="s">
        <v>13</v>
      </c>
      <c r="B4" s="1">
        <v>43465</v>
      </c>
      <c r="D4">
        <v>923.25</v>
      </c>
      <c r="E4">
        <v>24.59</v>
      </c>
      <c r="F4">
        <v>64.78</v>
      </c>
      <c r="G4">
        <v>3.87</v>
      </c>
      <c r="H4">
        <v>36.32</v>
      </c>
      <c r="I4">
        <v>3.93</v>
      </c>
    </row>
    <row r="5" spans="1:10">
      <c r="A5" s="4" t="s">
        <v>13</v>
      </c>
      <c r="B5" s="1">
        <v>43100</v>
      </c>
      <c r="D5">
        <v>637.53</v>
      </c>
      <c r="E5">
        <v>8.2100000000000009</v>
      </c>
      <c r="F5">
        <v>40.130000000000003</v>
      </c>
      <c r="G5">
        <v>2.95</v>
      </c>
      <c r="H5">
        <v>28.97</v>
      </c>
      <c r="I5">
        <v>4.54</v>
      </c>
    </row>
    <row r="6" spans="1:10">
      <c r="A6" s="4" t="s">
        <v>13</v>
      </c>
      <c r="B6" s="1">
        <v>42735</v>
      </c>
      <c r="D6">
        <v>422.44</v>
      </c>
      <c r="E6">
        <v>5.74</v>
      </c>
      <c r="F6">
        <v>24.62</v>
      </c>
      <c r="G6">
        <v>2.58</v>
      </c>
      <c r="H6">
        <v>16.3</v>
      </c>
      <c r="I6">
        <v>3.86</v>
      </c>
    </row>
    <row r="7" spans="1:10">
      <c r="A7" s="4" t="s">
        <v>13</v>
      </c>
      <c r="B7" s="5">
        <v>42369</v>
      </c>
      <c r="D7">
        <v>354.36</v>
      </c>
      <c r="E7">
        <v>5.09</v>
      </c>
      <c r="F7">
        <v>22.13</v>
      </c>
      <c r="G7">
        <v>2.44</v>
      </c>
      <c r="H7">
        <v>14.6</v>
      </c>
      <c r="I7">
        <v>4.12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26D8-E8C6-429F-AFD0-8D6FE423B848}">
  <dimension ref="A1:J7"/>
  <sheetViews>
    <sheetView workbookViewId="0">
      <selection activeCell="I2" sqref="I2"/>
    </sheetView>
  </sheetViews>
  <sheetFormatPr defaultRowHeight="15"/>
  <cols>
    <col min="1" max="1" width="9.85546875" customWidth="1"/>
    <col min="2" max="2" width="11.42578125" customWidth="1"/>
    <col min="3" max="3" width="9.85546875" customWidth="1"/>
    <col min="4" max="4" width="9.28515625" customWidth="1"/>
    <col min="5" max="5" width="9.7109375" customWidth="1"/>
    <col min="6" max="6" width="15.28515625" customWidth="1"/>
    <col min="7" max="7" width="15.85546875" customWidth="1"/>
    <col min="8" max="8" width="19.85546875" customWidth="1"/>
    <col min="9" max="9" width="10.28515625" customWidth="1"/>
    <col min="10" max="10" width="13.85546875" customWidth="1"/>
  </cols>
  <sheetData>
    <row r="1" spans="1:10" s="2" customFormat="1" ht="40.5">
      <c r="A1" s="3" t="s">
        <v>8</v>
      </c>
      <c r="B1" s="3" t="s">
        <v>7</v>
      </c>
      <c r="C1" s="3" t="s">
        <v>4</v>
      </c>
      <c r="D1" s="3" t="s">
        <v>6</v>
      </c>
      <c r="E1" s="3" t="s">
        <v>9</v>
      </c>
      <c r="F1" s="3" t="s">
        <v>1</v>
      </c>
      <c r="G1" s="3" t="s">
        <v>5</v>
      </c>
      <c r="H1" s="3" t="s">
        <v>2</v>
      </c>
      <c r="I1" s="3" t="s">
        <v>19</v>
      </c>
      <c r="J1" s="3" t="s">
        <v>3</v>
      </c>
    </row>
    <row r="2" spans="1:10">
      <c r="A2" s="4" t="s">
        <v>14</v>
      </c>
      <c r="B2" s="1">
        <v>44196</v>
      </c>
      <c r="C2">
        <v>2509.63</v>
      </c>
      <c r="D2">
        <v>924.95</v>
      </c>
      <c r="E2">
        <v>38.36</v>
      </c>
      <c r="F2">
        <v>111.54</v>
      </c>
      <c r="G2">
        <v>10.199999999999999</v>
      </c>
      <c r="H2">
        <v>62.99</v>
      </c>
      <c r="I2">
        <v>6.81</v>
      </c>
      <c r="J2">
        <v>39.840000000000003</v>
      </c>
    </row>
    <row r="3" spans="1:10">
      <c r="A3" s="4" t="s">
        <v>14</v>
      </c>
      <c r="B3" s="1">
        <v>43830</v>
      </c>
      <c r="C3">
        <v>2708.01</v>
      </c>
      <c r="D3">
        <v>678.83</v>
      </c>
      <c r="E3">
        <v>33.85</v>
      </c>
      <c r="F3">
        <v>91.89</v>
      </c>
      <c r="G3">
        <v>2.25</v>
      </c>
      <c r="H3">
        <v>55.78</v>
      </c>
      <c r="I3">
        <v>8.2200000000000006</v>
      </c>
      <c r="J3">
        <v>48.55</v>
      </c>
    </row>
    <row r="4" spans="1:10">
      <c r="A4" s="4" t="s">
        <v>14</v>
      </c>
      <c r="B4" s="1">
        <v>43465</v>
      </c>
      <c r="C4">
        <v>2210.98</v>
      </c>
      <c r="D4">
        <v>643.73</v>
      </c>
      <c r="E4">
        <v>18.28</v>
      </c>
      <c r="F4">
        <v>51.64</v>
      </c>
      <c r="G4">
        <v>0.49</v>
      </c>
      <c r="H4">
        <v>32.869999999999997</v>
      </c>
      <c r="I4">
        <v>5.1100000000000003</v>
      </c>
      <c r="J4">
        <v>67.260000000000005</v>
      </c>
    </row>
    <row r="5" spans="1:10">
      <c r="A5" s="4" t="s">
        <v>14</v>
      </c>
      <c r="B5" s="1">
        <v>43100</v>
      </c>
      <c r="C5">
        <v>1264.72</v>
      </c>
      <c r="D5">
        <v>383.84</v>
      </c>
      <c r="E5">
        <v>7.45</v>
      </c>
      <c r="F5">
        <v>29.61</v>
      </c>
      <c r="G5">
        <v>2.19</v>
      </c>
      <c r="H5">
        <v>19.96</v>
      </c>
      <c r="I5">
        <v>5.2</v>
      </c>
      <c r="J5">
        <v>63.36</v>
      </c>
    </row>
    <row r="6" spans="1:10">
      <c r="A6" s="4" t="s">
        <v>14</v>
      </c>
      <c r="B6" s="1">
        <v>42735</v>
      </c>
      <c r="D6">
        <v>219.92</v>
      </c>
      <c r="E6">
        <v>1.84</v>
      </c>
      <c r="F6">
        <v>11.42</v>
      </c>
      <c r="G6">
        <v>0.01</v>
      </c>
      <c r="H6">
        <v>9.56</v>
      </c>
      <c r="I6">
        <v>4.3499999999999996</v>
      </c>
    </row>
    <row r="7" spans="1:10">
      <c r="A7" s="4" t="s">
        <v>14</v>
      </c>
      <c r="B7" s="5">
        <v>42369</v>
      </c>
      <c r="D7">
        <v>119.81</v>
      </c>
      <c r="F7">
        <v>10.36</v>
      </c>
      <c r="G7">
        <v>2.76</v>
      </c>
      <c r="H7">
        <v>7.6</v>
      </c>
      <c r="I7">
        <v>6.34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D3C0-DE2C-41E3-BE6C-F5124E73A414}">
  <dimension ref="A1:P7"/>
  <sheetViews>
    <sheetView workbookViewId="0">
      <selection activeCell="M4" sqref="M4"/>
    </sheetView>
  </sheetViews>
  <sheetFormatPr defaultRowHeight="15"/>
  <cols>
    <col min="1" max="1" width="10.5703125" style="12" customWidth="1"/>
    <col min="2" max="2" width="11.42578125" style="11" customWidth="1"/>
    <col min="3" max="3" width="9.85546875" style="11" customWidth="1"/>
    <col min="4" max="4" width="9.28515625" style="11" customWidth="1"/>
    <col min="5" max="5" width="11.5703125" style="11" customWidth="1"/>
    <col min="6" max="6" width="9.7109375" style="11" customWidth="1"/>
    <col min="7" max="7" width="15.28515625" style="11" customWidth="1"/>
    <col min="8" max="8" width="15.85546875" style="11" customWidth="1"/>
    <col min="9" max="9" width="22.7109375" style="11" customWidth="1"/>
    <col min="10" max="10" width="10.7109375" style="11" customWidth="1"/>
    <col min="11" max="11" width="10.5703125" style="11" customWidth="1"/>
    <col min="12" max="12" width="8.42578125" style="11" customWidth="1"/>
    <col min="13" max="13" width="10.5703125" style="11" customWidth="1"/>
    <col min="14" max="14" width="10.28515625" style="11" customWidth="1"/>
    <col min="15" max="15" width="10.5703125" style="11" customWidth="1"/>
    <col min="16" max="16" width="10.28515625" style="11" customWidth="1"/>
    <col min="17" max="16384" width="9.140625" style="11"/>
  </cols>
  <sheetData>
    <row r="1" spans="1:16" s="8" customFormat="1" ht="54">
      <c r="A1" s="6" t="s">
        <v>8</v>
      </c>
      <c r="B1" s="7" t="s">
        <v>7</v>
      </c>
      <c r="C1" s="7" t="s">
        <v>4</v>
      </c>
      <c r="D1" s="7" t="s">
        <v>6</v>
      </c>
      <c r="E1" s="7" t="s">
        <v>21</v>
      </c>
      <c r="F1" s="7" t="s">
        <v>9</v>
      </c>
      <c r="G1" s="7" t="s">
        <v>1</v>
      </c>
      <c r="H1" s="7" t="s">
        <v>5</v>
      </c>
      <c r="I1" s="7" t="s">
        <v>29</v>
      </c>
      <c r="J1" s="7" t="s">
        <v>24</v>
      </c>
      <c r="K1" s="7" t="s">
        <v>3</v>
      </c>
      <c r="L1" s="7" t="s">
        <v>25</v>
      </c>
      <c r="M1" s="7" t="s">
        <v>30</v>
      </c>
      <c r="N1" s="7" t="s">
        <v>28</v>
      </c>
      <c r="O1" s="7" t="s">
        <v>26</v>
      </c>
      <c r="P1" s="7" t="s">
        <v>27</v>
      </c>
    </row>
    <row r="2" spans="1:16">
      <c r="A2" s="9" t="s">
        <v>11</v>
      </c>
      <c r="B2" s="10">
        <v>44196</v>
      </c>
      <c r="C2" s="11">
        <v>2426.8000000000002</v>
      </c>
      <c r="D2" s="13">
        <v>1130.01</v>
      </c>
      <c r="E2" s="14">
        <f>C2/D2</f>
        <v>2.1475916142335025</v>
      </c>
      <c r="F2" s="11">
        <v>30.25</v>
      </c>
      <c r="G2" s="11">
        <v>92.45</v>
      </c>
      <c r="H2" s="11">
        <v>17.010000000000002</v>
      </c>
      <c r="I2" s="11">
        <v>45.19</v>
      </c>
      <c r="J2" s="11">
        <v>4.16</v>
      </c>
      <c r="K2" s="11">
        <v>53.7</v>
      </c>
      <c r="L2" s="11">
        <v>27.77</v>
      </c>
      <c r="M2" s="11">
        <f>I2-L2</f>
        <v>17.419999999999998</v>
      </c>
      <c r="N2" s="11">
        <v>29.72</v>
      </c>
      <c r="O2" s="11">
        <v>57.49</v>
      </c>
      <c r="P2" s="11">
        <f>O3+L2-O2</f>
        <v>18.979999999999997</v>
      </c>
    </row>
    <row r="3" spans="1:16">
      <c r="A3" s="9" t="s">
        <v>11</v>
      </c>
      <c r="B3" s="10">
        <v>43830</v>
      </c>
      <c r="C3" s="11">
        <v>2106</v>
      </c>
      <c r="D3" s="11">
        <v>926.94</v>
      </c>
      <c r="E3" s="11">
        <v>2.27</v>
      </c>
      <c r="F3" s="11">
        <v>27.09</v>
      </c>
      <c r="G3" s="11">
        <v>80.28</v>
      </c>
      <c r="H3" s="11">
        <v>5.33</v>
      </c>
      <c r="I3" s="11">
        <v>47.86</v>
      </c>
      <c r="J3" s="11">
        <v>5.16</v>
      </c>
      <c r="K3" s="11">
        <v>44</v>
      </c>
      <c r="L3" s="11">
        <v>20.49</v>
      </c>
      <c r="M3" s="11">
        <f t="shared" ref="M3:M5" si="0">I3-L3</f>
        <v>27.37</v>
      </c>
      <c r="N3" s="11">
        <v>28.22</v>
      </c>
      <c r="O3" s="11">
        <v>48.7</v>
      </c>
      <c r="P3" s="11">
        <f>O4+L3-O3</f>
        <v>8.2999999999999972</v>
      </c>
    </row>
    <row r="4" spans="1:16">
      <c r="A4" s="9" t="s">
        <v>11</v>
      </c>
      <c r="B4" s="10">
        <v>43465</v>
      </c>
      <c r="C4" s="11">
        <v>1623.3</v>
      </c>
      <c r="D4" s="11">
        <v>759.32</v>
      </c>
      <c r="E4" s="11">
        <v>2.14</v>
      </c>
      <c r="F4" s="11">
        <v>23.93</v>
      </c>
      <c r="G4" s="11">
        <v>67.66</v>
      </c>
      <c r="H4" s="11">
        <v>12.01</v>
      </c>
      <c r="I4" s="11">
        <v>31.72</v>
      </c>
      <c r="J4" s="11">
        <v>4.18</v>
      </c>
      <c r="K4" s="11">
        <v>51.18</v>
      </c>
      <c r="L4" s="11">
        <v>19.54</v>
      </c>
      <c r="M4" s="11">
        <f t="shared" si="0"/>
        <v>12.18</v>
      </c>
      <c r="N4" s="11">
        <v>16.97</v>
      </c>
      <c r="O4" s="11">
        <v>36.51</v>
      </c>
      <c r="P4" s="11">
        <f>O5+L4-O4</f>
        <v>5.75</v>
      </c>
    </row>
    <row r="5" spans="1:16">
      <c r="A5" s="9" t="s">
        <v>11</v>
      </c>
      <c r="B5" s="10">
        <v>43100</v>
      </c>
      <c r="C5" s="11">
        <v>1408.1</v>
      </c>
      <c r="D5" s="11">
        <v>528.13</v>
      </c>
      <c r="E5" s="11">
        <v>2.67</v>
      </c>
      <c r="F5" s="11">
        <v>31.6</v>
      </c>
      <c r="G5" s="11">
        <v>59.41</v>
      </c>
      <c r="H5" s="11">
        <v>6.58</v>
      </c>
      <c r="I5" s="11">
        <v>21.24</v>
      </c>
      <c r="J5" s="11">
        <v>4.0199999999999996</v>
      </c>
      <c r="K5" s="11">
        <v>66.290000000000006</v>
      </c>
      <c r="L5" s="11">
        <v>10.9</v>
      </c>
      <c r="M5" s="11">
        <f t="shared" si="0"/>
        <v>10.339999999999998</v>
      </c>
      <c r="N5" s="11">
        <v>11.81</v>
      </c>
      <c r="O5" s="11">
        <v>22.72</v>
      </c>
      <c r="P5" s="11">
        <f>O6+L5-O5</f>
        <v>9.2700000000000031</v>
      </c>
    </row>
    <row r="6" spans="1:16">
      <c r="A6" s="9" t="s">
        <v>11</v>
      </c>
      <c r="B6" s="10">
        <v>42735</v>
      </c>
      <c r="D6" s="11">
        <v>366.34</v>
      </c>
      <c r="F6" s="11">
        <v>18.899999999999999</v>
      </c>
      <c r="G6" s="11">
        <v>45.82</v>
      </c>
      <c r="H6" s="11">
        <v>7.32</v>
      </c>
      <c r="I6" s="11">
        <v>19.600000000000001</v>
      </c>
      <c r="J6" s="11">
        <v>5.35</v>
      </c>
      <c r="L6" s="11">
        <v>13.82</v>
      </c>
      <c r="O6" s="11">
        <v>21.09</v>
      </c>
    </row>
    <row r="7" spans="1:16">
      <c r="A7" s="9" t="s">
        <v>11</v>
      </c>
      <c r="B7" s="10">
        <v>42369</v>
      </c>
      <c r="D7" s="11">
        <v>387.16</v>
      </c>
      <c r="F7" s="11">
        <v>5.84</v>
      </c>
      <c r="G7" s="11">
        <v>35.97</v>
      </c>
      <c r="H7" s="11">
        <v>2.77</v>
      </c>
      <c r="I7" s="11">
        <v>27.36</v>
      </c>
      <c r="J7" s="11">
        <v>7.07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G32" sqref="G32"/>
    </sheetView>
  </sheetViews>
  <sheetFormatPr defaultRowHeight="15"/>
  <cols>
    <col min="1" max="1" width="8.42578125" customWidth="1"/>
    <col min="2" max="2" width="11.42578125" customWidth="1"/>
    <col min="3" max="3" width="9.85546875" customWidth="1"/>
    <col min="4" max="4" width="9.28515625" customWidth="1"/>
    <col min="5" max="5" width="9.7109375" customWidth="1"/>
    <col min="6" max="6" width="13.140625" customWidth="1"/>
    <col min="7" max="7" width="15.28515625" customWidth="1"/>
    <col min="8" max="8" width="15.85546875" customWidth="1"/>
    <col min="9" max="9" width="19.85546875" customWidth="1"/>
    <col min="10" max="10" width="10.28515625" customWidth="1"/>
    <col min="11" max="11" width="9.7109375" customWidth="1"/>
    <col min="12" max="12" width="9.5703125" customWidth="1"/>
    <col min="13" max="13" width="9.7109375" customWidth="1"/>
    <col min="14" max="14" width="7.85546875" customWidth="1"/>
    <col min="15" max="15" width="9.42578125" customWidth="1"/>
    <col min="16" max="16" width="10.28515625" customWidth="1"/>
  </cols>
  <sheetData>
    <row r="1" spans="1:16" s="2" customFormat="1" ht="40.5">
      <c r="A1" s="3" t="s">
        <v>8</v>
      </c>
      <c r="B1" s="3" t="s">
        <v>7</v>
      </c>
      <c r="C1" s="3" t="s">
        <v>4</v>
      </c>
      <c r="D1" s="3" t="s">
        <v>6</v>
      </c>
      <c r="E1" s="3" t="s">
        <v>9</v>
      </c>
      <c r="F1" s="3" t="s">
        <v>38</v>
      </c>
      <c r="G1" s="3" t="s">
        <v>1</v>
      </c>
      <c r="H1" s="3" t="s">
        <v>5</v>
      </c>
      <c r="I1" s="3" t="s">
        <v>2</v>
      </c>
      <c r="J1" s="3" t="s">
        <v>19</v>
      </c>
      <c r="K1" s="3" t="s">
        <v>3</v>
      </c>
      <c r="L1" s="3" t="s">
        <v>35</v>
      </c>
      <c r="M1" s="3" t="s">
        <v>31</v>
      </c>
      <c r="N1" s="3" t="s">
        <v>32</v>
      </c>
      <c r="O1" s="3" t="s">
        <v>27</v>
      </c>
      <c r="P1" s="3" t="s">
        <v>34</v>
      </c>
    </row>
    <row r="2" spans="1:16">
      <c r="A2" s="4" t="s">
        <v>39</v>
      </c>
      <c r="B2" s="1">
        <v>44196</v>
      </c>
      <c r="C2">
        <v>7041.5</v>
      </c>
      <c r="D2">
        <v>2611.86</v>
      </c>
      <c r="E2">
        <v>2.7</v>
      </c>
      <c r="F2">
        <v>118.11</v>
      </c>
      <c r="G2">
        <v>347.16</v>
      </c>
      <c r="H2">
        <v>74.739999999999995</v>
      </c>
      <c r="I2">
        <v>154.31</v>
      </c>
      <c r="J2">
        <v>5.91</v>
      </c>
      <c r="K2">
        <v>45.63</v>
      </c>
      <c r="L2">
        <v>87.58</v>
      </c>
      <c r="M2">
        <v>80.599999999999994</v>
      </c>
      <c r="N2">
        <v>189.95</v>
      </c>
      <c r="O2">
        <f>M2+N3-N2</f>
        <v>53.650000000000006</v>
      </c>
      <c r="P2">
        <f>I2-M2</f>
        <v>73.710000000000008</v>
      </c>
    </row>
    <row r="3" spans="1:16">
      <c r="A3" s="4" t="s">
        <v>39</v>
      </c>
      <c r="B3" s="1">
        <v>43830</v>
      </c>
      <c r="C3">
        <v>6308.4</v>
      </c>
      <c r="D3">
        <v>2599.77</v>
      </c>
      <c r="E3">
        <v>2.4300000000000002</v>
      </c>
      <c r="F3">
        <v>118.12</v>
      </c>
      <c r="G3">
        <v>368.23</v>
      </c>
      <c r="H3">
        <v>111.47</v>
      </c>
      <c r="I3">
        <v>138.63999999999999</v>
      </c>
      <c r="J3">
        <v>5.33</v>
      </c>
      <c r="K3">
        <v>45.5</v>
      </c>
      <c r="L3">
        <v>92.55</v>
      </c>
      <c r="M3">
        <v>56.9</v>
      </c>
      <c r="N3">
        <v>163</v>
      </c>
      <c r="O3">
        <f t="shared" ref="O3:O5" si="0">M3+N4-N3</f>
        <v>40.69</v>
      </c>
      <c r="P3">
        <f t="shared" ref="P3:P6" si="1">I3-M3</f>
        <v>81.739999999999981</v>
      </c>
    </row>
    <row r="4" spans="1:16">
      <c r="A4" s="4" t="s">
        <v>39</v>
      </c>
      <c r="B4" s="1">
        <v>43465</v>
      </c>
      <c r="C4">
        <v>6069.5</v>
      </c>
      <c r="D4">
        <v>2485.7399999999998</v>
      </c>
      <c r="E4">
        <v>2.44</v>
      </c>
      <c r="F4">
        <v>99.35</v>
      </c>
      <c r="G4">
        <v>402.49</v>
      </c>
      <c r="H4">
        <v>163.5</v>
      </c>
      <c r="I4">
        <v>139.63999999999999</v>
      </c>
      <c r="J4">
        <v>5.62</v>
      </c>
      <c r="K4">
        <v>43.47</v>
      </c>
      <c r="L4">
        <v>91.81</v>
      </c>
      <c r="M4">
        <v>59.6</v>
      </c>
      <c r="N4">
        <v>146.79</v>
      </c>
      <c r="O4">
        <f t="shared" si="0"/>
        <v>34.650000000000006</v>
      </c>
      <c r="P4">
        <f t="shared" si="1"/>
        <v>80.039999999999992</v>
      </c>
    </row>
    <row r="5" spans="1:16">
      <c r="A5" s="4" t="s">
        <v>39</v>
      </c>
      <c r="B5" s="1">
        <v>43100</v>
      </c>
      <c r="C5">
        <v>5298.8</v>
      </c>
      <c r="D5">
        <v>1906.24</v>
      </c>
      <c r="E5">
        <v>2.78</v>
      </c>
      <c r="F5">
        <v>87.21</v>
      </c>
      <c r="G5">
        <v>191.34</v>
      </c>
      <c r="H5">
        <v>32.020000000000003</v>
      </c>
      <c r="I5">
        <v>72.12</v>
      </c>
      <c r="J5">
        <v>3.78</v>
      </c>
      <c r="K5">
        <v>73.47</v>
      </c>
      <c r="L5">
        <v>40.61</v>
      </c>
      <c r="M5">
        <v>41.5</v>
      </c>
      <c r="N5">
        <v>121.84</v>
      </c>
      <c r="O5">
        <f t="shared" si="0"/>
        <v>31.349999999999994</v>
      </c>
      <c r="P5">
        <f t="shared" si="1"/>
        <v>30.620000000000005</v>
      </c>
    </row>
    <row r="6" spans="1:16">
      <c r="A6" s="4" t="s">
        <v>39</v>
      </c>
      <c r="B6" s="1">
        <v>42735</v>
      </c>
      <c r="D6">
        <v>1288.6400000000001</v>
      </c>
      <c r="F6">
        <v>79.48</v>
      </c>
      <c r="G6">
        <v>160.26</v>
      </c>
      <c r="H6">
        <v>33.1</v>
      </c>
      <c r="I6">
        <v>47.68</v>
      </c>
      <c r="J6">
        <v>3.7</v>
      </c>
      <c r="L6" t="s">
        <v>40</v>
      </c>
      <c r="M6">
        <v>23.1</v>
      </c>
      <c r="N6">
        <v>111.69</v>
      </c>
      <c r="P6">
        <f t="shared" si="1"/>
        <v>24.58</v>
      </c>
    </row>
    <row r="7" spans="1:16">
      <c r="A7" s="4" t="s">
        <v>39</v>
      </c>
      <c r="B7" s="1">
        <v>42369</v>
      </c>
      <c r="D7">
        <v>794.91</v>
      </c>
      <c r="F7">
        <v>55.24</v>
      </c>
      <c r="G7">
        <v>131.81</v>
      </c>
      <c r="H7">
        <v>24.24</v>
      </c>
      <c r="I7">
        <v>52.33</v>
      </c>
      <c r="J7">
        <v>6.58</v>
      </c>
      <c r="L7" t="s">
        <v>40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DA66-1625-4FCE-9FDB-6A9F9D5FF0F6}">
  <dimension ref="A1:P7"/>
  <sheetViews>
    <sheetView workbookViewId="0">
      <selection activeCell="L4" sqref="L4"/>
    </sheetView>
  </sheetViews>
  <sheetFormatPr defaultRowHeight="15"/>
  <cols>
    <col min="1" max="1" width="10.140625" customWidth="1"/>
    <col min="2" max="2" width="11.42578125" customWidth="1"/>
    <col min="3" max="3" width="9.85546875" customWidth="1"/>
    <col min="4" max="4" width="9.28515625" customWidth="1"/>
    <col min="5" max="5" width="11.7109375" customWidth="1"/>
    <col min="6" max="6" width="9.7109375" customWidth="1"/>
    <col min="7" max="7" width="15.28515625" customWidth="1"/>
    <col min="8" max="8" width="15.85546875" customWidth="1"/>
    <col min="9" max="9" width="22.42578125" customWidth="1"/>
    <col min="10" max="10" width="10.28515625" customWidth="1"/>
    <col min="11" max="11" width="13.85546875" customWidth="1"/>
    <col min="12" max="12" width="10.28515625" customWidth="1"/>
    <col min="13" max="13" width="10.140625" customWidth="1"/>
    <col min="14" max="14" width="11.5703125" customWidth="1"/>
    <col min="15" max="16" width="10.28515625" customWidth="1"/>
  </cols>
  <sheetData>
    <row r="1" spans="1:16" s="2" customFormat="1" ht="40.5">
      <c r="A1" s="3" t="s">
        <v>8</v>
      </c>
      <c r="B1" s="3" t="s">
        <v>7</v>
      </c>
      <c r="C1" s="3" t="s">
        <v>4</v>
      </c>
      <c r="D1" s="3" t="s">
        <v>6</v>
      </c>
      <c r="E1" s="3" t="s">
        <v>21</v>
      </c>
      <c r="F1" s="3" t="s">
        <v>9</v>
      </c>
      <c r="G1" s="3" t="s">
        <v>1</v>
      </c>
      <c r="H1" s="3" t="s">
        <v>5</v>
      </c>
      <c r="I1" s="3" t="s">
        <v>36</v>
      </c>
      <c r="J1" s="3" t="s">
        <v>37</v>
      </c>
      <c r="K1" s="3" t="s">
        <v>3</v>
      </c>
      <c r="L1" s="3" t="s">
        <v>35</v>
      </c>
      <c r="M1" s="3" t="s">
        <v>31</v>
      </c>
      <c r="N1" s="3" t="s">
        <v>32</v>
      </c>
      <c r="O1" s="3" t="s">
        <v>33</v>
      </c>
      <c r="P1" s="3" t="s">
        <v>34</v>
      </c>
    </row>
    <row r="2" spans="1:16">
      <c r="A2" s="4" t="s">
        <v>10</v>
      </c>
      <c r="B2" s="1">
        <v>44196</v>
      </c>
      <c r="C2">
        <v>5208.4799999999996</v>
      </c>
      <c r="D2">
        <v>3169.83</v>
      </c>
      <c r="E2">
        <v>1.64</v>
      </c>
      <c r="F2">
        <v>97.85</v>
      </c>
      <c r="G2">
        <v>290.35000000000002</v>
      </c>
      <c r="H2">
        <v>24.52</v>
      </c>
      <c r="I2">
        <v>167.98</v>
      </c>
      <c r="J2">
        <v>5.3</v>
      </c>
      <c r="K2">
        <v>31.01</v>
      </c>
      <c r="L2">
        <v>58.7</v>
      </c>
      <c r="M2">
        <v>100.83</v>
      </c>
      <c r="N2">
        <v>153.96</v>
      </c>
      <c r="O2">
        <f>M2+N3-N2</f>
        <v>69.549999999999983</v>
      </c>
      <c r="P2">
        <f>I2-M2</f>
        <v>67.149999999999991</v>
      </c>
    </row>
    <row r="3" spans="1:16">
      <c r="A3" s="4" t="s">
        <v>10</v>
      </c>
      <c r="B3" s="1">
        <v>43830</v>
      </c>
      <c r="C3">
        <v>4618.4799999999996</v>
      </c>
      <c r="D3">
        <v>2857.29</v>
      </c>
      <c r="E3">
        <v>1.62</v>
      </c>
      <c r="F3">
        <v>59.48</v>
      </c>
      <c r="G3">
        <v>233.29</v>
      </c>
      <c r="H3">
        <v>21.87</v>
      </c>
      <c r="I3">
        <v>151.94</v>
      </c>
      <c r="J3">
        <v>5.32</v>
      </c>
      <c r="K3">
        <v>30.4</v>
      </c>
      <c r="L3">
        <v>46.05</v>
      </c>
      <c r="M3">
        <v>99.71</v>
      </c>
      <c r="N3">
        <v>122.68</v>
      </c>
      <c r="O3">
        <f t="shared" ref="O3:O5" si="0">M3+N4-N3</f>
        <v>88.409999999999968</v>
      </c>
      <c r="P3">
        <f t="shared" ref="P3:P4" si="1">I3-M3</f>
        <v>52.230000000000004</v>
      </c>
    </row>
    <row r="4" spans="1:16">
      <c r="A4" s="4" t="s">
        <v>10</v>
      </c>
      <c r="B4" s="1">
        <v>43465</v>
      </c>
      <c r="C4">
        <v>4048.17</v>
      </c>
      <c r="D4">
        <v>2701.57</v>
      </c>
      <c r="E4">
        <v>1.5</v>
      </c>
      <c r="F4">
        <v>47.43</v>
      </c>
      <c r="G4">
        <v>214.01</v>
      </c>
      <c r="H4">
        <v>26.67</v>
      </c>
      <c r="I4">
        <v>139.9</v>
      </c>
      <c r="J4">
        <v>5.18</v>
      </c>
      <c r="K4">
        <v>28.94</v>
      </c>
      <c r="L4">
        <v>45.22</v>
      </c>
      <c r="M4">
        <v>94.04</v>
      </c>
      <c r="N4">
        <v>111.38</v>
      </c>
      <c r="O4">
        <f t="shared" si="0"/>
        <v>86.230000000000018</v>
      </c>
      <c r="P4">
        <f t="shared" si="1"/>
        <v>45.86</v>
      </c>
    </row>
    <row r="5" spans="1:16">
      <c r="A5" s="4" t="s">
        <v>10</v>
      </c>
      <c r="B5" s="1">
        <v>43100</v>
      </c>
      <c r="C5">
        <v>3092</v>
      </c>
      <c r="D5">
        <v>2096.5100000000002</v>
      </c>
      <c r="E5">
        <v>1.47</v>
      </c>
      <c r="F5">
        <v>37.35</v>
      </c>
      <c r="G5">
        <v>152.91</v>
      </c>
      <c r="H5">
        <v>23.32</v>
      </c>
      <c r="I5">
        <v>92.24</v>
      </c>
      <c r="J5">
        <v>4.4000000000000004</v>
      </c>
      <c r="K5">
        <v>33.520000000000003</v>
      </c>
      <c r="L5">
        <v>34.89</v>
      </c>
      <c r="M5">
        <v>103.57</v>
      </c>
      <c r="N5">
        <v>103.57</v>
      </c>
      <c r="O5">
        <f t="shared" si="0"/>
        <v>104.80000000000001</v>
      </c>
      <c r="P5">
        <f>I5-M5</f>
        <v>-11.329999999999998</v>
      </c>
    </row>
    <row r="6" spans="1:16">
      <c r="A6" s="4" t="s">
        <v>10</v>
      </c>
      <c r="B6" s="1">
        <v>42735</v>
      </c>
      <c r="C6">
        <v>2101</v>
      </c>
      <c r="D6">
        <v>1122.25</v>
      </c>
      <c r="E6">
        <v>1.87</v>
      </c>
      <c r="F6">
        <v>37.11</v>
      </c>
      <c r="G6">
        <v>118.59</v>
      </c>
      <c r="H6">
        <v>20.78</v>
      </c>
      <c r="I6">
        <v>60.7</v>
      </c>
      <c r="J6">
        <v>5.41</v>
      </c>
      <c r="K6">
        <v>34.61</v>
      </c>
      <c r="M6">
        <v>44.92</v>
      </c>
      <c r="N6">
        <v>104.8</v>
      </c>
    </row>
    <row r="7" spans="1:16">
      <c r="A7" s="4" t="s">
        <v>10</v>
      </c>
      <c r="B7" s="5">
        <v>42369</v>
      </c>
      <c r="D7">
        <v>1201</v>
      </c>
      <c r="F7">
        <v>23.18</v>
      </c>
      <c r="G7">
        <v>116.87</v>
      </c>
      <c r="H7">
        <v>12.1</v>
      </c>
      <c r="I7">
        <v>81.59</v>
      </c>
      <c r="J7">
        <v>6.79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5D53-16BC-45C2-9F07-BAB4C20B4A78}">
  <dimension ref="A1:N7"/>
  <sheetViews>
    <sheetView tabSelected="1" workbookViewId="0">
      <selection activeCell="J15" sqref="J15"/>
    </sheetView>
  </sheetViews>
  <sheetFormatPr defaultRowHeight="15"/>
  <cols>
    <col min="1" max="1" width="9.85546875" customWidth="1"/>
    <col min="2" max="2" width="11.42578125" customWidth="1"/>
    <col min="3" max="3" width="9.85546875" customWidth="1"/>
    <col min="4" max="5" width="9.28515625" customWidth="1"/>
    <col min="6" max="6" width="9.7109375" customWidth="1"/>
    <col min="7" max="7" width="15.28515625" customWidth="1"/>
    <col min="8" max="8" width="15.85546875" customWidth="1"/>
    <col min="9" max="9" width="17" customWidth="1"/>
    <col min="10" max="10" width="9.28515625" customWidth="1"/>
    <col min="11" max="11" width="13.85546875" customWidth="1"/>
    <col min="12" max="12" width="12" customWidth="1"/>
    <col min="13" max="13" width="9.28515625" customWidth="1"/>
    <col min="14" max="14" width="8.85546875" customWidth="1"/>
  </cols>
  <sheetData>
    <row r="1" spans="1:14" s="2" customFormat="1" ht="67.5">
      <c r="A1" s="3" t="s">
        <v>8</v>
      </c>
      <c r="B1" s="3" t="s">
        <v>7</v>
      </c>
      <c r="C1" s="3" t="s">
        <v>4</v>
      </c>
      <c r="D1" s="3" t="s">
        <v>6</v>
      </c>
      <c r="E1" s="3" t="s">
        <v>41</v>
      </c>
      <c r="F1" s="3" t="s">
        <v>9</v>
      </c>
      <c r="G1" s="3" t="s">
        <v>1</v>
      </c>
      <c r="H1" s="3" t="s">
        <v>5</v>
      </c>
      <c r="I1" s="3" t="s">
        <v>29</v>
      </c>
      <c r="J1" s="3" t="s">
        <v>19</v>
      </c>
      <c r="K1" s="3" t="s">
        <v>3</v>
      </c>
      <c r="L1" s="3" t="s">
        <v>42</v>
      </c>
      <c r="M1" s="3" t="s">
        <v>43</v>
      </c>
      <c r="N1" s="3" t="s">
        <v>44</v>
      </c>
    </row>
    <row r="2" spans="1:14">
      <c r="A2" s="4" t="s">
        <v>15</v>
      </c>
      <c r="B2" s="1">
        <v>44196</v>
      </c>
      <c r="C2">
        <v>2238.3000000000002</v>
      </c>
      <c r="D2">
        <v>801.54</v>
      </c>
      <c r="E2">
        <v>2.79</v>
      </c>
      <c r="F2">
        <v>10.54</v>
      </c>
      <c r="G2">
        <v>79.209999999999994</v>
      </c>
      <c r="H2">
        <v>0.15</v>
      </c>
      <c r="I2">
        <v>68.52</v>
      </c>
      <c r="J2">
        <v>8.5500000000000007</v>
      </c>
      <c r="K2">
        <v>32.67</v>
      </c>
      <c r="L2">
        <v>7.06</v>
      </c>
      <c r="M2">
        <v>62.14</v>
      </c>
      <c r="N2">
        <v>146.37</v>
      </c>
    </row>
    <row r="3" spans="1:14">
      <c r="A3" s="4" t="s">
        <v>15</v>
      </c>
      <c r="B3" s="1">
        <v>43830</v>
      </c>
      <c r="C3">
        <v>1960.5</v>
      </c>
      <c r="D3">
        <v>708.4</v>
      </c>
      <c r="E3">
        <v>2.77</v>
      </c>
      <c r="F3">
        <v>4.45</v>
      </c>
      <c r="G3">
        <v>69.900000000000006</v>
      </c>
      <c r="I3">
        <v>65.45</v>
      </c>
      <c r="J3">
        <v>9.24</v>
      </c>
      <c r="K3">
        <v>29.95</v>
      </c>
      <c r="L3">
        <v>7.52</v>
      </c>
      <c r="M3">
        <v>58.73</v>
      </c>
      <c r="N3">
        <v>122.8</v>
      </c>
    </row>
    <row r="4" spans="1:14">
      <c r="A4" s="4" t="s">
        <v>15</v>
      </c>
      <c r="B4" s="1">
        <v>43465</v>
      </c>
      <c r="C4">
        <v>1466.1</v>
      </c>
      <c r="D4">
        <v>583.44000000000005</v>
      </c>
      <c r="E4">
        <v>2.5099999999999998</v>
      </c>
      <c r="F4">
        <v>0.74</v>
      </c>
      <c r="G4">
        <v>47.4</v>
      </c>
      <c r="I4">
        <v>46.66</v>
      </c>
      <c r="J4">
        <v>8</v>
      </c>
      <c r="K4">
        <v>31.42</v>
      </c>
      <c r="L4">
        <v>5.46</v>
      </c>
      <c r="M4">
        <v>44.07</v>
      </c>
      <c r="N4">
        <v>97.28</v>
      </c>
    </row>
    <row r="5" spans="1:14">
      <c r="A5" s="4" t="s">
        <v>15</v>
      </c>
      <c r="B5" s="1">
        <v>43100</v>
      </c>
      <c r="C5">
        <v>963</v>
      </c>
      <c r="D5">
        <v>536.4</v>
      </c>
      <c r="E5">
        <v>1.8</v>
      </c>
      <c r="F5">
        <v>0.56000000000000005</v>
      </c>
      <c r="G5">
        <v>35.909999999999997</v>
      </c>
      <c r="I5">
        <v>35.36</v>
      </c>
      <c r="J5">
        <v>6.59</v>
      </c>
      <c r="K5">
        <v>27.23</v>
      </c>
      <c r="L5">
        <v>2.77</v>
      </c>
      <c r="M5">
        <v>24.77</v>
      </c>
      <c r="N5">
        <v>80.72</v>
      </c>
    </row>
    <row r="6" spans="1:14">
      <c r="A6" s="4" t="s">
        <v>15</v>
      </c>
      <c r="B6" s="1">
        <v>42735</v>
      </c>
      <c r="D6">
        <v>388.67</v>
      </c>
      <c r="F6">
        <v>0.59</v>
      </c>
      <c r="G6">
        <v>27.18</v>
      </c>
      <c r="H6">
        <v>0</v>
      </c>
      <c r="I6">
        <v>26.58</v>
      </c>
      <c r="J6">
        <v>6.84</v>
      </c>
      <c r="M6">
        <v>32.03</v>
      </c>
      <c r="N6">
        <v>73.86</v>
      </c>
    </row>
    <row r="7" spans="1:14">
      <c r="A7" s="4" t="s">
        <v>15</v>
      </c>
      <c r="B7" s="5">
        <v>42369</v>
      </c>
      <c r="D7">
        <v>295.85000000000002</v>
      </c>
      <c r="F7">
        <v>1.17</v>
      </c>
      <c r="G7">
        <v>29.94</v>
      </c>
      <c r="H7">
        <v>0.03</v>
      </c>
      <c r="I7">
        <v>28.74</v>
      </c>
      <c r="J7">
        <v>9.7100000000000009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F8EC-59D1-40D9-AEA6-15038628BE11}">
  <dimension ref="A1:N7"/>
  <sheetViews>
    <sheetView workbookViewId="0">
      <selection activeCell="H6" sqref="H6"/>
    </sheetView>
  </sheetViews>
  <sheetFormatPr defaultRowHeight="15"/>
  <cols>
    <col min="1" max="1" width="9.85546875" customWidth="1"/>
    <col min="2" max="2" width="11.42578125" customWidth="1"/>
    <col min="3" max="3" width="9.85546875" customWidth="1"/>
    <col min="4" max="4" width="9.28515625" customWidth="1"/>
    <col min="5" max="5" width="9.85546875" customWidth="1"/>
    <col min="6" max="6" width="9.7109375" customWidth="1"/>
    <col min="7" max="7" width="14" customWidth="1"/>
    <col min="8" max="8" width="15.85546875" customWidth="1"/>
    <col min="9" max="9" width="21.85546875" customWidth="1"/>
    <col min="10" max="10" width="10.28515625" customWidth="1"/>
    <col min="11" max="11" width="9.7109375" customWidth="1"/>
    <col min="12" max="12" width="8.5703125" customWidth="1"/>
    <col min="13" max="13" width="9.42578125" customWidth="1"/>
  </cols>
  <sheetData>
    <row r="1" spans="1:14" s="2" customFormat="1" ht="54">
      <c r="A1" s="3" t="s">
        <v>8</v>
      </c>
      <c r="B1" s="3" t="s">
        <v>7</v>
      </c>
      <c r="C1" s="3" t="s">
        <v>4</v>
      </c>
      <c r="D1" s="3" t="s">
        <v>6</v>
      </c>
      <c r="E1" s="3" t="s">
        <v>45</v>
      </c>
      <c r="F1" s="3" t="s">
        <v>9</v>
      </c>
      <c r="G1" s="3" t="s">
        <v>1</v>
      </c>
      <c r="H1" s="3" t="s">
        <v>5</v>
      </c>
      <c r="I1" s="3" t="s">
        <v>29</v>
      </c>
      <c r="J1" s="3" t="s">
        <v>19</v>
      </c>
      <c r="K1" s="3" t="s">
        <v>3</v>
      </c>
      <c r="L1" s="3" t="s">
        <v>42</v>
      </c>
      <c r="M1" s="3" t="s">
        <v>31</v>
      </c>
      <c r="N1" s="3" t="s">
        <v>32</v>
      </c>
    </row>
    <row r="2" spans="1:14">
      <c r="A2" s="4" t="s">
        <v>18</v>
      </c>
      <c r="B2" s="1">
        <v>44196</v>
      </c>
      <c r="C2">
        <v>1270.97</v>
      </c>
      <c r="D2">
        <v>743.33</v>
      </c>
      <c r="E2">
        <v>1.71</v>
      </c>
      <c r="F2">
        <v>20.87</v>
      </c>
      <c r="G2">
        <v>83.65</v>
      </c>
      <c r="H2">
        <v>0.89</v>
      </c>
      <c r="I2">
        <v>61.89</v>
      </c>
      <c r="J2">
        <v>8.33</v>
      </c>
      <c r="K2">
        <v>20.54</v>
      </c>
      <c r="L2">
        <v>13.56</v>
      </c>
      <c r="N2">
        <v>138.99</v>
      </c>
    </row>
    <row r="3" spans="1:14">
      <c r="A3" s="4" t="s">
        <v>18</v>
      </c>
      <c r="B3" s="1">
        <v>43830</v>
      </c>
      <c r="C3">
        <v>1153.56</v>
      </c>
      <c r="D3">
        <v>674.99</v>
      </c>
      <c r="E3">
        <v>1.71</v>
      </c>
      <c r="F3">
        <v>19.57</v>
      </c>
      <c r="G3">
        <v>82</v>
      </c>
      <c r="H3">
        <v>0.69</v>
      </c>
      <c r="I3">
        <v>61.74</v>
      </c>
      <c r="J3">
        <v>9.15</v>
      </c>
      <c r="K3">
        <v>18.68</v>
      </c>
      <c r="L3">
        <v>12.84</v>
      </c>
      <c r="N3">
        <v>111.85</v>
      </c>
    </row>
    <row r="4" spans="1:14">
      <c r="A4" s="4" t="s">
        <v>18</v>
      </c>
      <c r="B4" s="1">
        <v>43465</v>
      </c>
      <c r="C4">
        <v>1015.63</v>
      </c>
      <c r="D4">
        <v>623.13</v>
      </c>
      <c r="E4">
        <v>1.63</v>
      </c>
      <c r="F4">
        <v>18.260000000000002</v>
      </c>
      <c r="G4">
        <v>66.94</v>
      </c>
      <c r="H4">
        <v>1.04</v>
      </c>
      <c r="I4">
        <v>47.64</v>
      </c>
      <c r="J4">
        <v>7.65</v>
      </c>
      <c r="K4">
        <v>21.32</v>
      </c>
      <c r="L4">
        <v>8.83</v>
      </c>
    </row>
    <row r="5" spans="1:14">
      <c r="A5" s="4" t="s">
        <v>18</v>
      </c>
      <c r="B5" s="1">
        <v>43100</v>
      </c>
      <c r="C5">
        <v>679.3</v>
      </c>
      <c r="D5">
        <v>598.9</v>
      </c>
      <c r="E5">
        <v>1.1299999999999999</v>
      </c>
      <c r="F5">
        <v>17.39</v>
      </c>
      <c r="G5">
        <v>61.63</v>
      </c>
      <c r="H5">
        <v>0.3</v>
      </c>
      <c r="I5">
        <v>43.93</v>
      </c>
      <c r="J5">
        <v>7.34</v>
      </c>
      <c r="K5">
        <v>15.46</v>
      </c>
      <c r="L5">
        <v>3.62</v>
      </c>
      <c r="N5">
        <v>92.62</v>
      </c>
    </row>
    <row r="6" spans="1:14">
      <c r="A6" s="4" t="s">
        <v>18</v>
      </c>
      <c r="B6" s="1">
        <v>42735</v>
      </c>
      <c r="D6">
        <v>509.18</v>
      </c>
      <c r="F6">
        <v>10.87</v>
      </c>
      <c r="G6">
        <v>45.18</v>
      </c>
      <c r="H6">
        <v>0.41</v>
      </c>
      <c r="I6">
        <v>33.9</v>
      </c>
      <c r="J6">
        <v>6.66</v>
      </c>
    </row>
    <row r="7" spans="1:14">
      <c r="A7" s="4" t="s">
        <v>18</v>
      </c>
      <c r="B7" s="5">
        <v>42369</v>
      </c>
      <c r="D7">
        <v>381.78</v>
      </c>
      <c r="F7">
        <v>3.81</v>
      </c>
      <c r="G7">
        <v>31.33</v>
      </c>
      <c r="I7">
        <v>27.52</v>
      </c>
      <c r="J7">
        <v>7.21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3590-2CED-436E-8D90-DE2F28A4B543}">
  <dimension ref="A1:K7"/>
  <sheetViews>
    <sheetView workbookViewId="0">
      <selection activeCell="E1" sqref="E1"/>
    </sheetView>
  </sheetViews>
  <sheetFormatPr defaultRowHeight="15"/>
  <cols>
    <col min="1" max="1" width="9.85546875" customWidth="1"/>
    <col min="2" max="2" width="11.42578125" customWidth="1"/>
    <col min="3" max="3" width="9.85546875" customWidth="1"/>
    <col min="4" max="5" width="9.28515625" customWidth="1"/>
    <col min="6" max="6" width="9.7109375" customWidth="1"/>
    <col min="7" max="7" width="15.28515625" customWidth="1"/>
    <col min="8" max="8" width="15.85546875" customWidth="1"/>
    <col min="9" max="9" width="21" customWidth="1"/>
    <col min="10" max="10" width="8.42578125" customWidth="1"/>
    <col min="11" max="11" width="9.5703125" customWidth="1"/>
  </cols>
  <sheetData>
    <row r="1" spans="1:11" s="2" customFormat="1" ht="54">
      <c r="A1" s="3" t="s">
        <v>8</v>
      </c>
      <c r="B1" s="3" t="s">
        <v>7</v>
      </c>
      <c r="C1" s="3" t="s">
        <v>4</v>
      </c>
      <c r="D1" s="3" t="s">
        <v>6</v>
      </c>
      <c r="E1" s="3" t="s">
        <v>21</v>
      </c>
      <c r="F1" s="3" t="s">
        <v>9</v>
      </c>
      <c r="G1" s="3" t="s">
        <v>1</v>
      </c>
      <c r="H1" s="3" t="s">
        <v>5</v>
      </c>
      <c r="I1" s="3" t="s">
        <v>29</v>
      </c>
      <c r="J1" s="3" t="s">
        <v>19</v>
      </c>
      <c r="K1" s="3" t="s">
        <v>3</v>
      </c>
    </row>
    <row r="2" spans="1:11">
      <c r="A2" s="4" t="s">
        <v>16</v>
      </c>
      <c r="B2" s="1">
        <v>44196</v>
      </c>
      <c r="C2">
        <v>2180.11</v>
      </c>
      <c r="D2">
        <v>1062.3</v>
      </c>
      <c r="E2">
        <v>2.0499999999999998</v>
      </c>
      <c r="F2">
        <v>8.1199999999999992</v>
      </c>
      <c r="G2">
        <v>108.19</v>
      </c>
      <c r="H2">
        <v>0.03</v>
      </c>
      <c r="I2">
        <v>100.05</v>
      </c>
      <c r="J2">
        <v>9.42</v>
      </c>
      <c r="K2">
        <v>21.79</v>
      </c>
    </row>
    <row r="3" spans="1:11">
      <c r="A3" s="4" t="s">
        <v>16</v>
      </c>
      <c r="B3" s="1">
        <v>43830</v>
      </c>
      <c r="C3">
        <v>2110.31</v>
      </c>
      <c r="D3">
        <v>1156.9100000000001</v>
      </c>
      <c r="E3">
        <v>1.82</v>
      </c>
      <c r="F3">
        <v>2.2799999999999998</v>
      </c>
      <c r="G3">
        <v>93.39</v>
      </c>
      <c r="H3">
        <v>0.72</v>
      </c>
      <c r="I3">
        <v>90.38</v>
      </c>
      <c r="J3">
        <v>7.81</v>
      </c>
      <c r="K3">
        <v>23.35</v>
      </c>
    </row>
    <row r="4" spans="1:11">
      <c r="A4" s="4" t="s">
        <v>16</v>
      </c>
      <c r="B4" s="1">
        <v>43465</v>
      </c>
      <c r="C4">
        <v>1628.56</v>
      </c>
      <c r="D4">
        <v>1173.23</v>
      </c>
      <c r="E4">
        <v>1.39</v>
      </c>
      <c r="F4">
        <v>2.0299999999999998</v>
      </c>
      <c r="G4">
        <v>88.94</v>
      </c>
      <c r="I4">
        <v>86.92</v>
      </c>
      <c r="J4">
        <v>7.41</v>
      </c>
      <c r="K4">
        <v>18.739999999999998</v>
      </c>
    </row>
    <row r="5" spans="1:11">
      <c r="A5" s="4" t="s">
        <v>16</v>
      </c>
      <c r="B5" s="1">
        <v>43100</v>
      </c>
      <c r="C5">
        <v>915.3</v>
      </c>
      <c r="D5">
        <v>1173.73</v>
      </c>
      <c r="E5">
        <v>0.78</v>
      </c>
      <c r="F5">
        <v>2.0299999999999998</v>
      </c>
      <c r="G5">
        <v>68.34</v>
      </c>
      <c r="I5">
        <v>66.319999999999993</v>
      </c>
      <c r="J5">
        <v>5.65</v>
      </c>
      <c r="K5">
        <v>13.8</v>
      </c>
    </row>
    <row r="6" spans="1:11">
      <c r="A6" s="4" t="s">
        <v>16</v>
      </c>
      <c r="B6" s="1">
        <v>42735</v>
      </c>
      <c r="D6">
        <v>674.9</v>
      </c>
      <c r="F6">
        <v>2.15</v>
      </c>
      <c r="G6">
        <v>38.770000000000003</v>
      </c>
      <c r="I6">
        <v>36.630000000000003</v>
      </c>
      <c r="J6">
        <v>5.43</v>
      </c>
    </row>
    <row r="7" spans="1:11">
      <c r="A7" s="4" t="s">
        <v>16</v>
      </c>
      <c r="B7" s="5">
        <v>42369</v>
      </c>
      <c r="D7">
        <v>372.44</v>
      </c>
      <c r="F7">
        <v>2.0699999999999998</v>
      </c>
      <c r="G7">
        <v>25.04</v>
      </c>
      <c r="I7">
        <v>22.97</v>
      </c>
      <c r="J7">
        <v>6.17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BD08-9533-4240-A722-9BA4E1689F4E}">
  <dimension ref="A1:J7"/>
  <sheetViews>
    <sheetView workbookViewId="0">
      <selection activeCell="G13" sqref="G13"/>
    </sheetView>
  </sheetViews>
  <sheetFormatPr defaultRowHeight="15"/>
  <cols>
    <col min="1" max="1" width="9.85546875" style="12" customWidth="1"/>
    <col min="2" max="2" width="11.42578125" style="11" customWidth="1"/>
    <col min="3" max="3" width="9.85546875" style="11" customWidth="1"/>
    <col min="4" max="4" width="9.28515625" style="11" customWidth="1"/>
    <col min="5" max="5" width="9.7109375" style="11" customWidth="1"/>
    <col min="6" max="6" width="15.28515625" style="11" customWidth="1"/>
    <col min="7" max="7" width="15.85546875" style="11" customWidth="1"/>
    <col min="8" max="8" width="19.85546875" style="11" customWidth="1"/>
    <col min="9" max="9" width="10.28515625" style="11" customWidth="1"/>
    <col min="10" max="10" width="13.85546875" style="11" customWidth="1"/>
    <col min="11" max="16384" width="9.140625" style="11"/>
  </cols>
  <sheetData>
    <row r="1" spans="1:10" s="8" customFormat="1" ht="40.5">
      <c r="A1" s="6" t="s">
        <v>8</v>
      </c>
      <c r="B1" s="7" t="s">
        <v>7</v>
      </c>
      <c r="C1" s="7" t="s">
        <v>4</v>
      </c>
      <c r="D1" s="7" t="s">
        <v>6</v>
      </c>
      <c r="E1" s="7" t="s">
        <v>9</v>
      </c>
      <c r="F1" s="7" t="s">
        <v>1</v>
      </c>
      <c r="G1" s="7" t="s">
        <v>5</v>
      </c>
      <c r="H1" s="7" t="s">
        <v>2</v>
      </c>
      <c r="I1" s="7" t="s">
        <v>19</v>
      </c>
      <c r="J1" s="7" t="s">
        <v>3</v>
      </c>
    </row>
    <row r="2" spans="1:10">
      <c r="A2" s="9" t="s">
        <v>17</v>
      </c>
      <c r="B2" s="10">
        <v>44196</v>
      </c>
      <c r="C2" s="11">
        <v>1035.3599999999999</v>
      </c>
      <c r="D2" s="11">
        <v>729.9</v>
      </c>
      <c r="E2" s="11">
        <v>8.7100000000000009</v>
      </c>
      <c r="F2" s="11">
        <v>77.84</v>
      </c>
      <c r="G2" s="11">
        <v>1.77</v>
      </c>
      <c r="H2" s="11">
        <v>67.36</v>
      </c>
      <c r="I2" s="11">
        <v>9.23</v>
      </c>
      <c r="J2" s="11">
        <v>15.37</v>
      </c>
    </row>
    <row r="3" spans="1:10">
      <c r="A3" s="9" t="s">
        <v>17</v>
      </c>
      <c r="B3" s="10">
        <v>43830</v>
      </c>
      <c r="C3" s="11">
        <v>1015.37</v>
      </c>
      <c r="D3" s="11">
        <v>608.59</v>
      </c>
      <c r="E3" s="11">
        <v>7.76</v>
      </c>
      <c r="F3" s="11">
        <v>62.77</v>
      </c>
      <c r="G3" s="11">
        <v>0.38</v>
      </c>
      <c r="H3" s="11">
        <v>54.63</v>
      </c>
      <c r="I3" s="11">
        <v>8.98</v>
      </c>
      <c r="J3" s="11">
        <v>18.59</v>
      </c>
    </row>
    <row r="4" spans="1:10">
      <c r="A4" s="9" t="s">
        <v>17</v>
      </c>
      <c r="B4" s="10">
        <v>43465</v>
      </c>
      <c r="C4" s="11">
        <v>855</v>
      </c>
      <c r="D4" s="11">
        <v>569.9</v>
      </c>
      <c r="E4" s="11">
        <v>2.13</v>
      </c>
      <c r="F4" s="11">
        <v>32.21</v>
      </c>
      <c r="G4" s="11">
        <v>0.34</v>
      </c>
      <c r="H4" s="11">
        <v>29.75</v>
      </c>
      <c r="I4" s="11">
        <v>5.22</v>
      </c>
      <c r="J4" s="11">
        <v>28.74</v>
      </c>
    </row>
    <row r="5" spans="1:10">
      <c r="A5" s="9" t="s">
        <v>17</v>
      </c>
      <c r="B5" s="10">
        <v>43100</v>
      </c>
      <c r="C5" s="11">
        <v>581.52</v>
      </c>
      <c r="D5" s="11">
        <v>348.08</v>
      </c>
      <c r="E5" s="11">
        <v>2.13</v>
      </c>
      <c r="F5" s="11">
        <v>24.48</v>
      </c>
      <c r="G5" s="11">
        <v>0.02</v>
      </c>
      <c r="H5" s="11">
        <v>22.33</v>
      </c>
      <c r="I5" s="11">
        <v>6.42</v>
      </c>
      <c r="J5" s="11">
        <v>26.04</v>
      </c>
    </row>
    <row r="6" spans="1:10">
      <c r="A6" s="9" t="s">
        <v>17</v>
      </c>
      <c r="B6" s="10">
        <v>42735</v>
      </c>
      <c r="D6" s="11">
        <v>271.01</v>
      </c>
      <c r="E6" s="11">
        <v>2.56</v>
      </c>
      <c r="F6" s="11">
        <v>21.02</v>
      </c>
      <c r="G6" s="11">
        <v>0</v>
      </c>
      <c r="H6" s="11">
        <v>18.45</v>
      </c>
      <c r="I6" s="11">
        <v>6.81</v>
      </c>
    </row>
    <row r="7" spans="1:10">
      <c r="A7" s="9" t="s">
        <v>17</v>
      </c>
      <c r="B7" s="10">
        <v>42369</v>
      </c>
      <c r="D7" s="11">
        <v>172.29</v>
      </c>
      <c r="E7" s="11">
        <v>0.21</v>
      </c>
      <c r="F7" s="11">
        <v>18.23</v>
      </c>
      <c r="H7" s="11">
        <v>18.02</v>
      </c>
      <c r="I7" s="11">
        <v>10.46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A2E-A3A4-4A3F-8D7A-9C1B6ADC63D2}">
  <dimension ref="A1:K11"/>
  <sheetViews>
    <sheetView workbookViewId="0">
      <pane ySplit="1" topLeftCell="A2" activePane="bottomLeft" state="frozen"/>
      <selection pane="bottomLeft" activeCell="G22" sqref="G22"/>
    </sheetView>
  </sheetViews>
  <sheetFormatPr defaultRowHeight="15"/>
  <cols>
    <col min="1" max="1" width="11.7109375" customWidth="1"/>
    <col min="2" max="3" width="10.85546875" customWidth="1"/>
    <col min="4" max="4" width="10.140625" customWidth="1"/>
    <col min="5" max="5" width="10.28515625" customWidth="1"/>
    <col min="7" max="7" width="13.7109375" customWidth="1"/>
    <col min="8" max="8" width="12.5703125" customWidth="1"/>
    <col min="9" max="9" width="14.5703125" customWidth="1"/>
    <col min="10" max="10" width="10.42578125" customWidth="1"/>
    <col min="11" max="11" width="10.85546875" customWidth="1"/>
  </cols>
  <sheetData>
    <row r="1" spans="1:11" ht="54">
      <c r="A1" s="6" t="s">
        <v>8</v>
      </c>
      <c r="B1" s="7" t="s">
        <v>7</v>
      </c>
      <c r="C1" s="7" t="s">
        <v>4</v>
      </c>
      <c r="D1" s="8" t="s">
        <v>20</v>
      </c>
      <c r="E1" s="7" t="s">
        <v>21</v>
      </c>
      <c r="F1" s="8" t="s">
        <v>22</v>
      </c>
      <c r="G1" s="7" t="s">
        <v>1</v>
      </c>
      <c r="H1" s="7" t="s">
        <v>5</v>
      </c>
      <c r="I1" s="7" t="s">
        <v>2</v>
      </c>
      <c r="J1" s="7" t="s">
        <v>23</v>
      </c>
      <c r="K1" s="7" t="s">
        <v>3</v>
      </c>
    </row>
    <row r="2" spans="1:11">
      <c r="A2" s="12" t="s">
        <v>14</v>
      </c>
      <c r="B2" s="10">
        <v>43830</v>
      </c>
      <c r="C2" s="11">
        <v>2708.01</v>
      </c>
      <c r="D2" s="11">
        <v>678.83</v>
      </c>
      <c r="E2" s="11">
        <v>3.99</v>
      </c>
      <c r="F2" s="11">
        <v>33.85</v>
      </c>
      <c r="G2" s="11">
        <v>91.89</v>
      </c>
      <c r="H2" s="11">
        <v>2.25</v>
      </c>
      <c r="I2" s="11">
        <v>55.78</v>
      </c>
      <c r="J2" s="11">
        <v>8.2200000000000006</v>
      </c>
      <c r="K2" s="11">
        <v>48.55</v>
      </c>
    </row>
    <row r="3" spans="1:11">
      <c r="A3" s="12" t="s">
        <v>15</v>
      </c>
      <c r="B3" s="10">
        <v>43830</v>
      </c>
      <c r="C3" s="11">
        <v>1960.5</v>
      </c>
      <c r="D3" s="11">
        <v>708.4</v>
      </c>
      <c r="E3" s="11">
        <v>2.77</v>
      </c>
      <c r="F3" s="11">
        <v>4.45</v>
      </c>
      <c r="G3" s="11">
        <v>69.900000000000006</v>
      </c>
      <c r="H3" s="11"/>
      <c r="I3" s="11">
        <v>65.45</v>
      </c>
      <c r="J3" s="11">
        <v>9.24</v>
      </c>
      <c r="K3" s="11">
        <v>29.95</v>
      </c>
    </row>
    <row r="4" spans="1:11">
      <c r="A4" s="12" t="s">
        <v>0</v>
      </c>
      <c r="B4" s="10">
        <v>43830</v>
      </c>
      <c r="C4" s="11">
        <v>6308.4</v>
      </c>
      <c r="D4" s="11">
        <v>2599.77</v>
      </c>
      <c r="E4" s="11">
        <v>2.4300000000000002</v>
      </c>
      <c r="F4" s="11">
        <v>118.12</v>
      </c>
      <c r="G4" s="11">
        <v>368.23</v>
      </c>
      <c r="H4" s="11">
        <v>111.47</v>
      </c>
      <c r="I4" s="11">
        <v>138.63999999999999</v>
      </c>
      <c r="J4" s="11">
        <v>5.33</v>
      </c>
      <c r="K4" s="11">
        <v>45.5</v>
      </c>
    </row>
    <row r="5" spans="1:11">
      <c r="A5" s="12" t="s">
        <v>11</v>
      </c>
      <c r="B5" s="10">
        <v>43830</v>
      </c>
      <c r="C5" s="11">
        <v>2106</v>
      </c>
      <c r="D5" s="11">
        <v>926.94</v>
      </c>
      <c r="E5" s="11">
        <v>2.27</v>
      </c>
      <c r="F5" s="11">
        <v>27.09</v>
      </c>
      <c r="G5" s="11">
        <v>80.28</v>
      </c>
      <c r="H5" s="11">
        <v>5.33</v>
      </c>
      <c r="I5" s="11">
        <v>47.86</v>
      </c>
      <c r="J5" s="11">
        <v>5.16</v>
      </c>
      <c r="K5" s="11">
        <v>44</v>
      </c>
    </row>
    <row r="6" spans="1:11">
      <c r="A6" s="12" t="s">
        <v>12</v>
      </c>
      <c r="B6" s="10">
        <v>43830</v>
      </c>
      <c r="C6" s="11">
        <v>1860</v>
      </c>
      <c r="D6" s="11">
        <v>1006.79</v>
      </c>
      <c r="E6" s="11">
        <v>1.85</v>
      </c>
      <c r="F6" s="11">
        <v>19.22</v>
      </c>
      <c r="G6" s="11">
        <v>98.73</v>
      </c>
      <c r="H6" s="11">
        <v>4.2699999999999996</v>
      </c>
      <c r="I6" s="11">
        <v>75.23</v>
      </c>
      <c r="J6" s="11">
        <v>7.47</v>
      </c>
      <c r="K6" s="11">
        <v>24.72</v>
      </c>
    </row>
    <row r="7" spans="1:11">
      <c r="A7" s="12" t="s">
        <v>16</v>
      </c>
      <c r="B7" s="10">
        <v>43830</v>
      </c>
      <c r="C7" s="11">
        <v>2110.31</v>
      </c>
      <c r="D7" s="11">
        <v>1156.9100000000001</v>
      </c>
      <c r="E7" s="11">
        <v>1.82</v>
      </c>
      <c r="F7" s="11">
        <v>2.2799999999999998</v>
      </c>
      <c r="G7" s="11">
        <v>93.39</v>
      </c>
      <c r="H7" s="11">
        <v>0.72</v>
      </c>
      <c r="I7" s="11">
        <v>90.38</v>
      </c>
      <c r="J7" s="11">
        <v>7.81</v>
      </c>
      <c r="K7" s="11">
        <v>23.35</v>
      </c>
    </row>
    <row r="8" spans="1:11">
      <c r="A8" s="12" t="s">
        <v>18</v>
      </c>
      <c r="B8" s="10">
        <v>43830</v>
      </c>
      <c r="C8" s="11">
        <v>1153.56</v>
      </c>
      <c r="D8" s="11">
        <v>674.99</v>
      </c>
      <c r="E8" s="11">
        <v>1.71</v>
      </c>
      <c r="F8" s="11">
        <v>19.57</v>
      </c>
      <c r="G8" s="11">
        <v>82</v>
      </c>
      <c r="H8" s="11">
        <v>0.69</v>
      </c>
      <c r="I8" s="11">
        <v>61.74</v>
      </c>
      <c r="J8" s="11">
        <v>9.15</v>
      </c>
      <c r="K8" s="11">
        <v>18.68</v>
      </c>
    </row>
    <row r="9" spans="1:11">
      <c r="A9" s="12" t="s">
        <v>17</v>
      </c>
      <c r="B9" s="10">
        <v>43830</v>
      </c>
      <c r="C9" s="11">
        <v>1015.37</v>
      </c>
      <c r="D9" s="11">
        <v>608.59</v>
      </c>
      <c r="E9" s="11">
        <v>1.67</v>
      </c>
      <c r="F9" s="11">
        <v>7.76</v>
      </c>
      <c r="G9" s="11">
        <v>62.77</v>
      </c>
      <c r="H9" s="11">
        <v>0.38</v>
      </c>
      <c r="I9" s="11">
        <v>54.63</v>
      </c>
      <c r="J9" s="11">
        <v>8.98</v>
      </c>
      <c r="K9" s="11">
        <v>18.59</v>
      </c>
    </row>
    <row r="10" spans="1:11">
      <c r="A10" s="12" t="s">
        <v>10</v>
      </c>
      <c r="B10" s="10">
        <v>43830</v>
      </c>
      <c r="C10" s="11">
        <v>4618.4799999999996</v>
      </c>
      <c r="D10" s="11">
        <v>2857.29</v>
      </c>
      <c r="E10" s="11">
        <v>1.62</v>
      </c>
      <c r="F10" s="11">
        <v>59.48</v>
      </c>
      <c r="G10" s="11">
        <v>233.29</v>
      </c>
      <c r="H10" s="11">
        <v>21.87</v>
      </c>
      <c r="I10" s="11">
        <v>151.94</v>
      </c>
      <c r="J10" s="11">
        <v>5.32</v>
      </c>
      <c r="K10" s="11">
        <v>30.4</v>
      </c>
    </row>
    <row r="11" spans="1:11">
      <c r="A11" s="12" t="s">
        <v>13</v>
      </c>
      <c r="B11" s="10">
        <v>43830</v>
      </c>
      <c r="C11" s="11">
        <v>863</v>
      </c>
      <c r="D11" s="11">
        <v>1178.52</v>
      </c>
      <c r="E11" s="11">
        <v>0.73</v>
      </c>
      <c r="F11" s="11">
        <v>24.61</v>
      </c>
      <c r="G11" s="11">
        <v>84.08</v>
      </c>
      <c r="H11" s="11">
        <v>3.36</v>
      </c>
      <c r="I11" s="11">
        <v>56.11</v>
      </c>
      <c r="J11" s="11">
        <v>4.76</v>
      </c>
      <c r="K11" s="11">
        <v>15.38</v>
      </c>
    </row>
  </sheetData>
  <autoFilter ref="A1:K1" xr:uid="{40D14248-12DD-4530-B9E5-E9C2D1972AB6}">
    <sortState xmlns:xlrd2="http://schemas.microsoft.com/office/spreadsheetml/2017/richdata2" ref="A2:K11">
      <sortCondition descending="1" ref="E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金科股份</vt:lpstr>
      <vt:lpstr>华侨城A</vt:lpstr>
      <vt:lpstr>新城控股</vt:lpstr>
      <vt:lpstr>金地</vt:lpstr>
      <vt:lpstr>万科A</vt:lpstr>
      <vt:lpstr>保利</vt:lpstr>
      <vt:lpstr>中南建设</vt:lpstr>
      <vt:lpstr>荣盛发展</vt:lpstr>
      <vt:lpstr>阳光城</vt:lpstr>
      <vt:lpstr>蓝光发展</vt:lpstr>
      <vt:lpstr>2019年比较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2021-08-27T03:21:36Z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2cbe517a-40fb-4f62-8f73-aa4ecc18ccd7</vt:lpwstr>
  </property>
</Properties>
</file>