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im\财报分析\"/>
    </mc:Choice>
  </mc:AlternateContent>
  <xr:revisionPtr revIDLastSave="0" documentId="8_{CB0CF6B5-2DE4-4F37-8A5D-BABC38AAC28B}" xr6:coauthVersionLast="45" xr6:coauthVersionMax="45" xr10:uidLastSave="{00000000-0000-0000-0000-000000000000}"/>
  <bookViews>
    <workbookView xWindow="3810" yWindow="825" windowWidth="20550" windowHeight="11505" activeTab="1" xr2:uid="{00000000-000D-0000-FFFF-FFFF00000000}"/>
  </bookViews>
  <sheets>
    <sheet name="张氏分析" sheetId="1" r:id="rId1"/>
    <sheet name="营业收入分析" sheetId="6" r:id="rId2"/>
    <sheet name="资产负债表" sheetId="2" r:id="rId3"/>
    <sheet name="利润表" sheetId="3" r:id="rId4"/>
    <sheet name="现金流量表" sheetId="4" r:id="rId5"/>
    <sheet name="资产资本表" sheetId="5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F64" i="1"/>
  <c r="F66" i="1"/>
  <c r="K76" i="1"/>
  <c r="K71" i="1"/>
  <c r="K63" i="1"/>
  <c r="F70" i="1"/>
  <c r="F72" i="1"/>
  <c r="F76" i="1"/>
  <c r="F71" i="1"/>
  <c r="F63" i="1"/>
  <c r="K60" i="1" l="1"/>
  <c r="K62" i="1"/>
  <c r="K64" i="1"/>
  <c r="K66" i="1"/>
  <c r="K68" i="1"/>
  <c r="K70" i="1"/>
  <c r="K72" i="1"/>
  <c r="K77" i="1"/>
  <c r="K59" i="1"/>
  <c r="F60" i="1"/>
  <c r="F62" i="1"/>
  <c r="F68" i="1"/>
  <c r="F77" i="1"/>
  <c r="F59" i="1"/>
  <c r="J83" i="1"/>
  <c r="J81" i="1"/>
  <c r="J79" i="1"/>
  <c r="J77" i="1"/>
  <c r="J75" i="1"/>
  <c r="J74" i="1"/>
  <c r="J72" i="1"/>
  <c r="J70" i="1"/>
  <c r="J68" i="1"/>
  <c r="J66" i="1"/>
  <c r="J64" i="1"/>
  <c r="J62" i="1"/>
  <c r="J60" i="1"/>
  <c r="J59" i="1"/>
  <c r="E83" i="1"/>
  <c r="E81" i="1"/>
  <c r="E79" i="1"/>
  <c r="E77" i="1"/>
  <c r="E75" i="1"/>
  <c r="E74" i="1"/>
  <c r="E72" i="1"/>
  <c r="E70" i="1"/>
  <c r="E68" i="1"/>
  <c r="E66" i="1"/>
  <c r="E64" i="1"/>
  <c r="E62" i="1"/>
  <c r="E60" i="1"/>
  <c r="E59" i="1"/>
  <c r="G101" i="1"/>
  <c r="B101" i="1"/>
  <c r="AY95" i="5"/>
  <c r="AW95" i="5"/>
  <c r="AU95" i="5"/>
  <c r="AS95" i="5"/>
  <c r="AQ95" i="5"/>
  <c r="AO95" i="5"/>
  <c r="AM95" i="5"/>
  <c r="AK95" i="5"/>
  <c r="AI95" i="5"/>
  <c r="AG95" i="5"/>
  <c r="AE95" i="5"/>
  <c r="AC95" i="5"/>
  <c r="AA95" i="5"/>
  <c r="Y95" i="5"/>
  <c r="W95" i="5"/>
  <c r="U95" i="5"/>
  <c r="S95" i="5"/>
  <c r="Q95" i="5"/>
  <c r="O95" i="5"/>
  <c r="M95" i="5"/>
  <c r="K95" i="5"/>
  <c r="I95" i="5"/>
  <c r="G95" i="5"/>
  <c r="E95" i="5"/>
  <c r="C95" i="5"/>
  <c r="AY93" i="5"/>
  <c r="AW93" i="5"/>
  <c r="AU93" i="5"/>
  <c r="AS93" i="5"/>
  <c r="AQ93" i="5"/>
  <c r="AO93" i="5"/>
  <c r="AM93" i="5"/>
  <c r="AK93" i="5"/>
  <c r="AI93" i="5"/>
  <c r="AG93" i="5"/>
  <c r="AE93" i="5"/>
  <c r="AC93" i="5"/>
  <c r="AA93" i="5"/>
  <c r="Y93" i="5"/>
  <c r="W93" i="5"/>
  <c r="U93" i="5"/>
  <c r="S93" i="5"/>
  <c r="Q93" i="5"/>
  <c r="O93" i="5"/>
  <c r="M93" i="5"/>
  <c r="K93" i="5"/>
  <c r="I93" i="5"/>
  <c r="G93" i="5"/>
  <c r="E93" i="5"/>
  <c r="C93" i="5"/>
  <c r="AY92" i="5"/>
  <c r="AW92" i="5"/>
  <c r="AU92" i="5"/>
  <c r="AS92" i="5"/>
  <c r="AQ92" i="5"/>
  <c r="AO92" i="5"/>
  <c r="AM92" i="5"/>
  <c r="AK92" i="5"/>
  <c r="AI92" i="5"/>
  <c r="AG92" i="5"/>
  <c r="AE92" i="5"/>
  <c r="AC92" i="5"/>
  <c r="AA92" i="5"/>
  <c r="Y92" i="5"/>
  <c r="W92" i="5"/>
  <c r="U92" i="5"/>
  <c r="S92" i="5"/>
  <c r="Q92" i="5"/>
  <c r="O92" i="5"/>
  <c r="M92" i="5"/>
  <c r="K92" i="5"/>
  <c r="I92" i="5"/>
  <c r="G92" i="5"/>
  <c r="E92" i="5"/>
  <c r="C92" i="5"/>
  <c r="AY91" i="5"/>
  <c r="AW91" i="5"/>
  <c r="AU91" i="5"/>
  <c r="AS91" i="5"/>
  <c r="AQ91" i="5"/>
  <c r="AO91" i="5"/>
  <c r="AM91" i="5"/>
  <c r="AK91" i="5"/>
  <c r="AI91" i="5"/>
  <c r="AG91" i="5"/>
  <c r="AE91" i="5"/>
  <c r="AC91" i="5"/>
  <c r="AA91" i="5"/>
  <c r="Y91" i="5"/>
  <c r="W91" i="5"/>
  <c r="U91" i="5"/>
  <c r="S91" i="5"/>
  <c r="Q91" i="5"/>
  <c r="O91" i="5"/>
  <c r="M91" i="5"/>
  <c r="K91" i="5"/>
  <c r="I91" i="5"/>
  <c r="G91" i="5"/>
  <c r="E91" i="5"/>
  <c r="C91" i="5"/>
  <c r="AY90" i="5"/>
  <c r="AW90" i="5"/>
  <c r="AU90" i="5"/>
  <c r="AS90" i="5"/>
  <c r="AQ90" i="5"/>
  <c r="AO90" i="5"/>
  <c r="AM90" i="5"/>
  <c r="AK90" i="5"/>
  <c r="AI90" i="5"/>
  <c r="AG90" i="5"/>
  <c r="AE90" i="5"/>
  <c r="AC90" i="5"/>
  <c r="AA90" i="5"/>
  <c r="Y90" i="5"/>
  <c r="W90" i="5"/>
  <c r="U90" i="5"/>
  <c r="S90" i="5"/>
  <c r="Q90" i="5"/>
  <c r="O90" i="5"/>
  <c r="M90" i="5"/>
  <c r="K90" i="5"/>
  <c r="I90" i="5"/>
  <c r="G90" i="5"/>
  <c r="E90" i="5"/>
  <c r="C90" i="5"/>
  <c r="AY89" i="5"/>
  <c r="AW89" i="5"/>
  <c r="AU89" i="5"/>
  <c r="AS89" i="5"/>
  <c r="AQ89" i="5"/>
  <c r="AO89" i="5"/>
  <c r="AM89" i="5"/>
  <c r="AK89" i="5"/>
  <c r="AI89" i="5"/>
  <c r="AG89" i="5"/>
  <c r="AE89" i="5"/>
  <c r="AC89" i="5"/>
  <c r="AA89" i="5"/>
  <c r="Y89" i="5"/>
  <c r="W89" i="5"/>
  <c r="U89" i="5"/>
  <c r="S89" i="5"/>
  <c r="Q89" i="5"/>
  <c r="O89" i="5"/>
  <c r="M89" i="5"/>
  <c r="K89" i="5"/>
  <c r="I89" i="5"/>
  <c r="G89" i="5"/>
  <c r="E89" i="5"/>
  <c r="C89" i="5"/>
  <c r="AY88" i="5"/>
  <c r="AW88" i="5"/>
  <c r="AU88" i="5"/>
  <c r="AS88" i="5"/>
  <c r="AQ88" i="5"/>
  <c r="AO88" i="5"/>
  <c r="AM88" i="5"/>
  <c r="AK88" i="5"/>
  <c r="AI88" i="5"/>
  <c r="AG88" i="5"/>
  <c r="AE88" i="5"/>
  <c r="AC88" i="5"/>
  <c r="AA88" i="5"/>
  <c r="Y88" i="5"/>
  <c r="W88" i="5"/>
  <c r="U88" i="5"/>
  <c r="S88" i="5"/>
  <c r="Q88" i="5"/>
  <c r="O88" i="5"/>
  <c r="M88" i="5"/>
  <c r="K88" i="5"/>
  <c r="I88" i="5"/>
  <c r="G88" i="5"/>
  <c r="E88" i="5"/>
  <c r="C88" i="5"/>
  <c r="AY87" i="5"/>
  <c r="AW87" i="5"/>
  <c r="AU87" i="5"/>
  <c r="AS87" i="5"/>
  <c r="AQ87" i="5"/>
  <c r="AO87" i="5"/>
  <c r="AM87" i="5"/>
  <c r="AK87" i="5"/>
  <c r="AI87" i="5"/>
  <c r="AG87" i="5"/>
  <c r="AE87" i="5"/>
  <c r="AC87" i="5"/>
  <c r="AA87" i="5"/>
  <c r="Y87" i="5"/>
  <c r="W87" i="5"/>
  <c r="U87" i="5"/>
  <c r="S87" i="5"/>
  <c r="Q87" i="5"/>
  <c r="O87" i="5"/>
  <c r="M87" i="5"/>
  <c r="K87" i="5"/>
  <c r="I87" i="5"/>
  <c r="G87" i="5"/>
  <c r="E87" i="5"/>
  <c r="C87" i="5"/>
  <c r="AX86" i="5"/>
  <c r="AY86" i="5" s="1"/>
  <c r="AV86" i="5"/>
  <c r="AW86" i="5" s="1"/>
  <c r="AT86" i="5"/>
  <c r="AU86" i="5" s="1"/>
  <c r="AS86" i="5"/>
  <c r="AR86" i="5"/>
  <c r="AP86" i="5"/>
  <c r="AQ86" i="5" s="1"/>
  <c r="AN86" i="5"/>
  <c r="AO86" i="5" s="1"/>
  <c r="AL86" i="5"/>
  <c r="AM86" i="5" s="1"/>
  <c r="AJ86" i="5"/>
  <c r="AK86" i="5" s="1"/>
  <c r="AH86" i="5"/>
  <c r="AI86" i="5" s="1"/>
  <c r="AG86" i="5"/>
  <c r="AF86" i="5"/>
  <c r="AD86" i="5"/>
  <c r="AE86" i="5" s="1"/>
  <c r="AB86" i="5"/>
  <c r="AC86" i="5" s="1"/>
  <c r="Z86" i="5"/>
  <c r="AA86" i="5" s="1"/>
  <c r="X86" i="5"/>
  <c r="Y86" i="5" s="1"/>
  <c r="V86" i="5"/>
  <c r="W86" i="5" s="1"/>
  <c r="U86" i="5"/>
  <c r="T86" i="5"/>
  <c r="R86" i="5"/>
  <c r="S86" i="5" s="1"/>
  <c r="P86" i="5"/>
  <c r="Q86" i="5" s="1"/>
  <c r="N86" i="5"/>
  <c r="O86" i="5" s="1"/>
  <c r="L86" i="5"/>
  <c r="M86" i="5" s="1"/>
  <c r="J86" i="5"/>
  <c r="K86" i="5" s="1"/>
  <c r="I86" i="5"/>
  <c r="H86" i="5"/>
  <c r="F86" i="5"/>
  <c r="G86" i="5" s="1"/>
  <c r="D86" i="5"/>
  <c r="E86" i="5" s="1"/>
  <c r="B86" i="5"/>
  <c r="C86" i="5" s="1"/>
  <c r="AP85" i="5"/>
  <c r="AD85" i="5"/>
  <c r="AE85" i="5" s="1"/>
  <c r="R85" i="5"/>
  <c r="F85" i="5"/>
  <c r="AY84" i="5"/>
  <c r="AW84" i="5"/>
  <c r="AU84" i="5"/>
  <c r="AS84" i="5"/>
  <c r="AQ84" i="5"/>
  <c r="AO84" i="5"/>
  <c r="AM84" i="5"/>
  <c r="AK84" i="5"/>
  <c r="AI84" i="5"/>
  <c r="AG84" i="5"/>
  <c r="AE84" i="5"/>
  <c r="AC84" i="5"/>
  <c r="AA84" i="5"/>
  <c r="Y84" i="5"/>
  <c r="W84" i="5"/>
  <c r="U84" i="5"/>
  <c r="S84" i="5"/>
  <c r="Q84" i="5"/>
  <c r="O84" i="5"/>
  <c r="M84" i="5"/>
  <c r="K84" i="5"/>
  <c r="I84" i="5"/>
  <c r="G84" i="5"/>
  <c r="E84" i="5"/>
  <c r="C84" i="5"/>
  <c r="AY83" i="5"/>
  <c r="AW83" i="5"/>
  <c r="AU83" i="5"/>
  <c r="AS83" i="5"/>
  <c r="AQ83" i="5"/>
  <c r="AO83" i="5"/>
  <c r="AM83" i="5"/>
  <c r="AK83" i="5"/>
  <c r="AI83" i="5"/>
  <c r="AG83" i="5"/>
  <c r="AE83" i="5"/>
  <c r="AC83" i="5"/>
  <c r="AA83" i="5"/>
  <c r="Y83" i="5"/>
  <c r="W83" i="5"/>
  <c r="U83" i="5"/>
  <c r="S83" i="5"/>
  <c r="Q83" i="5"/>
  <c r="O83" i="5"/>
  <c r="M83" i="5"/>
  <c r="K83" i="5"/>
  <c r="I83" i="5"/>
  <c r="G83" i="5"/>
  <c r="E83" i="5"/>
  <c r="C83" i="5"/>
  <c r="AY82" i="5"/>
  <c r="AW82" i="5"/>
  <c r="AU82" i="5"/>
  <c r="AS82" i="5"/>
  <c r="AQ82" i="5"/>
  <c r="AO82" i="5"/>
  <c r="AM82" i="5"/>
  <c r="AK82" i="5"/>
  <c r="AI82" i="5"/>
  <c r="AG82" i="5"/>
  <c r="AE82" i="5"/>
  <c r="AC82" i="5"/>
  <c r="AA82" i="5"/>
  <c r="Y82" i="5"/>
  <c r="W82" i="5"/>
  <c r="U82" i="5"/>
  <c r="S82" i="5"/>
  <c r="Q82" i="5"/>
  <c r="O82" i="5"/>
  <c r="M82" i="5"/>
  <c r="K82" i="5"/>
  <c r="I82" i="5"/>
  <c r="G82" i="5"/>
  <c r="E82" i="5"/>
  <c r="C82" i="5"/>
  <c r="AY81" i="5"/>
  <c r="AW81" i="5"/>
  <c r="AU81" i="5"/>
  <c r="AS81" i="5"/>
  <c r="AQ81" i="5"/>
  <c r="AO81" i="5"/>
  <c r="AM81" i="5"/>
  <c r="AK81" i="5"/>
  <c r="AI81" i="5"/>
  <c r="AG81" i="5"/>
  <c r="AE81" i="5"/>
  <c r="AC81" i="5"/>
  <c r="AA81" i="5"/>
  <c r="Y81" i="5"/>
  <c r="W81" i="5"/>
  <c r="U81" i="5"/>
  <c r="S81" i="5"/>
  <c r="Q81" i="5"/>
  <c r="O81" i="5"/>
  <c r="M81" i="5"/>
  <c r="K81" i="5"/>
  <c r="I81" i="5"/>
  <c r="G81" i="5"/>
  <c r="E81" i="5"/>
  <c r="C81" i="5"/>
  <c r="AY80" i="5"/>
  <c r="AW80" i="5"/>
  <c r="AU80" i="5"/>
  <c r="AS80" i="5"/>
  <c r="AQ80" i="5"/>
  <c r="AO80" i="5"/>
  <c r="AM80" i="5"/>
  <c r="AK80" i="5"/>
  <c r="AI80" i="5"/>
  <c r="AG80" i="5"/>
  <c r="AE80" i="5"/>
  <c r="AC80" i="5"/>
  <c r="AA80" i="5"/>
  <c r="Y80" i="5"/>
  <c r="W80" i="5"/>
  <c r="U80" i="5"/>
  <c r="S80" i="5"/>
  <c r="Q80" i="5"/>
  <c r="O80" i="5"/>
  <c r="M80" i="5"/>
  <c r="K80" i="5"/>
  <c r="I80" i="5"/>
  <c r="G80" i="5"/>
  <c r="E80" i="5"/>
  <c r="C80" i="5"/>
  <c r="AY79" i="5"/>
  <c r="AW79" i="5"/>
  <c r="AU79" i="5"/>
  <c r="AS79" i="5"/>
  <c r="AQ79" i="5"/>
  <c r="AO79" i="5"/>
  <c r="AM79" i="5"/>
  <c r="AK79" i="5"/>
  <c r="AI79" i="5"/>
  <c r="AG79" i="5"/>
  <c r="AE79" i="5"/>
  <c r="AC79" i="5"/>
  <c r="AA79" i="5"/>
  <c r="Y79" i="5"/>
  <c r="W79" i="5"/>
  <c r="U79" i="5"/>
  <c r="S79" i="5"/>
  <c r="Q79" i="5"/>
  <c r="O79" i="5"/>
  <c r="M79" i="5"/>
  <c r="K79" i="5"/>
  <c r="I79" i="5"/>
  <c r="G79" i="5"/>
  <c r="E79" i="5"/>
  <c r="C79" i="5"/>
  <c r="AY78" i="5"/>
  <c r="AW78" i="5"/>
  <c r="AU78" i="5"/>
  <c r="AS78" i="5"/>
  <c r="AQ78" i="5"/>
  <c r="AO78" i="5"/>
  <c r="AM78" i="5"/>
  <c r="AK78" i="5"/>
  <c r="AI78" i="5"/>
  <c r="AG78" i="5"/>
  <c r="AE78" i="5"/>
  <c r="AC78" i="5"/>
  <c r="AA78" i="5"/>
  <c r="Y78" i="5"/>
  <c r="W78" i="5"/>
  <c r="U78" i="5"/>
  <c r="S78" i="5"/>
  <c r="Q78" i="5"/>
  <c r="O78" i="5"/>
  <c r="M78" i="5"/>
  <c r="K78" i="5"/>
  <c r="I78" i="5"/>
  <c r="G78" i="5"/>
  <c r="E78" i="5"/>
  <c r="C78" i="5"/>
  <c r="AY77" i="5"/>
  <c r="AX77" i="5"/>
  <c r="AW77" i="5"/>
  <c r="AV77" i="5"/>
  <c r="AT77" i="5"/>
  <c r="AU77" i="5" s="1"/>
  <c r="AR77" i="5"/>
  <c r="AS77" i="5" s="1"/>
  <c r="AP77" i="5"/>
  <c r="AN77" i="5"/>
  <c r="AO77" i="5" s="1"/>
  <c r="AM77" i="5"/>
  <c r="AL77" i="5"/>
  <c r="AK77" i="5"/>
  <c r="AJ77" i="5"/>
  <c r="AH77" i="5"/>
  <c r="AI77" i="5" s="1"/>
  <c r="AF77" i="5"/>
  <c r="AG77" i="5" s="1"/>
  <c r="AD77" i="5"/>
  <c r="AB77" i="5"/>
  <c r="AC77" i="5" s="1"/>
  <c r="AA77" i="5"/>
  <c r="Z77" i="5"/>
  <c r="Y77" i="5"/>
  <c r="X77" i="5"/>
  <c r="V77" i="5"/>
  <c r="W77" i="5" s="1"/>
  <c r="T77" i="5"/>
  <c r="U77" i="5" s="1"/>
  <c r="R77" i="5"/>
  <c r="P77" i="5"/>
  <c r="Q77" i="5" s="1"/>
  <c r="O77" i="5"/>
  <c r="N77" i="5"/>
  <c r="M77" i="5"/>
  <c r="L77" i="5"/>
  <c r="J77" i="5"/>
  <c r="K77" i="5" s="1"/>
  <c r="H77" i="5"/>
  <c r="I77" i="5" s="1"/>
  <c r="F77" i="5"/>
  <c r="G77" i="5" s="1"/>
  <c r="D77" i="5"/>
  <c r="E77" i="5" s="1"/>
  <c r="C77" i="5"/>
  <c r="B77" i="5"/>
  <c r="AY76" i="5"/>
  <c r="AW76" i="5"/>
  <c r="AU76" i="5"/>
  <c r="AS76" i="5"/>
  <c r="AQ76" i="5"/>
  <c r="AO76" i="5"/>
  <c r="AM76" i="5"/>
  <c r="AK76" i="5"/>
  <c r="AI76" i="5"/>
  <c r="AG76" i="5"/>
  <c r="AE76" i="5"/>
  <c r="AC76" i="5"/>
  <c r="AA76" i="5"/>
  <c r="Y76" i="5"/>
  <c r="W76" i="5"/>
  <c r="U76" i="5"/>
  <c r="S76" i="5"/>
  <c r="Q76" i="5"/>
  <c r="O76" i="5"/>
  <c r="M76" i="5"/>
  <c r="K76" i="5"/>
  <c r="I76" i="5"/>
  <c r="G76" i="5"/>
  <c r="E76" i="5"/>
  <c r="C76" i="5"/>
  <c r="AY75" i="5"/>
  <c r="AW75" i="5"/>
  <c r="AU75" i="5"/>
  <c r="AS75" i="5"/>
  <c r="AQ75" i="5"/>
  <c r="AO75" i="5"/>
  <c r="AM75" i="5"/>
  <c r="AK75" i="5"/>
  <c r="AI75" i="5"/>
  <c r="AG75" i="5"/>
  <c r="AE75" i="5"/>
  <c r="AC75" i="5"/>
  <c r="AA75" i="5"/>
  <c r="Y75" i="5"/>
  <c r="W75" i="5"/>
  <c r="U75" i="5"/>
  <c r="S75" i="5"/>
  <c r="Q75" i="5"/>
  <c r="O75" i="5"/>
  <c r="M75" i="5"/>
  <c r="K75" i="5"/>
  <c r="I75" i="5"/>
  <c r="G75" i="5"/>
  <c r="E75" i="5"/>
  <c r="C75" i="5"/>
  <c r="AY74" i="5"/>
  <c r="AW74" i="5"/>
  <c r="AU74" i="5"/>
  <c r="AS74" i="5"/>
  <c r="AQ74" i="5"/>
  <c r="AO74" i="5"/>
  <c r="AM74" i="5"/>
  <c r="AK74" i="5"/>
  <c r="AI74" i="5"/>
  <c r="AG74" i="5"/>
  <c r="AE74" i="5"/>
  <c r="AC74" i="5"/>
  <c r="AA74" i="5"/>
  <c r="Y74" i="5"/>
  <c r="W74" i="5"/>
  <c r="U74" i="5"/>
  <c r="S74" i="5"/>
  <c r="Q74" i="5"/>
  <c r="O74" i="5"/>
  <c r="M74" i="5"/>
  <c r="K74" i="5"/>
  <c r="I74" i="5"/>
  <c r="G74" i="5"/>
  <c r="E74" i="5"/>
  <c r="C74" i="5"/>
  <c r="AY73" i="5"/>
  <c r="AW73" i="5"/>
  <c r="AU73" i="5"/>
  <c r="AS73" i="5"/>
  <c r="AQ73" i="5"/>
  <c r="AO73" i="5"/>
  <c r="AM73" i="5"/>
  <c r="AK73" i="5"/>
  <c r="AI73" i="5"/>
  <c r="AG73" i="5"/>
  <c r="AE73" i="5"/>
  <c r="AC73" i="5"/>
  <c r="AA73" i="5"/>
  <c r="Y73" i="5"/>
  <c r="W73" i="5"/>
  <c r="U73" i="5"/>
  <c r="S73" i="5"/>
  <c r="Q73" i="5"/>
  <c r="O73" i="5"/>
  <c r="M73" i="5"/>
  <c r="K73" i="5"/>
  <c r="I73" i="5"/>
  <c r="G73" i="5"/>
  <c r="E73" i="5"/>
  <c r="C73" i="5"/>
  <c r="AY72" i="5"/>
  <c r="AW72" i="5"/>
  <c r="AU72" i="5"/>
  <c r="AS72" i="5"/>
  <c r="AQ72" i="5"/>
  <c r="AO72" i="5"/>
  <c r="AM72" i="5"/>
  <c r="AK72" i="5"/>
  <c r="AI72" i="5"/>
  <c r="AG72" i="5"/>
  <c r="AE72" i="5"/>
  <c r="AC72" i="5"/>
  <c r="AA72" i="5"/>
  <c r="Y72" i="5"/>
  <c r="W72" i="5"/>
  <c r="U72" i="5"/>
  <c r="S72" i="5"/>
  <c r="Q72" i="5"/>
  <c r="O72" i="5"/>
  <c r="M72" i="5"/>
  <c r="K72" i="5"/>
  <c r="I72" i="5"/>
  <c r="G72" i="5"/>
  <c r="E72" i="5"/>
  <c r="C72" i="5"/>
  <c r="AY71" i="5"/>
  <c r="AW71" i="5"/>
  <c r="AU71" i="5"/>
  <c r="AS71" i="5"/>
  <c r="AQ71" i="5"/>
  <c r="AO71" i="5"/>
  <c r="AM71" i="5"/>
  <c r="AK71" i="5"/>
  <c r="AI71" i="5"/>
  <c r="AG71" i="5"/>
  <c r="AE71" i="5"/>
  <c r="AC71" i="5"/>
  <c r="AA71" i="5"/>
  <c r="Y71" i="5"/>
  <c r="W71" i="5"/>
  <c r="U71" i="5"/>
  <c r="S71" i="5"/>
  <c r="Q71" i="5"/>
  <c r="O71" i="5"/>
  <c r="M71" i="5"/>
  <c r="K71" i="5"/>
  <c r="I71" i="5"/>
  <c r="G71" i="5"/>
  <c r="E71" i="5"/>
  <c r="C71" i="5"/>
  <c r="AY70" i="5"/>
  <c r="AW70" i="5"/>
  <c r="AU70" i="5"/>
  <c r="AS70" i="5"/>
  <c r="AQ70" i="5"/>
  <c r="AO70" i="5"/>
  <c r="AM70" i="5"/>
  <c r="AK70" i="5"/>
  <c r="AI70" i="5"/>
  <c r="AG70" i="5"/>
  <c r="AE70" i="5"/>
  <c r="AC70" i="5"/>
  <c r="AA70" i="5"/>
  <c r="Y70" i="5"/>
  <c r="W70" i="5"/>
  <c r="U70" i="5"/>
  <c r="S70" i="5"/>
  <c r="Q70" i="5"/>
  <c r="O70" i="5"/>
  <c r="M70" i="5"/>
  <c r="K70" i="5"/>
  <c r="I70" i="5"/>
  <c r="G70" i="5"/>
  <c r="E70" i="5"/>
  <c r="C70" i="5"/>
  <c r="AY69" i="5"/>
  <c r="AW69" i="5"/>
  <c r="AU69" i="5"/>
  <c r="AS69" i="5"/>
  <c r="AQ69" i="5"/>
  <c r="AO69" i="5"/>
  <c r="AM69" i="5"/>
  <c r="AK69" i="5"/>
  <c r="AI69" i="5"/>
  <c r="AG69" i="5"/>
  <c r="AE69" i="5"/>
  <c r="AC69" i="5"/>
  <c r="AA69" i="5"/>
  <c r="Y69" i="5"/>
  <c r="W69" i="5"/>
  <c r="U69" i="5"/>
  <c r="S69" i="5"/>
  <c r="Q69" i="5"/>
  <c r="O69" i="5"/>
  <c r="M69" i="5"/>
  <c r="K69" i="5"/>
  <c r="I69" i="5"/>
  <c r="G69" i="5"/>
  <c r="E69" i="5"/>
  <c r="C69" i="5"/>
  <c r="AY68" i="5"/>
  <c r="AW68" i="5"/>
  <c r="AU68" i="5"/>
  <c r="AS68" i="5"/>
  <c r="AQ68" i="5"/>
  <c r="AO68" i="5"/>
  <c r="AM68" i="5"/>
  <c r="AK68" i="5"/>
  <c r="AI68" i="5"/>
  <c r="AG68" i="5"/>
  <c r="AE68" i="5"/>
  <c r="AC68" i="5"/>
  <c r="AA68" i="5"/>
  <c r="Y68" i="5"/>
  <c r="W68" i="5"/>
  <c r="U68" i="5"/>
  <c r="S68" i="5"/>
  <c r="Q68" i="5"/>
  <c r="O68" i="5"/>
  <c r="M68" i="5"/>
  <c r="K68" i="5"/>
  <c r="I68" i="5"/>
  <c r="G68" i="5"/>
  <c r="E68" i="5"/>
  <c r="C68" i="5"/>
  <c r="AX67" i="5"/>
  <c r="AX85" i="5" s="1"/>
  <c r="AY85" i="5" s="1"/>
  <c r="AV67" i="5"/>
  <c r="AV85" i="5" s="1"/>
  <c r="AW85" i="5" s="1"/>
  <c r="AT67" i="5"/>
  <c r="AU67" i="5" s="1"/>
  <c r="AS67" i="5"/>
  <c r="AR67" i="5"/>
  <c r="AR85" i="5" s="1"/>
  <c r="AQ67" i="5"/>
  <c r="AP67" i="5"/>
  <c r="AO67" i="5" s="1"/>
  <c r="AN67" i="5"/>
  <c r="AN94" i="5" s="1"/>
  <c r="AL67" i="5"/>
  <c r="AL85" i="5" s="1"/>
  <c r="AJ67" i="5"/>
  <c r="AJ85" i="5" s="1"/>
  <c r="AH67" i="5"/>
  <c r="AI67" i="5" s="1"/>
  <c r="AG67" i="5"/>
  <c r="AF67" i="5"/>
  <c r="AF85" i="5" s="1"/>
  <c r="AE67" i="5"/>
  <c r="AD67" i="5"/>
  <c r="AC67" i="5" s="1"/>
  <c r="AB67" i="5"/>
  <c r="AB94" i="5" s="1"/>
  <c r="Z67" i="5"/>
  <c r="Z85" i="5" s="1"/>
  <c r="X67" i="5"/>
  <c r="X85" i="5" s="1"/>
  <c r="V67" i="5"/>
  <c r="W67" i="5" s="1"/>
  <c r="U67" i="5"/>
  <c r="T67" i="5"/>
  <c r="T85" i="5" s="1"/>
  <c r="S67" i="5"/>
  <c r="R67" i="5"/>
  <c r="Q67" i="5" s="1"/>
  <c r="P67" i="5"/>
  <c r="P94" i="5" s="1"/>
  <c r="N67" i="5"/>
  <c r="N85" i="5" s="1"/>
  <c r="L67" i="5"/>
  <c r="L85" i="5" s="1"/>
  <c r="M85" i="5" s="1"/>
  <c r="J67" i="5"/>
  <c r="K67" i="5" s="1"/>
  <c r="I67" i="5"/>
  <c r="H67" i="5"/>
  <c r="H85" i="5" s="1"/>
  <c r="G67" i="5"/>
  <c r="F67" i="5"/>
  <c r="E67" i="5" s="1"/>
  <c r="D67" i="5"/>
  <c r="D94" i="5" s="1"/>
  <c r="B67" i="5"/>
  <c r="B85" i="5" s="1"/>
  <c r="AY66" i="5"/>
  <c r="AW66" i="5"/>
  <c r="AU66" i="5"/>
  <c r="AS66" i="5"/>
  <c r="AQ66" i="5"/>
  <c r="AO66" i="5"/>
  <c r="AM66" i="5"/>
  <c r="AK66" i="5"/>
  <c r="AI66" i="5"/>
  <c r="AG66" i="5"/>
  <c r="AE66" i="5"/>
  <c r="AC66" i="5"/>
  <c r="AA66" i="5"/>
  <c r="Y66" i="5"/>
  <c r="W66" i="5"/>
  <c r="U66" i="5"/>
  <c r="S66" i="5"/>
  <c r="Q66" i="5"/>
  <c r="O66" i="5"/>
  <c r="M66" i="5"/>
  <c r="K66" i="5"/>
  <c r="I66" i="5"/>
  <c r="G66" i="5"/>
  <c r="E66" i="5"/>
  <c r="C66" i="5"/>
  <c r="AY63" i="5"/>
  <c r="AW63" i="5"/>
  <c r="AU63" i="5"/>
  <c r="AS63" i="5"/>
  <c r="AQ63" i="5"/>
  <c r="AO63" i="5"/>
  <c r="AM63" i="5"/>
  <c r="AK63" i="5"/>
  <c r="AI63" i="5"/>
  <c r="AG63" i="5"/>
  <c r="AE63" i="5"/>
  <c r="AC63" i="5"/>
  <c r="AA63" i="5"/>
  <c r="Y63" i="5"/>
  <c r="W63" i="5"/>
  <c r="U63" i="5"/>
  <c r="S63" i="5"/>
  <c r="Q63" i="5"/>
  <c r="O63" i="5"/>
  <c r="M63" i="5"/>
  <c r="K63" i="5"/>
  <c r="I63" i="5"/>
  <c r="G63" i="5"/>
  <c r="E63" i="5"/>
  <c r="C63" i="5"/>
  <c r="AY62" i="5"/>
  <c r="AW62" i="5"/>
  <c r="AU62" i="5"/>
  <c r="AS62" i="5"/>
  <c r="AQ62" i="5"/>
  <c r="AO62" i="5"/>
  <c r="AM62" i="5"/>
  <c r="AK62" i="5"/>
  <c r="AI62" i="5"/>
  <c r="AG62" i="5"/>
  <c r="AE62" i="5"/>
  <c r="AC62" i="5"/>
  <c r="AA62" i="5"/>
  <c r="Y62" i="5"/>
  <c r="W62" i="5"/>
  <c r="U62" i="5"/>
  <c r="S62" i="5"/>
  <c r="Q62" i="5"/>
  <c r="O62" i="5"/>
  <c r="M62" i="5"/>
  <c r="K62" i="5"/>
  <c r="I62" i="5"/>
  <c r="G62" i="5"/>
  <c r="E62" i="5"/>
  <c r="C62" i="5"/>
  <c r="AY61" i="5"/>
  <c r="AW61" i="5"/>
  <c r="AU61" i="5"/>
  <c r="AS61" i="5"/>
  <c r="AQ61" i="5"/>
  <c r="AO61" i="5"/>
  <c r="AM61" i="5"/>
  <c r="AK61" i="5"/>
  <c r="AI61" i="5"/>
  <c r="AG61" i="5"/>
  <c r="AE61" i="5"/>
  <c r="AC61" i="5"/>
  <c r="AA61" i="5"/>
  <c r="Y61" i="5"/>
  <c r="W61" i="5"/>
  <c r="U61" i="5"/>
  <c r="S61" i="5"/>
  <c r="Q61" i="5"/>
  <c r="O61" i="5"/>
  <c r="M61" i="5"/>
  <c r="K61" i="5"/>
  <c r="I61" i="5"/>
  <c r="G61" i="5"/>
  <c r="E61" i="5"/>
  <c r="C61" i="5"/>
  <c r="AY60" i="5"/>
  <c r="AW60" i="5"/>
  <c r="AU60" i="5"/>
  <c r="AS60" i="5"/>
  <c r="AQ60" i="5"/>
  <c r="AO60" i="5"/>
  <c r="AM60" i="5"/>
  <c r="AK60" i="5"/>
  <c r="AI60" i="5"/>
  <c r="AG60" i="5"/>
  <c r="AE60" i="5"/>
  <c r="AC60" i="5"/>
  <c r="AA60" i="5"/>
  <c r="Y60" i="5"/>
  <c r="W60" i="5"/>
  <c r="U60" i="5"/>
  <c r="S60" i="5"/>
  <c r="Q60" i="5"/>
  <c r="O60" i="5"/>
  <c r="M60" i="5"/>
  <c r="K60" i="5"/>
  <c r="I60" i="5"/>
  <c r="G60" i="5"/>
  <c r="E60" i="5"/>
  <c r="C60" i="5"/>
  <c r="AY59" i="5"/>
  <c r="AW59" i="5"/>
  <c r="AU59" i="5"/>
  <c r="AS59" i="5"/>
  <c r="AQ59" i="5"/>
  <c r="AO59" i="5"/>
  <c r="AM59" i="5"/>
  <c r="AK59" i="5"/>
  <c r="AI59" i="5"/>
  <c r="AG59" i="5"/>
  <c r="AE59" i="5"/>
  <c r="AC59" i="5"/>
  <c r="AA59" i="5"/>
  <c r="Y59" i="5"/>
  <c r="W59" i="5"/>
  <c r="U59" i="5"/>
  <c r="S59" i="5"/>
  <c r="Q59" i="5"/>
  <c r="O59" i="5"/>
  <c r="M59" i="5"/>
  <c r="K59" i="5"/>
  <c r="I59" i="5"/>
  <c r="G59" i="5"/>
  <c r="E59" i="5"/>
  <c r="C59" i="5"/>
  <c r="AY58" i="5"/>
  <c r="AW58" i="5"/>
  <c r="AU58" i="5"/>
  <c r="AS58" i="5"/>
  <c r="AQ58" i="5"/>
  <c r="AO58" i="5"/>
  <c r="AM58" i="5"/>
  <c r="AK58" i="5"/>
  <c r="AI58" i="5"/>
  <c r="AG58" i="5"/>
  <c r="AE58" i="5"/>
  <c r="AC58" i="5"/>
  <c r="AA58" i="5"/>
  <c r="Y58" i="5"/>
  <c r="W58" i="5"/>
  <c r="U58" i="5"/>
  <c r="S58" i="5"/>
  <c r="Q58" i="5"/>
  <c r="O58" i="5"/>
  <c r="M58" i="5"/>
  <c r="K58" i="5"/>
  <c r="I58" i="5"/>
  <c r="G58" i="5"/>
  <c r="E58" i="5"/>
  <c r="C58" i="5"/>
  <c r="AY57" i="5"/>
  <c r="AW57" i="5"/>
  <c r="AU57" i="5"/>
  <c r="AS57" i="5"/>
  <c r="AQ57" i="5"/>
  <c r="AO57" i="5"/>
  <c r="AM57" i="5"/>
  <c r="AK57" i="5"/>
  <c r="AI57" i="5"/>
  <c r="AG57" i="5"/>
  <c r="AE57" i="5"/>
  <c r="AC57" i="5"/>
  <c r="AA57" i="5"/>
  <c r="Y57" i="5"/>
  <c r="W57" i="5"/>
  <c r="U57" i="5"/>
  <c r="S57" i="5"/>
  <c r="Q57" i="5"/>
  <c r="O57" i="5"/>
  <c r="M57" i="5"/>
  <c r="K57" i="5"/>
  <c r="I57" i="5"/>
  <c r="G57" i="5"/>
  <c r="E57" i="5"/>
  <c r="C57" i="5"/>
  <c r="AY56" i="5"/>
  <c r="AW56" i="5"/>
  <c r="AU56" i="5"/>
  <c r="AS56" i="5"/>
  <c r="AQ56" i="5"/>
  <c r="AO56" i="5"/>
  <c r="AM56" i="5"/>
  <c r="AK56" i="5"/>
  <c r="AI56" i="5"/>
  <c r="AG56" i="5"/>
  <c r="AE56" i="5"/>
  <c r="AC56" i="5"/>
  <c r="AA56" i="5"/>
  <c r="Y56" i="5"/>
  <c r="W56" i="5"/>
  <c r="U56" i="5"/>
  <c r="S56" i="5"/>
  <c r="Q56" i="5"/>
  <c r="O56" i="5"/>
  <c r="M56" i="5"/>
  <c r="K56" i="5"/>
  <c r="I56" i="5"/>
  <c r="G56" i="5"/>
  <c r="E56" i="5"/>
  <c r="C56" i="5"/>
  <c r="AY55" i="5"/>
  <c r="AW55" i="5"/>
  <c r="AU55" i="5"/>
  <c r="AS55" i="5"/>
  <c r="AQ55" i="5"/>
  <c r="AO55" i="5"/>
  <c r="AM55" i="5"/>
  <c r="AK55" i="5"/>
  <c r="AI55" i="5"/>
  <c r="AG55" i="5"/>
  <c r="AE55" i="5"/>
  <c r="AC55" i="5"/>
  <c r="AA55" i="5"/>
  <c r="Y55" i="5"/>
  <c r="W55" i="5"/>
  <c r="U55" i="5"/>
  <c r="S55" i="5"/>
  <c r="Q55" i="5"/>
  <c r="O55" i="5"/>
  <c r="M55" i="5"/>
  <c r="K55" i="5"/>
  <c r="I55" i="5"/>
  <c r="G55" i="5"/>
  <c r="E55" i="5"/>
  <c r="C55" i="5"/>
  <c r="AY54" i="5"/>
  <c r="AW54" i="5"/>
  <c r="AU54" i="5"/>
  <c r="AS54" i="5"/>
  <c r="AQ54" i="5"/>
  <c r="AO54" i="5"/>
  <c r="AM54" i="5"/>
  <c r="AK54" i="5"/>
  <c r="AI54" i="5"/>
  <c r="AG54" i="5"/>
  <c r="AE54" i="5"/>
  <c r="AC54" i="5"/>
  <c r="AA54" i="5"/>
  <c r="Y54" i="5"/>
  <c r="W54" i="5"/>
  <c r="U54" i="5"/>
  <c r="S54" i="5"/>
  <c r="Q54" i="5"/>
  <c r="O54" i="5"/>
  <c r="M54" i="5"/>
  <c r="K54" i="5"/>
  <c r="I54" i="5"/>
  <c r="G54" i="5"/>
  <c r="E54" i="5"/>
  <c r="C54" i="5"/>
  <c r="AY53" i="5"/>
  <c r="AW53" i="5"/>
  <c r="AU53" i="5"/>
  <c r="AS53" i="5"/>
  <c r="AQ53" i="5"/>
  <c r="AO53" i="5"/>
  <c r="AM53" i="5"/>
  <c r="AK53" i="5"/>
  <c r="AI53" i="5"/>
  <c r="AG53" i="5"/>
  <c r="AE53" i="5"/>
  <c r="AC53" i="5"/>
  <c r="AA53" i="5"/>
  <c r="Y53" i="5"/>
  <c r="W53" i="5"/>
  <c r="U53" i="5"/>
  <c r="S53" i="5"/>
  <c r="Q53" i="5"/>
  <c r="O53" i="5"/>
  <c r="M53" i="5"/>
  <c r="K53" i="5"/>
  <c r="I53" i="5"/>
  <c r="G53" i="5"/>
  <c r="E53" i="5"/>
  <c r="C53" i="5"/>
  <c r="AY52" i="5"/>
  <c r="AW52" i="5"/>
  <c r="AU52" i="5"/>
  <c r="AS52" i="5"/>
  <c r="AQ52" i="5"/>
  <c r="AO52" i="5"/>
  <c r="AM52" i="5"/>
  <c r="AK52" i="5"/>
  <c r="AI52" i="5"/>
  <c r="AG52" i="5"/>
  <c r="AE52" i="5"/>
  <c r="AC52" i="5"/>
  <c r="AA52" i="5"/>
  <c r="Y52" i="5"/>
  <c r="W52" i="5"/>
  <c r="U52" i="5"/>
  <c r="S52" i="5"/>
  <c r="Q52" i="5"/>
  <c r="O52" i="5"/>
  <c r="M52" i="5"/>
  <c r="K52" i="5"/>
  <c r="I52" i="5"/>
  <c r="G52" i="5"/>
  <c r="E52" i="5"/>
  <c r="C52" i="5"/>
  <c r="AX51" i="5"/>
  <c r="AY51" i="5" s="1"/>
  <c r="AV51" i="5"/>
  <c r="AT51" i="5"/>
  <c r="AU51" i="5" s="1"/>
  <c r="AS51" i="5"/>
  <c r="AR51" i="5"/>
  <c r="AQ51" i="5"/>
  <c r="AP51" i="5"/>
  <c r="AN51" i="5"/>
  <c r="AO51" i="5" s="1"/>
  <c r="AL51" i="5"/>
  <c r="AM51" i="5" s="1"/>
  <c r="AJ51" i="5"/>
  <c r="AH51" i="5"/>
  <c r="AI51" i="5" s="1"/>
  <c r="AG51" i="5"/>
  <c r="AF51" i="5"/>
  <c r="AE51" i="5"/>
  <c r="AD51" i="5"/>
  <c r="AB51" i="5"/>
  <c r="AC51" i="5" s="1"/>
  <c r="Z51" i="5"/>
  <c r="AA51" i="5" s="1"/>
  <c r="X51" i="5"/>
  <c r="V51" i="5"/>
  <c r="W51" i="5" s="1"/>
  <c r="U51" i="5"/>
  <c r="T51" i="5"/>
  <c r="S51" i="5"/>
  <c r="R51" i="5"/>
  <c r="P51" i="5"/>
  <c r="Q51" i="5" s="1"/>
  <c r="N51" i="5"/>
  <c r="O51" i="5" s="1"/>
  <c r="L51" i="5"/>
  <c r="J51" i="5"/>
  <c r="K51" i="5" s="1"/>
  <c r="I51" i="5"/>
  <c r="H51" i="5"/>
  <c r="G51" i="5"/>
  <c r="F51" i="5"/>
  <c r="D51" i="5"/>
  <c r="E51" i="5" s="1"/>
  <c r="B51" i="5"/>
  <c r="C51" i="5" s="1"/>
  <c r="AY50" i="5"/>
  <c r="AW50" i="5"/>
  <c r="AU50" i="5"/>
  <c r="AS50" i="5"/>
  <c r="AQ50" i="5"/>
  <c r="AO50" i="5"/>
  <c r="AM50" i="5"/>
  <c r="AK50" i="5"/>
  <c r="AI50" i="5"/>
  <c r="AG50" i="5"/>
  <c r="AE50" i="5"/>
  <c r="AC50" i="5"/>
  <c r="AA50" i="5"/>
  <c r="Y50" i="5"/>
  <c r="W50" i="5"/>
  <c r="U50" i="5"/>
  <c r="S50" i="5"/>
  <c r="Q50" i="5"/>
  <c r="O50" i="5"/>
  <c r="M50" i="5"/>
  <c r="K50" i="5"/>
  <c r="I50" i="5"/>
  <c r="G50" i="5"/>
  <c r="E50" i="5"/>
  <c r="C50" i="5"/>
  <c r="AY49" i="5"/>
  <c r="AW49" i="5"/>
  <c r="AU49" i="5"/>
  <c r="AS49" i="5"/>
  <c r="AQ49" i="5"/>
  <c r="AO49" i="5"/>
  <c r="AM49" i="5"/>
  <c r="AK49" i="5"/>
  <c r="AI49" i="5"/>
  <c r="AG49" i="5"/>
  <c r="AE49" i="5"/>
  <c r="AC49" i="5"/>
  <c r="AA49" i="5"/>
  <c r="Y49" i="5"/>
  <c r="W49" i="5"/>
  <c r="U49" i="5"/>
  <c r="S49" i="5"/>
  <c r="Q49" i="5"/>
  <c r="O49" i="5"/>
  <c r="M49" i="5"/>
  <c r="K49" i="5"/>
  <c r="I49" i="5"/>
  <c r="G49" i="5"/>
  <c r="E49" i="5"/>
  <c r="C49" i="5"/>
  <c r="AY48" i="5"/>
  <c r="AW48" i="5"/>
  <c r="AU48" i="5"/>
  <c r="AS48" i="5"/>
  <c r="AQ48" i="5"/>
  <c r="AO48" i="5"/>
  <c r="AM48" i="5"/>
  <c r="AK48" i="5"/>
  <c r="AI48" i="5"/>
  <c r="AG48" i="5"/>
  <c r="AE48" i="5"/>
  <c r="AC48" i="5"/>
  <c r="AA48" i="5"/>
  <c r="Y48" i="5"/>
  <c r="W48" i="5"/>
  <c r="U48" i="5"/>
  <c r="S48" i="5"/>
  <c r="Q48" i="5"/>
  <c r="O48" i="5"/>
  <c r="M48" i="5"/>
  <c r="K48" i="5"/>
  <c r="I48" i="5"/>
  <c r="G48" i="5"/>
  <c r="E48" i="5"/>
  <c r="C48" i="5"/>
  <c r="AY47" i="5"/>
  <c r="AW47" i="5"/>
  <c r="AU47" i="5"/>
  <c r="AS47" i="5"/>
  <c r="AQ47" i="5"/>
  <c r="AO47" i="5"/>
  <c r="AM47" i="5"/>
  <c r="AK47" i="5"/>
  <c r="AI47" i="5"/>
  <c r="AG47" i="5"/>
  <c r="AE47" i="5"/>
  <c r="AC47" i="5"/>
  <c r="AA47" i="5"/>
  <c r="Y47" i="5"/>
  <c r="W47" i="5"/>
  <c r="U47" i="5"/>
  <c r="S47" i="5"/>
  <c r="Q47" i="5"/>
  <c r="O47" i="5"/>
  <c r="M47" i="5"/>
  <c r="K47" i="5"/>
  <c r="I47" i="5"/>
  <c r="G47" i="5"/>
  <c r="E47" i="5"/>
  <c r="C47" i="5"/>
  <c r="AY46" i="5"/>
  <c r="AW46" i="5"/>
  <c r="AU46" i="5"/>
  <c r="AS46" i="5"/>
  <c r="AQ46" i="5"/>
  <c r="AO46" i="5"/>
  <c r="AM46" i="5"/>
  <c r="AK46" i="5"/>
  <c r="AI46" i="5"/>
  <c r="AG46" i="5"/>
  <c r="AE46" i="5"/>
  <c r="AC46" i="5"/>
  <c r="AA46" i="5"/>
  <c r="Y46" i="5"/>
  <c r="W46" i="5"/>
  <c r="U46" i="5"/>
  <c r="S46" i="5"/>
  <c r="Q46" i="5"/>
  <c r="O46" i="5"/>
  <c r="M46" i="5"/>
  <c r="K46" i="5"/>
  <c r="I46" i="5"/>
  <c r="G46" i="5"/>
  <c r="E46" i="5"/>
  <c r="C46" i="5"/>
  <c r="AY45" i="5"/>
  <c r="AW45" i="5"/>
  <c r="AU45" i="5"/>
  <c r="AS45" i="5"/>
  <c r="AQ45" i="5"/>
  <c r="AO45" i="5"/>
  <c r="AM45" i="5"/>
  <c r="AK45" i="5"/>
  <c r="AI45" i="5"/>
  <c r="AG45" i="5"/>
  <c r="AE45" i="5"/>
  <c r="AC45" i="5"/>
  <c r="AA45" i="5"/>
  <c r="Y45" i="5"/>
  <c r="W45" i="5"/>
  <c r="U45" i="5"/>
  <c r="S45" i="5"/>
  <c r="Q45" i="5"/>
  <c r="O45" i="5"/>
  <c r="M45" i="5"/>
  <c r="K45" i="5"/>
  <c r="I45" i="5"/>
  <c r="G45" i="5"/>
  <c r="E45" i="5"/>
  <c r="C45" i="5"/>
  <c r="AY44" i="5"/>
  <c r="AW44" i="5"/>
  <c r="AU44" i="5"/>
  <c r="AS44" i="5"/>
  <c r="AQ44" i="5"/>
  <c r="AO44" i="5"/>
  <c r="AM44" i="5"/>
  <c r="AK44" i="5"/>
  <c r="AI44" i="5"/>
  <c r="AG44" i="5"/>
  <c r="AE44" i="5"/>
  <c r="AC44" i="5"/>
  <c r="AA44" i="5"/>
  <c r="Y44" i="5"/>
  <c r="W44" i="5"/>
  <c r="U44" i="5"/>
  <c r="S44" i="5"/>
  <c r="Q44" i="5"/>
  <c r="O44" i="5"/>
  <c r="M44" i="5"/>
  <c r="K44" i="5"/>
  <c r="I44" i="5"/>
  <c r="G44" i="5"/>
  <c r="E44" i="5"/>
  <c r="C44" i="5"/>
  <c r="AY43" i="5"/>
  <c r="AW43" i="5"/>
  <c r="AU43" i="5"/>
  <c r="AS43" i="5"/>
  <c r="AQ43" i="5"/>
  <c r="AO43" i="5"/>
  <c r="AM43" i="5"/>
  <c r="AK43" i="5"/>
  <c r="AI43" i="5"/>
  <c r="AG43" i="5"/>
  <c r="AE43" i="5"/>
  <c r="AC43" i="5"/>
  <c r="AA43" i="5"/>
  <c r="Y43" i="5"/>
  <c r="W43" i="5"/>
  <c r="U43" i="5"/>
  <c r="S43" i="5"/>
  <c r="Q43" i="5"/>
  <c r="O43" i="5"/>
  <c r="M43" i="5"/>
  <c r="K43" i="5"/>
  <c r="I43" i="5"/>
  <c r="G43" i="5"/>
  <c r="E43" i="5"/>
  <c r="C43" i="5"/>
  <c r="AY42" i="5"/>
  <c r="AW42" i="5"/>
  <c r="AU42" i="5"/>
  <c r="AS42" i="5"/>
  <c r="AQ42" i="5"/>
  <c r="AO42" i="5"/>
  <c r="AM42" i="5"/>
  <c r="AK42" i="5"/>
  <c r="AI42" i="5"/>
  <c r="AG42" i="5"/>
  <c r="AE42" i="5"/>
  <c r="AC42" i="5"/>
  <c r="AA42" i="5"/>
  <c r="Y42" i="5"/>
  <c r="W42" i="5"/>
  <c r="U42" i="5"/>
  <c r="S42" i="5"/>
  <c r="Q42" i="5"/>
  <c r="O42" i="5"/>
  <c r="M42" i="5"/>
  <c r="K42" i="5"/>
  <c r="I42" i="5"/>
  <c r="G42" i="5"/>
  <c r="E42" i="5"/>
  <c r="C42" i="5"/>
  <c r="AY41" i="5"/>
  <c r="AW41" i="5"/>
  <c r="AU41" i="5"/>
  <c r="AS41" i="5"/>
  <c r="AQ41" i="5"/>
  <c r="AO41" i="5"/>
  <c r="AM41" i="5"/>
  <c r="AK41" i="5"/>
  <c r="AI41" i="5"/>
  <c r="AG41" i="5"/>
  <c r="AE41" i="5"/>
  <c r="AC41" i="5"/>
  <c r="AA41" i="5"/>
  <c r="Y41" i="5"/>
  <c r="W41" i="5"/>
  <c r="U41" i="5"/>
  <c r="S41" i="5"/>
  <c r="Q41" i="5"/>
  <c r="O41" i="5"/>
  <c r="M41" i="5"/>
  <c r="K41" i="5"/>
  <c r="I41" i="5"/>
  <c r="G41" i="5"/>
  <c r="E41" i="5"/>
  <c r="C41" i="5"/>
  <c r="AY40" i="5"/>
  <c r="AW40" i="5"/>
  <c r="AU40" i="5"/>
  <c r="AS40" i="5"/>
  <c r="AQ40" i="5"/>
  <c r="AO40" i="5"/>
  <c r="AM40" i="5"/>
  <c r="AK40" i="5"/>
  <c r="AI40" i="5"/>
  <c r="AG40" i="5"/>
  <c r="AE40" i="5"/>
  <c r="AC40" i="5"/>
  <c r="AA40" i="5"/>
  <c r="Y40" i="5"/>
  <c r="W40" i="5"/>
  <c r="U40" i="5"/>
  <c r="S40" i="5"/>
  <c r="Q40" i="5"/>
  <c r="O40" i="5"/>
  <c r="M40" i="5"/>
  <c r="K40" i="5"/>
  <c r="I40" i="5"/>
  <c r="G40" i="5"/>
  <c r="E40" i="5"/>
  <c r="C40" i="5"/>
  <c r="AY39" i="5"/>
  <c r="AW39" i="5"/>
  <c r="AU39" i="5"/>
  <c r="AS39" i="5"/>
  <c r="AQ39" i="5"/>
  <c r="AO39" i="5"/>
  <c r="AM39" i="5"/>
  <c r="AK39" i="5"/>
  <c r="AI39" i="5"/>
  <c r="AG39" i="5"/>
  <c r="AE39" i="5"/>
  <c r="AC39" i="5"/>
  <c r="AA39" i="5"/>
  <c r="Y39" i="5"/>
  <c r="W39" i="5"/>
  <c r="U39" i="5"/>
  <c r="S39" i="5"/>
  <c r="Q39" i="5"/>
  <c r="O39" i="5"/>
  <c r="M39" i="5"/>
  <c r="K39" i="5"/>
  <c r="I39" i="5"/>
  <c r="G39" i="5"/>
  <c r="E39" i="5"/>
  <c r="C39" i="5"/>
  <c r="AY38" i="5"/>
  <c r="AW38" i="5"/>
  <c r="AU38" i="5"/>
  <c r="AS38" i="5"/>
  <c r="AQ38" i="5"/>
  <c r="AO38" i="5"/>
  <c r="AM38" i="5"/>
  <c r="AK38" i="5"/>
  <c r="AI38" i="5"/>
  <c r="AG38" i="5"/>
  <c r="AE38" i="5"/>
  <c r="AC38" i="5"/>
  <c r="AA38" i="5"/>
  <c r="Y38" i="5"/>
  <c r="W38" i="5"/>
  <c r="U38" i="5"/>
  <c r="S38" i="5"/>
  <c r="Q38" i="5"/>
  <c r="O38" i="5"/>
  <c r="M38" i="5"/>
  <c r="K38" i="5"/>
  <c r="I38" i="5"/>
  <c r="G38" i="5"/>
  <c r="E38" i="5"/>
  <c r="C38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AY36" i="5"/>
  <c r="AW36" i="5"/>
  <c r="AU36" i="5"/>
  <c r="AS36" i="5"/>
  <c r="AQ36" i="5"/>
  <c r="AO36" i="5"/>
  <c r="AM36" i="5"/>
  <c r="AK36" i="5"/>
  <c r="AI36" i="5"/>
  <c r="AG36" i="5"/>
  <c r="AE36" i="5"/>
  <c r="AC36" i="5"/>
  <c r="AA36" i="5"/>
  <c r="Y36" i="5"/>
  <c r="W36" i="5"/>
  <c r="U36" i="5"/>
  <c r="S36" i="5"/>
  <c r="Q36" i="5"/>
  <c r="O36" i="5"/>
  <c r="M36" i="5"/>
  <c r="K36" i="5"/>
  <c r="I36" i="5"/>
  <c r="G36" i="5"/>
  <c r="E36" i="5"/>
  <c r="C36" i="5"/>
  <c r="AX35" i="5"/>
  <c r="AY35" i="5" s="1"/>
  <c r="AV35" i="5"/>
  <c r="AW35" i="5" s="1"/>
  <c r="AT35" i="5"/>
  <c r="AU35" i="5" s="1"/>
  <c r="AS35" i="5"/>
  <c r="AR35" i="5"/>
  <c r="AP35" i="5"/>
  <c r="AQ35" i="5" s="1"/>
  <c r="AN35" i="5"/>
  <c r="AL35" i="5"/>
  <c r="AM35" i="5" s="1"/>
  <c r="AJ35" i="5"/>
  <c r="AK35" i="5" s="1"/>
  <c r="AH35" i="5"/>
  <c r="AI35" i="5" s="1"/>
  <c r="AG35" i="5"/>
  <c r="AF35" i="5"/>
  <c r="AD35" i="5"/>
  <c r="AE35" i="5" s="1"/>
  <c r="AB35" i="5"/>
  <c r="Z35" i="5"/>
  <c r="AA35" i="5" s="1"/>
  <c r="X35" i="5"/>
  <c r="Y35" i="5" s="1"/>
  <c r="V35" i="5"/>
  <c r="W35" i="5" s="1"/>
  <c r="U35" i="5"/>
  <c r="T35" i="5"/>
  <c r="R35" i="5"/>
  <c r="S35" i="5" s="1"/>
  <c r="P35" i="5"/>
  <c r="N35" i="5"/>
  <c r="O35" i="5" s="1"/>
  <c r="L35" i="5"/>
  <c r="M35" i="5" s="1"/>
  <c r="J35" i="5"/>
  <c r="K35" i="5" s="1"/>
  <c r="I35" i="5"/>
  <c r="H35" i="5"/>
  <c r="F35" i="5"/>
  <c r="G35" i="5" s="1"/>
  <c r="D35" i="5"/>
  <c r="B35" i="5"/>
  <c r="C35" i="5" s="1"/>
  <c r="AY34" i="5"/>
  <c r="AW34" i="5"/>
  <c r="AU34" i="5"/>
  <c r="AS34" i="5"/>
  <c r="AQ34" i="5"/>
  <c r="AO34" i="5"/>
  <c r="AM34" i="5"/>
  <c r="AK34" i="5"/>
  <c r="AI34" i="5"/>
  <c r="AG34" i="5"/>
  <c r="AE34" i="5"/>
  <c r="AC34" i="5"/>
  <c r="AA34" i="5"/>
  <c r="Y34" i="5"/>
  <c r="W34" i="5"/>
  <c r="U34" i="5"/>
  <c r="S34" i="5"/>
  <c r="Q34" i="5"/>
  <c r="O34" i="5"/>
  <c r="M34" i="5"/>
  <c r="K34" i="5"/>
  <c r="I34" i="5"/>
  <c r="G34" i="5"/>
  <c r="E34" i="5"/>
  <c r="C34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AY32" i="5"/>
  <c r="AW32" i="5"/>
  <c r="AU32" i="5"/>
  <c r="AS32" i="5"/>
  <c r="AQ32" i="5"/>
  <c r="AO32" i="5"/>
  <c r="AM32" i="5"/>
  <c r="AK32" i="5"/>
  <c r="AI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E32" i="5"/>
  <c r="C32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AY30" i="5"/>
  <c r="AW30" i="5"/>
  <c r="AU30" i="5"/>
  <c r="AS30" i="5"/>
  <c r="AQ30" i="5"/>
  <c r="AO30" i="5"/>
  <c r="AM30" i="5"/>
  <c r="AK30" i="5"/>
  <c r="AI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C30" i="5"/>
  <c r="AY29" i="5"/>
  <c r="AW29" i="5"/>
  <c r="AU29" i="5"/>
  <c r="AS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AY28" i="5"/>
  <c r="AW28" i="5"/>
  <c r="AU28" i="5"/>
  <c r="AS28" i="5"/>
  <c r="AQ28" i="5"/>
  <c r="AO28" i="5"/>
  <c r="AM28" i="5"/>
  <c r="AK28" i="5"/>
  <c r="AI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C28" i="5"/>
  <c r="AY27" i="5"/>
  <c r="AW27" i="5"/>
  <c r="AU27" i="5"/>
  <c r="AS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AY26" i="5"/>
  <c r="AW26" i="5"/>
  <c r="AU26" i="5"/>
  <c r="AS26" i="5"/>
  <c r="AQ26" i="5"/>
  <c r="AO26" i="5"/>
  <c r="AM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26" i="5"/>
  <c r="AY25" i="5"/>
  <c r="AW25" i="5"/>
  <c r="AU25" i="5"/>
  <c r="AS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AY24" i="5"/>
  <c r="AW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AY23" i="5"/>
  <c r="AX23" i="5"/>
  <c r="AX22" i="5" s="1"/>
  <c r="AW23" i="5"/>
  <c r="AV23" i="5"/>
  <c r="AT23" i="5"/>
  <c r="AU23" i="5" s="1"/>
  <c r="AR23" i="5"/>
  <c r="AS23" i="5" s="1"/>
  <c r="AQ23" i="5"/>
  <c r="AP23" i="5"/>
  <c r="AO23" i="5" s="1"/>
  <c r="AN23" i="5"/>
  <c r="AM23" i="5"/>
  <c r="AL23" i="5"/>
  <c r="AL22" i="5" s="1"/>
  <c r="AK23" i="5"/>
  <c r="AJ23" i="5"/>
  <c r="AH23" i="5"/>
  <c r="AI23" i="5" s="1"/>
  <c r="AF23" i="5"/>
  <c r="AG23" i="5" s="1"/>
  <c r="AE23" i="5"/>
  <c r="AD23" i="5"/>
  <c r="AC23" i="5" s="1"/>
  <c r="AB23" i="5"/>
  <c r="AA23" i="5"/>
  <c r="Z23" i="5"/>
  <c r="Z22" i="5" s="1"/>
  <c r="Y23" i="5"/>
  <c r="X23" i="5"/>
  <c r="V23" i="5"/>
  <c r="W23" i="5" s="1"/>
  <c r="T23" i="5"/>
  <c r="U23" i="5" s="1"/>
  <c r="S23" i="5"/>
  <c r="R23" i="5"/>
  <c r="Q23" i="5" s="1"/>
  <c r="P23" i="5"/>
  <c r="O23" i="5"/>
  <c r="N23" i="5"/>
  <c r="N22" i="5" s="1"/>
  <c r="M23" i="5"/>
  <c r="L23" i="5"/>
  <c r="J23" i="5"/>
  <c r="K23" i="5" s="1"/>
  <c r="H23" i="5"/>
  <c r="I23" i="5" s="1"/>
  <c r="G23" i="5"/>
  <c r="F23" i="5"/>
  <c r="E23" i="5" s="1"/>
  <c r="D23" i="5"/>
  <c r="C23" i="5"/>
  <c r="B23" i="5"/>
  <c r="B22" i="5" s="1"/>
  <c r="AV22" i="5"/>
  <c r="AW22" i="5" s="1"/>
  <c r="AT22" i="5"/>
  <c r="AU22" i="5" s="1"/>
  <c r="AN22" i="5"/>
  <c r="AN64" i="5" s="1"/>
  <c r="AJ22" i="5"/>
  <c r="AK22" i="5" s="1"/>
  <c r="AH22" i="5"/>
  <c r="AI22" i="5" s="1"/>
  <c r="AB22" i="5"/>
  <c r="AB64" i="5" s="1"/>
  <c r="X22" i="5"/>
  <c r="Y22" i="5" s="1"/>
  <c r="V22" i="5"/>
  <c r="W22" i="5" s="1"/>
  <c r="P22" i="5"/>
  <c r="P64" i="5" s="1"/>
  <c r="L22" i="5"/>
  <c r="M22" i="5" s="1"/>
  <c r="J22" i="5"/>
  <c r="K22" i="5" s="1"/>
  <c r="D22" i="5"/>
  <c r="D64" i="5" s="1"/>
  <c r="AY21" i="5"/>
  <c r="AW21" i="5"/>
  <c r="AU21" i="5"/>
  <c r="AS21" i="5"/>
  <c r="AQ21" i="5"/>
  <c r="AO21" i="5"/>
  <c r="AM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AY19" i="5"/>
  <c r="AW19" i="5"/>
  <c r="AU19" i="5"/>
  <c r="AS19" i="5"/>
  <c r="AQ19" i="5"/>
  <c r="AO19" i="5"/>
  <c r="AM19" i="5"/>
  <c r="AK19" i="5"/>
  <c r="AI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C19" i="5"/>
  <c r="AY18" i="5"/>
  <c r="AW18" i="5"/>
  <c r="AU18" i="5"/>
  <c r="AS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AY17" i="5"/>
  <c r="AW17" i="5"/>
  <c r="AU17" i="5"/>
  <c r="AS17" i="5"/>
  <c r="AQ17" i="5"/>
  <c r="AO17" i="5"/>
  <c r="AM17" i="5"/>
  <c r="AK17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AY15" i="5"/>
  <c r="AW15" i="5"/>
  <c r="AU15" i="5"/>
  <c r="AS15" i="5"/>
  <c r="AQ15" i="5"/>
  <c r="AO15" i="5"/>
  <c r="AM15" i="5"/>
  <c r="AK15" i="5"/>
  <c r="AI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C15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AY13" i="5"/>
  <c r="AW13" i="5"/>
  <c r="AU13" i="5"/>
  <c r="AS13" i="5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AY11" i="5"/>
  <c r="AW11" i="5"/>
  <c r="AU11" i="5"/>
  <c r="AS11" i="5"/>
  <c r="AQ11" i="5"/>
  <c r="AO11" i="5"/>
  <c r="AM11" i="5"/>
  <c r="AK11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11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AY9" i="5"/>
  <c r="AW9" i="5"/>
  <c r="AU9" i="5"/>
  <c r="AS9" i="5"/>
  <c r="AQ9" i="5"/>
  <c r="AO9" i="5"/>
  <c r="AM9" i="5"/>
  <c r="AK9" i="5"/>
  <c r="AI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C9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AY7" i="5"/>
  <c r="AW7" i="5"/>
  <c r="AU7" i="5"/>
  <c r="AS7" i="5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AY5" i="5"/>
  <c r="AW5" i="5"/>
  <c r="AU5" i="5"/>
  <c r="AS5" i="5"/>
  <c r="AQ5" i="5"/>
  <c r="AO5" i="5"/>
  <c r="AM5" i="5"/>
  <c r="AK5" i="5"/>
  <c r="AI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C5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AY3" i="5"/>
  <c r="AW3" i="5"/>
  <c r="AU3" i="5"/>
  <c r="AS3" i="5"/>
  <c r="AQ3" i="5"/>
  <c r="AO3" i="5"/>
  <c r="AM3" i="5"/>
  <c r="AK3" i="5"/>
  <c r="AI3" i="5"/>
  <c r="AG3" i="5"/>
  <c r="AE3" i="5"/>
  <c r="AC3" i="5"/>
  <c r="AA3" i="5"/>
  <c r="Y3" i="5"/>
  <c r="W3" i="5"/>
  <c r="U3" i="5"/>
  <c r="S3" i="5"/>
  <c r="Q3" i="5"/>
  <c r="O3" i="5"/>
  <c r="M3" i="5"/>
  <c r="K3" i="5"/>
  <c r="I3" i="5"/>
  <c r="G3" i="5"/>
  <c r="E3" i="5"/>
  <c r="C3" i="5"/>
  <c r="AX2" i="5"/>
  <c r="AV2" i="5"/>
  <c r="AT2" i="5"/>
  <c r="AU2" i="5" s="1"/>
  <c r="AS2" i="5"/>
  <c r="AR2" i="5"/>
  <c r="AP2" i="5"/>
  <c r="AQ2" i="5" s="1"/>
  <c r="AN2" i="5"/>
  <c r="AL2" i="5"/>
  <c r="AJ2" i="5"/>
  <c r="AH2" i="5"/>
  <c r="AI2" i="5" s="1"/>
  <c r="AG2" i="5"/>
  <c r="AF2" i="5"/>
  <c r="AD2" i="5"/>
  <c r="AE2" i="5" s="1"/>
  <c r="AB2" i="5"/>
  <c r="AB65" i="5" s="1"/>
  <c r="Z2" i="5"/>
  <c r="X2" i="5"/>
  <c r="V2" i="5"/>
  <c r="W2" i="5" s="1"/>
  <c r="U2" i="5"/>
  <c r="T2" i="5"/>
  <c r="R2" i="5"/>
  <c r="S2" i="5" s="1"/>
  <c r="P2" i="5"/>
  <c r="P65" i="5" s="1"/>
  <c r="N2" i="5"/>
  <c r="L2" i="5"/>
  <c r="J2" i="5"/>
  <c r="K2" i="5" s="1"/>
  <c r="I2" i="5"/>
  <c r="H2" i="5"/>
  <c r="F2" i="5"/>
  <c r="G2" i="5" s="1"/>
  <c r="D2" i="5"/>
  <c r="D65" i="5" s="1"/>
  <c r="B2" i="5"/>
  <c r="AS41" i="4"/>
  <c r="AQ41" i="4"/>
  <c r="AO41" i="4"/>
  <c r="AM41" i="4"/>
  <c r="AK41" i="4"/>
  <c r="AI41" i="4"/>
  <c r="AG41" i="4"/>
  <c r="AE41" i="4"/>
  <c r="AC41" i="4"/>
  <c r="AA41" i="4"/>
  <c r="Y41" i="4"/>
  <c r="W41" i="4"/>
  <c r="U41" i="4"/>
  <c r="S41" i="4"/>
  <c r="Q41" i="4"/>
  <c r="O41" i="4"/>
  <c r="M41" i="4"/>
  <c r="K41" i="4"/>
  <c r="I41" i="4"/>
  <c r="G41" i="4"/>
  <c r="E41" i="4"/>
  <c r="C41" i="4"/>
  <c r="AS40" i="4"/>
  <c r="AQ40" i="4"/>
  <c r="AO40" i="4"/>
  <c r="AM40" i="4"/>
  <c r="AK40" i="4"/>
  <c r="AI40" i="4"/>
  <c r="AG40" i="4"/>
  <c r="AE40" i="4"/>
  <c r="AC40" i="4"/>
  <c r="AA40" i="4"/>
  <c r="Y40" i="4"/>
  <c r="W40" i="4"/>
  <c r="U40" i="4"/>
  <c r="S40" i="4"/>
  <c r="Q40" i="4"/>
  <c r="O40" i="4"/>
  <c r="M40" i="4"/>
  <c r="K40" i="4"/>
  <c r="I40" i="4"/>
  <c r="G40" i="4"/>
  <c r="E40" i="4"/>
  <c r="C40" i="4"/>
  <c r="AS39" i="4"/>
  <c r="AQ39" i="4"/>
  <c r="AO39" i="4"/>
  <c r="AM39" i="4"/>
  <c r="AK39" i="4"/>
  <c r="AI39" i="4"/>
  <c r="AG39" i="4"/>
  <c r="AE39" i="4"/>
  <c r="AC39" i="4"/>
  <c r="AA39" i="4"/>
  <c r="Y39" i="4"/>
  <c r="W39" i="4"/>
  <c r="U39" i="4"/>
  <c r="S39" i="4"/>
  <c r="Q39" i="4"/>
  <c r="O39" i="4"/>
  <c r="M39" i="4"/>
  <c r="K39" i="4"/>
  <c r="I39" i="4"/>
  <c r="G39" i="4"/>
  <c r="E39" i="4"/>
  <c r="C39" i="4"/>
  <c r="AS38" i="4"/>
  <c r="AQ38" i="4"/>
  <c r="AO38" i="4"/>
  <c r="AM38" i="4"/>
  <c r="AK38" i="4"/>
  <c r="AI38" i="4"/>
  <c r="AG38" i="4"/>
  <c r="AE38" i="4"/>
  <c r="AC38" i="4"/>
  <c r="AA38" i="4"/>
  <c r="Y38" i="4"/>
  <c r="W38" i="4"/>
  <c r="U38" i="4"/>
  <c r="S38" i="4"/>
  <c r="Q38" i="4"/>
  <c r="O38" i="4"/>
  <c r="M38" i="4"/>
  <c r="K38" i="4"/>
  <c r="I38" i="4"/>
  <c r="G38" i="4"/>
  <c r="E38" i="4"/>
  <c r="C38" i="4"/>
  <c r="AS37" i="4"/>
  <c r="AQ37" i="4"/>
  <c r="AO37" i="4"/>
  <c r="AM37" i="4"/>
  <c r="AK37" i="4"/>
  <c r="AI37" i="4"/>
  <c r="AG37" i="4"/>
  <c r="AE37" i="4"/>
  <c r="AC37" i="4"/>
  <c r="AA37" i="4"/>
  <c r="Y37" i="4"/>
  <c r="W37" i="4"/>
  <c r="U37" i="4"/>
  <c r="S37" i="4"/>
  <c r="Q37" i="4"/>
  <c r="O37" i="4"/>
  <c r="M37" i="4"/>
  <c r="K37" i="4"/>
  <c r="I37" i="4"/>
  <c r="G37" i="4"/>
  <c r="E37" i="4"/>
  <c r="C37" i="4"/>
  <c r="AS36" i="4"/>
  <c r="AQ36" i="4"/>
  <c r="AO36" i="4"/>
  <c r="AM36" i="4"/>
  <c r="AK36" i="4"/>
  <c r="AI36" i="4"/>
  <c r="AG36" i="4"/>
  <c r="AE36" i="4"/>
  <c r="AC36" i="4"/>
  <c r="AA36" i="4"/>
  <c r="Y36" i="4"/>
  <c r="W36" i="4"/>
  <c r="U36" i="4"/>
  <c r="S36" i="4"/>
  <c r="Q36" i="4"/>
  <c r="O36" i="4"/>
  <c r="M36" i="4"/>
  <c r="K36" i="4"/>
  <c r="I36" i="4"/>
  <c r="G36" i="4"/>
  <c r="E36" i="4"/>
  <c r="C36" i="4"/>
  <c r="AS35" i="4"/>
  <c r="AQ35" i="4"/>
  <c r="AO35" i="4"/>
  <c r="AM35" i="4"/>
  <c r="AK35" i="4"/>
  <c r="AI35" i="4"/>
  <c r="AG35" i="4"/>
  <c r="AE35" i="4"/>
  <c r="AC35" i="4"/>
  <c r="AA35" i="4"/>
  <c r="Y35" i="4"/>
  <c r="W35" i="4"/>
  <c r="U35" i="4"/>
  <c r="S35" i="4"/>
  <c r="Q35" i="4"/>
  <c r="O35" i="4"/>
  <c r="M35" i="4"/>
  <c r="K35" i="4"/>
  <c r="I35" i="4"/>
  <c r="G35" i="4"/>
  <c r="E35" i="4"/>
  <c r="C35" i="4"/>
  <c r="AS34" i="4"/>
  <c r="AQ34" i="4"/>
  <c r="AO34" i="4"/>
  <c r="AM34" i="4"/>
  <c r="AK34" i="4"/>
  <c r="AI34" i="4"/>
  <c r="AG34" i="4"/>
  <c r="AE34" i="4"/>
  <c r="AC34" i="4"/>
  <c r="AA34" i="4"/>
  <c r="Y34" i="4"/>
  <c r="W34" i="4"/>
  <c r="U34" i="4"/>
  <c r="S34" i="4"/>
  <c r="Q34" i="4"/>
  <c r="O34" i="4"/>
  <c r="M34" i="4"/>
  <c r="K34" i="4"/>
  <c r="I34" i="4"/>
  <c r="G34" i="4"/>
  <c r="E34" i="4"/>
  <c r="C34" i="4"/>
  <c r="AS33" i="4"/>
  <c r="AQ33" i="4"/>
  <c r="AO33" i="4"/>
  <c r="AM33" i="4"/>
  <c r="AK33" i="4"/>
  <c r="AI33" i="4"/>
  <c r="AG33" i="4"/>
  <c r="AE33" i="4"/>
  <c r="AC33" i="4"/>
  <c r="AA33" i="4"/>
  <c r="Y33" i="4"/>
  <c r="W33" i="4"/>
  <c r="U33" i="4"/>
  <c r="S33" i="4"/>
  <c r="Q33" i="4"/>
  <c r="O33" i="4"/>
  <c r="M33" i="4"/>
  <c r="K33" i="4"/>
  <c r="I33" i="4"/>
  <c r="G33" i="4"/>
  <c r="E33" i="4"/>
  <c r="C33" i="4"/>
  <c r="AS32" i="4"/>
  <c r="AQ32" i="4"/>
  <c r="AO32" i="4"/>
  <c r="AM32" i="4"/>
  <c r="AK32" i="4"/>
  <c r="AI32" i="4"/>
  <c r="AG32" i="4"/>
  <c r="AE32" i="4"/>
  <c r="AC32" i="4"/>
  <c r="AA32" i="4"/>
  <c r="Y32" i="4"/>
  <c r="W32" i="4"/>
  <c r="U32" i="4"/>
  <c r="S32" i="4"/>
  <c r="Q32" i="4"/>
  <c r="O32" i="4"/>
  <c r="M32" i="4"/>
  <c r="K32" i="4"/>
  <c r="I32" i="4"/>
  <c r="G32" i="4"/>
  <c r="E32" i="4"/>
  <c r="C32" i="4"/>
  <c r="AS31" i="4"/>
  <c r="AQ31" i="4"/>
  <c r="AO31" i="4"/>
  <c r="AM31" i="4"/>
  <c r="AK31" i="4"/>
  <c r="AI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E31" i="4"/>
  <c r="C31" i="4"/>
  <c r="AS30" i="4"/>
  <c r="AQ30" i="4"/>
  <c r="AO30" i="4"/>
  <c r="AM30" i="4"/>
  <c r="AK30" i="4"/>
  <c r="AI30" i="4"/>
  <c r="AG30" i="4"/>
  <c r="AE30" i="4"/>
  <c r="AC30" i="4"/>
  <c r="AA30" i="4"/>
  <c r="Y30" i="4"/>
  <c r="W30" i="4"/>
  <c r="U30" i="4"/>
  <c r="S30" i="4"/>
  <c r="Q30" i="4"/>
  <c r="O30" i="4"/>
  <c r="M30" i="4"/>
  <c r="K30" i="4"/>
  <c r="I30" i="4"/>
  <c r="G30" i="4"/>
  <c r="E30" i="4"/>
  <c r="C30" i="4"/>
  <c r="AS29" i="4"/>
  <c r="AQ29" i="4"/>
  <c r="AO29" i="4"/>
  <c r="AM29" i="4"/>
  <c r="AK29" i="4"/>
  <c r="AI29" i="4"/>
  <c r="AG29" i="4"/>
  <c r="AE29" i="4"/>
  <c r="AC29" i="4"/>
  <c r="AA29" i="4"/>
  <c r="Y29" i="4"/>
  <c r="W29" i="4"/>
  <c r="U29" i="4"/>
  <c r="S29" i="4"/>
  <c r="Q29" i="4"/>
  <c r="O29" i="4"/>
  <c r="M29" i="4"/>
  <c r="K29" i="4"/>
  <c r="I29" i="4"/>
  <c r="G29" i="4"/>
  <c r="E29" i="4"/>
  <c r="C29" i="4"/>
  <c r="AS28" i="4"/>
  <c r="AQ28" i="4"/>
  <c r="AO28" i="4"/>
  <c r="AM28" i="4"/>
  <c r="AK28" i="4"/>
  <c r="AI28" i="4"/>
  <c r="AG28" i="4"/>
  <c r="AE28" i="4"/>
  <c r="AC28" i="4"/>
  <c r="AA28" i="4"/>
  <c r="Y28" i="4"/>
  <c r="W28" i="4"/>
  <c r="U28" i="4"/>
  <c r="S28" i="4"/>
  <c r="Q28" i="4"/>
  <c r="O28" i="4"/>
  <c r="M28" i="4"/>
  <c r="K28" i="4"/>
  <c r="I28" i="4"/>
  <c r="G28" i="4"/>
  <c r="E28" i="4"/>
  <c r="C28" i="4"/>
  <c r="AS27" i="4"/>
  <c r="AQ27" i="4"/>
  <c r="AO27" i="4"/>
  <c r="AM27" i="4"/>
  <c r="AK27" i="4"/>
  <c r="AI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E27" i="4"/>
  <c r="C27" i="4"/>
  <c r="AS26" i="4"/>
  <c r="AQ26" i="4"/>
  <c r="AO26" i="4"/>
  <c r="AM26" i="4"/>
  <c r="AK26" i="4"/>
  <c r="AI26" i="4"/>
  <c r="AG26" i="4"/>
  <c r="AE26" i="4"/>
  <c r="AC26" i="4"/>
  <c r="AA26" i="4"/>
  <c r="Y26" i="4"/>
  <c r="W26" i="4"/>
  <c r="U26" i="4"/>
  <c r="S26" i="4"/>
  <c r="Q26" i="4"/>
  <c r="O26" i="4"/>
  <c r="M26" i="4"/>
  <c r="K26" i="4"/>
  <c r="I26" i="4"/>
  <c r="G26" i="4"/>
  <c r="E26" i="4"/>
  <c r="C26" i="4"/>
  <c r="AS25" i="4"/>
  <c r="AQ25" i="4"/>
  <c r="AO25" i="4"/>
  <c r="AM25" i="4"/>
  <c r="AK25" i="4"/>
  <c r="AI25" i="4"/>
  <c r="AG25" i="4"/>
  <c r="AE25" i="4"/>
  <c r="AC25" i="4"/>
  <c r="AA25" i="4"/>
  <c r="Y25" i="4"/>
  <c r="W25" i="4"/>
  <c r="U25" i="4"/>
  <c r="S25" i="4"/>
  <c r="Q25" i="4"/>
  <c r="O25" i="4"/>
  <c r="M25" i="4"/>
  <c r="K25" i="4"/>
  <c r="I25" i="4"/>
  <c r="G25" i="4"/>
  <c r="E25" i="4"/>
  <c r="C25" i="4"/>
  <c r="AS24" i="4"/>
  <c r="AQ24" i="4"/>
  <c r="AO24" i="4"/>
  <c r="AM24" i="4"/>
  <c r="AK24" i="4"/>
  <c r="AI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  <c r="C24" i="4"/>
  <c r="AS23" i="4"/>
  <c r="AQ23" i="4"/>
  <c r="AO23" i="4"/>
  <c r="AM23" i="4"/>
  <c r="AK23" i="4"/>
  <c r="AI23" i="4"/>
  <c r="AG23" i="4"/>
  <c r="AE23" i="4"/>
  <c r="AC23" i="4"/>
  <c r="AA23" i="4"/>
  <c r="Y23" i="4"/>
  <c r="W23" i="4"/>
  <c r="U23" i="4"/>
  <c r="S23" i="4"/>
  <c r="Q23" i="4"/>
  <c r="O23" i="4"/>
  <c r="M23" i="4"/>
  <c r="K23" i="4"/>
  <c r="I23" i="4"/>
  <c r="G23" i="4"/>
  <c r="E23" i="4"/>
  <c r="C23" i="4"/>
  <c r="AS22" i="4"/>
  <c r="AQ22" i="4"/>
  <c r="AO22" i="4"/>
  <c r="AM22" i="4"/>
  <c r="AK22" i="4"/>
  <c r="AI22" i="4"/>
  <c r="AG22" i="4"/>
  <c r="AE22" i="4"/>
  <c r="AC22" i="4"/>
  <c r="AA22" i="4"/>
  <c r="Y22" i="4"/>
  <c r="W22" i="4"/>
  <c r="U22" i="4"/>
  <c r="S22" i="4"/>
  <c r="Q22" i="4"/>
  <c r="O22" i="4"/>
  <c r="M22" i="4"/>
  <c r="K22" i="4"/>
  <c r="I22" i="4"/>
  <c r="G22" i="4"/>
  <c r="E22" i="4"/>
  <c r="C22" i="4"/>
  <c r="AS21" i="4"/>
  <c r="AQ21" i="4"/>
  <c r="AO21" i="4"/>
  <c r="AM21" i="4"/>
  <c r="AK21" i="4"/>
  <c r="AI21" i="4"/>
  <c r="AG21" i="4"/>
  <c r="AE21" i="4"/>
  <c r="AC21" i="4"/>
  <c r="AA21" i="4"/>
  <c r="Y21" i="4"/>
  <c r="W21" i="4"/>
  <c r="U21" i="4"/>
  <c r="S21" i="4"/>
  <c r="Q21" i="4"/>
  <c r="O21" i="4"/>
  <c r="M21" i="4"/>
  <c r="K21" i="4"/>
  <c r="I21" i="4"/>
  <c r="G21" i="4"/>
  <c r="E21" i="4"/>
  <c r="C21" i="4"/>
  <c r="AS20" i="4"/>
  <c r="AQ20" i="4"/>
  <c r="AO20" i="4"/>
  <c r="AM20" i="4"/>
  <c r="AK20" i="4"/>
  <c r="AI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G20" i="4"/>
  <c r="E20" i="4"/>
  <c r="C20" i="4"/>
  <c r="AS19" i="4"/>
  <c r="AQ19" i="4"/>
  <c r="AO19" i="4"/>
  <c r="AM19" i="4"/>
  <c r="AK19" i="4"/>
  <c r="AI19" i="4"/>
  <c r="AG19" i="4"/>
  <c r="AE19" i="4"/>
  <c r="AC19" i="4"/>
  <c r="AA19" i="4"/>
  <c r="Y19" i="4"/>
  <c r="W19" i="4"/>
  <c r="U19" i="4"/>
  <c r="S19" i="4"/>
  <c r="Q19" i="4"/>
  <c r="O19" i="4"/>
  <c r="M19" i="4"/>
  <c r="K19" i="4"/>
  <c r="I19" i="4"/>
  <c r="G19" i="4"/>
  <c r="E19" i="4"/>
  <c r="C19" i="4"/>
  <c r="AS18" i="4"/>
  <c r="AQ18" i="4"/>
  <c r="AO18" i="4"/>
  <c r="AM18" i="4"/>
  <c r="AK18" i="4"/>
  <c r="AI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E18" i="4"/>
  <c r="C18" i="4"/>
  <c r="AS17" i="4"/>
  <c r="AQ17" i="4"/>
  <c r="AO17" i="4"/>
  <c r="AM17" i="4"/>
  <c r="AK17" i="4"/>
  <c r="AI17" i="4"/>
  <c r="AG17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AS16" i="4"/>
  <c r="AQ16" i="4"/>
  <c r="AO16" i="4"/>
  <c r="AM16" i="4"/>
  <c r="AK16" i="4"/>
  <c r="AI16" i="4"/>
  <c r="AG16" i="4"/>
  <c r="AE16" i="4"/>
  <c r="AC16" i="4"/>
  <c r="AA16" i="4"/>
  <c r="Y16" i="4"/>
  <c r="W16" i="4"/>
  <c r="U16" i="4"/>
  <c r="S16" i="4"/>
  <c r="Q16" i="4"/>
  <c r="O16" i="4"/>
  <c r="M16" i="4"/>
  <c r="K16" i="4"/>
  <c r="I16" i="4"/>
  <c r="G16" i="4"/>
  <c r="E16" i="4"/>
  <c r="C16" i="4"/>
  <c r="AS15" i="4"/>
  <c r="AQ15" i="4"/>
  <c r="AO15" i="4"/>
  <c r="AM15" i="4"/>
  <c r="AK15" i="4"/>
  <c r="AI15" i="4"/>
  <c r="AG15" i="4"/>
  <c r="AE15" i="4"/>
  <c r="AC15" i="4"/>
  <c r="AA15" i="4"/>
  <c r="Y15" i="4"/>
  <c r="W15" i="4"/>
  <c r="U15" i="4"/>
  <c r="S15" i="4"/>
  <c r="Q15" i="4"/>
  <c r="O15" i="4"/>
  <c r="M15" i="4"/>
  <c r="K15" i="4"/>
  <c r="I15" i="4"/>
  <c r="G15" i="4"/>
  <c r="E15" i="4"/>
  <c r="C15" i="4"/>
  <c r="AS14" i="4"/>
  <c r="AQ14" i="4"/>
  <c r="AO14" i="4"/>
  <c r="AM14" i="4"/>
  <c r="AK14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C14" i="4"/>
  <c r="AS13" i="4"/>
  <c r="AQ13" i="4"/>
  <c r="AO13" i="4"/>
  <c r="AM13" i="4"/>
  <c r="AK13" i="4"/>
  <c r="AI13" i="4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G13" i="4"/>
  <c r="E13" i="4"/>
  <c r="C13" i="4"/>
  <c r="AS12" i="4"/>
  <c r="AQ12" i="4"/>
  <c r="AO12" i="4"/>
  <c r="AM12" i="4"/>
  <c r="AK12" i="4"/>
  <c r="AI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G12" i="4"/>
  <c r="E12" i="4"/>
  <c r="C12" i="4"/>
  <c r="AS11" i="4"/>
  <c r="AQ11" i="4"/>
  <c r="AO11" i="4"/>
  <c r="AM11" i="4"/>
  <c r="AK11" i="4"/>
  <c r="AI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AS10" i="4"/>
  <c r="AQ10" i="4"/>
  <c r="AO10" i="4"/>
  <c r="AM10" i="4"/>
  <c r="AK10" i="4"/>
  <c r="AI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G10" i="4"/>
  <c r="E10" i="4"/>
  <c r="C10" i="4"/>
  <c r="AS9" i="4"/>
  <c r="AQ9" i="4"/>
  <c r="AO9" i="4"/>
  <c r="AM9" i="4"/>
  <c r="AK9" i="4"/>
  <c r="AI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AS8" i="4"/>
  <c r="AQ8" i="4"/>
  <c r="AO8" i="4"/>
  <c r="AM8" i="4"/>
  <c r="AK8" i="4"/>
  <c r="AI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E8" i="4"/>
  <c r="C8" i="4"/>
  <c r="AS7" i="4"/>
  <c r="AQ7" i="4"/>
  <c r="AO7" i="4"/>
  <c r="AM7" i="4"/>
  <c r="AK7" i="4"/>
  <c r="AI7" i="4"/>
  <c r="AG7" i="4"/>
  <c r="AE7" i="4"/>
  <c r="AC7" i="4"/>
  <c r="AA7" i="4"/>
  <c r="Y7" i="4"/>
  <c r="W7" i="4"/>
  <c r="U7" i="4"/>
  <c r="S7" i="4"/>
  <c r="Q7" i="4"/>
  <c r="O7" i="4"/>
  <c r="M7" i="4"/>
  <c r="K7" i="4"/>
  <c r="I7" i="4"/>
  <c r="G7" i="4"/>
  <c r="E7" i="4"/>
  <c r="C7" i="4"/>
  <c r="AS6" i="4"/>
  <c r="AQ6" i="4"/>
  <c r="AO6" i="4"/>
  <c r="AM6" i="4"/>
  <c r="AK6" i="4"/>
  <c r="AI6" i="4"/>
  <c r="AG6" i="4"/>
  <c r="AE6" i="4"/>
  <c r="AC6" i="4"/>
  <c r="AA6" i="4"/>
  <c r="Y6" i="4"/>
  <c r="W6" i="4"/>
  <c r="U6" i="4"/>
  <c r="S6" i="4"/>
  <c r="Q6" i="4"/>
  <c r="O6" i="4"/>
  <c r="M6" i="4"/>
  <c r="K6" i="4"/>
  <c r="I6" i="4"/>
  <c r="G6" i="4"/>
  <c r="E6" i="4"/>
  <c r="C6" i="4"/>
  <c r="AS5" i="4"/>
  <c r="AQ5" i="4"/>
  <c r="AO5" i="4"/>
  <c r="AM5" i="4"/>
  <c r="AK5" i="4"/>
  <c r="AI5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C5" i="4"/>
  <c r="AS4" i="4"/>
  <c r="AQ4" i="4"/>
  <c r="AO4" i="4"/>
  <c r="AM4" i="4"/>
  <c r="AK4" i="4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AS3" i="4"/>
  <c r="AQ3" i="4"/>
  <c r="AO3" i="4"/>
  <c r="AM3" i="4"/>
  <c r="AK3" i="4"/>
  <c r="AI3" i="4"/>
  <c r="AG3" i="4"/>
  <c r="AE3" i="4"/>
  <c r="AC3" i="4"/>
  <c r="AA3" i="4"/>
  <c r="Y3" i="4"/>
  <c r="W3" i="4"/>
  <c r="U3" i="4"/>
  <c r="S3" i="4"/>
  <c r="Q3" i="4"/>
  <c r="O3" i="4"/>
  <c r="M3" i="4"/>
  <c r="K3" i="4"/>
  <c r="I3" i="4"/>
  <c r="G3" i="4"/>
  <c r="E3" i="4"/>
  <c r="C3" i="4"/>
  <c r="AS2" i="4"/>
  <c r="AQ2" i="4"/>
  <c r="AO2" i="4"/>
  <c r="AM2" i="4"/>
  <c r="AK2" i="4"/>
  <c r="AI2" i="4"/>
  <c r="AG2" i="4"/>
  <c r="AE2" i="4"/>
  <c r="AC2" i="4"/>
  <c r="AA2" i="4"/>
  <c r="Y2" i="4"/>
  <c r="W2" i="4"/>
  <c r="U2" i="4"/>
  <c r="S2" i="4"/>
  <c r="Q2" i="4"/>
  <c r="O2" i="4"/>
  <c r="M2" i="4"/>
  <c r="K2" i="4"/>
  <c r="I2" i="4"/>
  <c r="G2" i="4"/>
  <c r="E2" i="4"/>
  <c r="C2" i="4"/>
  <c r="AY25" i="3"/>
  <c r="AW25" i="3"/>
  <c r="AU25" i="3"/>
  <c r="AS25" i="3"/>
  <c r="AQ25" i="3"/>
  <c r="AO25" i="3"/>
  <c r="AM25" i="3"/>
  <c r="AK25" i="3"/>
  <c r="AI25" i="3"/>
  <c r="AG25" i="3"/>
  <c r="AE25" i="3"/>
  <c r="AC25" i="3"/>
  <c r="AA25" i="3"/>
  <c r="Y25" i="3"/>
  <c r="W25" i="3"/>
  <c r="U25" i="3"/>
  <c r="S25" i="3"/>
  <c r="Q25" i="3"/>
  <c r="O25" i="3"/>
  <c r="M25" i="3"/>
  <c r="K25" i="3"/>
  <c r="I25" i="3"/>
  <c r="G25" i="3"/>
  <c r="E25" i="3"/>
  <c r="C25" i="3"/>
  <c r="AY24" i="3"/>
  <c r="AW24" i="3"/>
  <c r="AU24" i="3"/>
  <c r="AS24" i="3"/>
  <c r="AQ24" i="3"/>
  <c r="AO24" i="3"/>
  <c r="AM24" i="3"/>
  <c r="AK24" i="3"/>
  <c r="AI24" i="3"/>
  <c r="AG24" i="3"/>
  <c r="AE24" i="3"/>
  <c r="AC24" i="3"/>
  <c r="AA24" i="3"/>
  <c r="Y24" i="3"/>
  <c r="W24" i="3"/>
  <c r="U24" i="3"/>
  <c r="S24" i="3"/>
  <c r="Q24" i="3"/>
  <c r="O24" i="3"/>
  <c r="M24" i="3"/>
  <c r="K24" i="3"/>
  <c r="I24" i="3"/>
  <c r="G24" i="3"/>
  <c r="E24" i="3"/>
  <c r="C24" i="3"/>
  <c r="AY23" i="3"/>
  <c r="AW23" i="3"/>
  <c r="AU23" i="3"/>
  <c r="AS23" i="3"/>
  <c r="AQ23" i="3"/>
  <c r="AO23" i="3"/>
  <c r="AM23" i="3"/>
  <c r="AK23" i="3"/>
  <c r="AI23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C23" i="3"/>
  <c r="AY22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M22" i="3"/>
  <c r="K22" i="3"/>
  <c r="I22" i="3"/>
  <c r="G22" i="3"/>
  <c r="E22" i="3"/>
  <c r="C22" i="3"/>
  <c r="AY21" i="3"/>
  <c r="AW21" i="3"/>
  <c r="AU21" i="3"/>
  <c r="AS21" i="3"/>
  <c r="AQ21" i="3"/>
  <c r="AO21" i="3"/>
  <c r="AM21" i="3"/>
  <c r="AK21" i="3"/>
  <c r="AI21" i="3"/>
  <c r="AG21" i="3"/>
  <c r="AE21" i="3"/>
  <c r="AC21" i="3"/>
  <c r="AA21" i="3"/>
  <c r="Y21" i="3"/>
  <c r="W21" i="3"/>
  <c r="U21" i="3"/>
  <c r="S21" i="3"/>
  <c r="Q21" i="3"/>
  <c r="O21" i="3"/>
  <c r="M21" i="3"/>
  <c r="K21" i="3"/>
  <c r="I21" i="3"/>
  <c r="G21" i="3"/>
  <c r="E21" i="3"/>
  <c r="C21" i="3"/>
  <c r="AY20" i="3"/>
  <c r="AW20" i="3"/>
  <c r="AU20" i="3"/>
  <c r="AS20" i="3"/>
  <c r="AQ20" i="3"/>
  <c r="AO20" i="3"/>
  <c r="AM20" i="3"/>
  <c r="AK20" i="3"/>
  <c r="AI20" i="3"/>
  <c r="AG20" i="3"/>
  <c r="AE20" i="3"/>
  <c r="AC20" i="3"/>
  <c r="AA20" i="3"/>
  <c r="Y20" i="3"/>
  <c r="W20" i="3"/>
  <c r="U20" i="3"/>
  <c r="S20" i="3"/>
  <c r="Q20" i="3"/>
  <c r="O20" i="3"/>
  <c r="M20" i="3"/>
  <c r="K20" i="3"/>
  <c r="I20" i="3"/>
  <c r="G20" i="3"/>
  <c r="E20" i="3"/>
  <c r="C20" i="3"/>
  <c r="AY19" i="3"/>
  <c r="AW19" i="3"/>
  <c r="AU19" i="3"/>
  <c r="AS19" i="3"/>
  <c r="AQ19" i="3"/>
  <c r="AO19" i="3"/>
  <c r="AM19" i="3"/>
  <c r="AK19" i="3"/>
  <c r="AI19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C19" i="3"/>
  <c r="AY18" i="3"/>
  <c r="AW18" i="3"/>
  <c r="AU18" i="3"/>
  <c r="AS18" i="3"/>
  <c r="AQ18" i="3"/>
  <c r="AO18" i="3"/>
  <c r="AM18" i="3"/>
  <c r="AK18" i="3"/>
  <c r="AI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G18" i="3"/>
  <c r="E18" i="3"/>
  <c r="C18" i="3"/>
  <c r="AY17" i="3"/>
  <c r="AW17" i="3"/>
  <c r="AU17" i="3"/>
  <c r="AS17" i="3"/>
  <c r="AQ17" i="3"/>
  <c r="AO17" i="3"/>
  <c r="AM17" i="3"/>
  <c r="AK17" i="3"/>
  <c r="AI17" i="3"/>
  <c r="AG17" i="3"/>
  <c r="AE17" i="3"/>
  <c r="AC17" i="3"/>
  <c r="AA17" i="3"/>
  <c r="Y17" i="3"/>
  <c r="W17" i="3"/>
  <c r="U17" i="3"/>
  <c r="S17" i="3"/>
  <c r="Q17" i="3"/>
  <c r="O17" i="3"/>
  <c r="M17" i="3"/>
  <c r="K17" i="3"/>
  <c r="I17" i="3"/>
  <c r="G17" i="3"/>
  <c r="E17" i="3"/>
  <c r="C17" i="3"/>
  <c r="AY16" i="3"/>
  <c r="AW16" i="3"/>
  <c r="AU16" i="3"/>
  <c r="AS16" i="3"/>
  <c r="AQ16" i="3"/>
  <c r="AO16" i="3"/>
  <c r="AM16" i="3"/>
  <c r="AK16" i="3"/>
  <c r="AI16" i="3"/>
  <c r="AG16" i="3"/>
  <c r="AE16" i="3"/>
  <c r="AC16" i="3"/>
  <c r="AA16" i="3"/>
  <c r="Y16" i="3"/>
  <c r="W16" i="3"/>
  <c r="U16" i="3"/>
  <c r="S16" i="3"/>
  <c r="Q16" i="3"/>
  <c r="O16" i="3"/>
  <c r="M16" i="3"/>
  <c r="K16" i="3"/>
  <c r="I16" i="3"/>
  <c r="G16" i="3"/>
  <c r="E16" i="3"/>
  <c r="C16" i="3"/>
  <c r="AY15" i="3"/>
  <c r="AW15" i="3"/>
  <c r="AU15" i="3"/>
  <c r="AS15" i="3"/>
  <c r="AQ15" i="3"/>
  <c r="AO15" i="3"/>
  <c r="AM15" i="3"/>
  <c r="AK15" i="3"/>
  <c r="AI15" i="3"/>
  <c r="AG15" i="3"/>
  <c r="AE15" i="3"/>
  <c r="AC15" i="3"/>
  <c r="AA15" i="3"/>
  <c r="Y15" i="3"/>
  <c r="W15" i="3"/>
  <c r="U15" i="3"/>
  <c r="S15" i="3"/>
  <c r="Q15" i="3"/>
  <c r="O15" i="3"/>
  <c r="M15" i="3"/>
  <c r="K15" i="3"/>
  <c r="I15" i="3"/>
  <c r="G15" i="3"/>
  <c r="E15" i="3"/>
  <c r="C15" i="3"/>
  <c r="AY14" i="3"/>
  <c r="AW14" i="3"/>
  <c r="AU14" i="3"/>
  <c r="AS14" i="3"/>
  <c r="AQ14" i="3"/>
  <c r="AO14" i="3"/>
  <c r="AM14" i="3"/>
  <c r="AK14" i="3"/>
  <c r="AI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AY13" i="3"/>
  <c r="AW13" i="3"/>
  <c r="AU13" i="3"/>
  <c r="AS13" i="3"/>
  <c r="AQ13" i="3"/>
  <c r="AO13" i="3"/>
  <c r="AM13" i="3"/>
  <c r="AK13" i="3"/>
  <c r="AI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C13" i="3"/>
  <c r="AY12" i="3"/>
  <c r="AW12" i="3"/>
  <c r="AU12" i="3"/>
  <c r="AS12" i="3"/>
  <c r="AQ12" i="3"/>
  <c r="AO12" i="3"/>
  <c r="AM12" i="3"/>
  <c r="AK12" i="3"/>
  <c r="AI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C12" i="3"/>
  <c r="AY11" i="3"/>
  <c r="AW11" i="3"/>
  <c r="AU11" i="3"/>
  <c r="AS11" i="3"/>
  <c r="AQ11" i="3"/>
  <c r="AO11" i="3"/>
  <c r="AM11" i="3"/>
  <c r="AK11" i="3"/>
  <c r="AI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C11" i="3"/>
  <c r="AY10" i="3"/>
  <c r="AW10" i="3"/>
  <c r="AU10" i="3"/>
  <c r="AS10" i="3"/>
  <c r="AQ10" i="3"/>
  <c r="AO10" i="3"/>
  <c r="AM10" i="3"/>
  <c r="AK10" i="3"/>
  <c r="AI10" i="3"/>
  <c r="AG10" i="3"/>
  <c r="AE10" i="3"/>
  <c r="AC10" i="3"/>
  <c r="AA10" i="3"/>
  <c r="Y10" i="3"/>
  <c r="W10" i="3"/>
  <c r="U10" i="3"/>
  <c r="S10" i="3"/>
  <c r="Q10" i="3"/>
  <c r="O10" i="3"/>
  <c r="M10" i="3"/>
  <c r="K10" i="3"/>
  <c r="I10" i="3"/>
  <c r="G10" i="3"/>
  <c r="E10" i="3"/>
  <c r="C10" i="3"/>
  <c r="AY9" i="3"/>
  <c r="AW9" i="3"/>
  <c r="AU9" i="3"/>
  <c r="AS9" i="3"/>
  <c r="AQ9" i="3"/>
  <c r="AO9" i="3"/>
  <c r="AM9" i="3"/>
  <c r="AK9" i="3"/>
  <c r="AI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C9" i="3"/>
  <c r="AY8" i="3"/>
  <c r="AW8" i="3"/>
  <c r="AU8" i="3"/>
  <c r="AS8" i="3"/>
  <c r="AQ8" i="3"/>
  <c r="AO8" i="3"/>
  <c r="AM8" i="3"/>
  <c r="AK8" i="3"/>
  <c r="AI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C8" i="3"/>
  <c r="AY7" i="3"/>
  <c r="AW7" i="3"/>
  <c r="AU7" i="3"/>
  <c r="AS7" i="3"/>
  <c r="AQ7" i="3"/>
  <c r="AO7" i="3"/>
  <c r="AM7" i="3"/>
  <c r="AK7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Y5" i="3"/>
  <c r="AW5" i="3"/>
  <c r="AU5" i="3"/>
  <c r="AS5" i="3"/>
  <c r="AQ5" i="3"/>
  <c r="AO5" i="3"/>
  <c r="AM5" i="3"/>
  <c r="AK5" i="3"/>
  <c r="AI5" i="3"/>
  <c r="AG5" i="3"/>
  <c r="AE5" i="3"/>
  <c r="AC5" i="3"/>
  <c r="AA5" i="3"/>
  <c r="Y5" i="3"/>
  <c r="W5" i="3"/>
  <c r="U5" i="3"/>
  <c r="S5" i="3"/>
  <c r="Q5" i="3"/>
  <c r="O5" i="3"/>
  <c r="M5" i="3"/>
  <c r="K5" i="3"/>
  <c r="I5" i="3"/>
  <c r="G5" i="3"/>
  <c r="E5" i="3"/>
  <c r="C5" i="3"/>
  <c r="AY4" i="3"/>
  <c r="AW4" i="3"/>
  <c r="AU4" i="3"/>
  <c r="AS4" i="3"/>
  <c r="AQ4" i="3"/>
  <c r="AO4" i="3"/>
  <c r="AM4" i="3"/>
  <c r="AK4" i="3"/>
  <c r="AI4" i="3"/>
  <c r="AG4" i="3"/>
  <c r="AE4" i="3"/>
  <c r="AC4" i="3"/>
  <c r="AA4" i="3"/>
  <c r="Y4" i="3"/>
  <c r="W4" i="3"/>
  <c r="U4" i="3"/>
  <c r="S4" i="3"/>
  <c r="Q4" i="3"/>
  <c r="O4" i="3"/>
  <c r="M4" i="3"/>
  <c r="K4" i="3"/>
  <c r="I4" i="3"/>
  <c r="G4" i="3"/>
  <c r="E4" i="3"/>
  <c r="C4" i="3"/>
  <c r="AY3" i="3"/>
  <c r="AW3" i="3"/>
  <c r="AU3" i="3"/>
  <c r="AS3" i="3"/>
  <c r="AQ3" i="3"/>
  <c r="AO3" i="3"/>
  <c r="AM3" i="3"/>
  <c r="AK3" i="3"/>
  <c r="AI3" i="3"/>
  <c r="AG3" i="3"/>
  <c r="AE3" i="3"/>
  <c r="AC3" i="3"/>
  <c r="AA3" i="3"/>
  <c r="Y3" i="3"/>
  <c r="W3" i="3"/>
  <c r="U3" i="3"/>
  <c r="S3" i="3"/>
  <c r="Q3" i="3"/>
  <c r="O3" i="3"/>
  <c r="M3" i="3"/>
  <c r="K3" i="3"/>
  <c r="I3" i="3"/>
  <c r="G3" i="3"/>
  <c r="E3" i="3"/>
  <c r="C3" i="3"/>
  <c r="AY2" i="3"/>
  <c r="AW2" i="3"/>
  <c r="AU2" i="3"/>
  <c r="AS2" i="3"/>
  <c r="AQ2" i="3"/>
  <c r="AO2" i="3"/>
  <c r="AM2" i="3"/>
  <c r="AK2" i="3"/>
  <c r="AI2" i="3"/>
  <c r="AG2" i="3"/>
  <c r="AE2" i="3"/>
  <c r="AC2" i="3"/>
  <c r="AA2" i="3"/>
  <c r="Y2" i="3"/>
  <c r="W2" i="3"/>
  <c r="U2" i="3"/>
  <c r="S2" i="3"/>
  <c r="Q2" i="3"/>
  <c r="O2" i="3"/>
  <c r="M2" i="3"/>
  <c r="K2" i="3"/>
  <c r="I2" i="3"/>
  <c r="G2" i="3"/>
  <c r="E2" i="3"/>
  <c r="C2" i="3"/>
  <c r="AY82" i="2"/>
  <c r="AW82" i="2"/>
  <c r="AU82" i="2"/>
  <c r="AS82" i="2"/>
  <c r="AQ82" i="2"/>
  <c r="AO82" i="2"/>
  <c r="AM82" i="2"/>
  <c r="AK82" i="2"/>
  <c r="AI82" i="2"/>
  <c r="AG82" i="2"/>
  <c r="AE82" i="2"/>
  <c r="AC82" i="2"/>
  <c r="AA82" i="2"/>
  <c r="Y82" i="2"/>
  <c r="W82" i="2"/>
  <c r="U82" i="2"/>
  <c r="S82" i="2"/>
  <c r="Q82" i="2"/>
  <c r="O82" i="2"/>
  <c r="M82" i="2"/>
  <c r="K82" i="2"/>
  <c r="I82" i="2"/>
  <c r="G82" i="2"/>
  <c r="E82" i="2"/>
  <c r="C82" i="2"/>
  <c r="AY81" i="2"/>
  <c r="AW81" i="2"/>
  <c r="AU81" i="2"/>
  <c r="AS81" i="2"/>
  <c r="AQ81" i="2"/>
  <c r="AO81" i="2"/>
  <c r="AM81" i="2"/>
  <c r="AK81" i="2"/>
  <c r="AI81" i="2"/>
  <c r="AG81" i="2"/>
  <c r="AE81" i="2"/>
  <c r="AC81" i="2"/>
  <c r="AA81" i="2"/>
  <c r="Y81" i="2"/>
  <c r="W81" i="2"/>
  <c r="U81" i="2"/>
  <c r="S81" i="2"/>
  <c r="Q81" i="2"/>
  <c r="O81" i="2"/>
  <c r="M81" i="2"/>
  <c r="K81" i="2"/>
  <c r="I81" i="2"/>
  <c r="G81" i="2"/>
  <c r="E81" i="2"/>
  <c r="C81" i="2"/>
  <c r="AY80" i="2"/>
  <c r="AW80" i="2"/>
  <c r="AU80" i="2"/>
  <c r="AS80" i="2"/>
  <c r="AQ80" i="2"/>
  <c r="AO80" i="2"/>
  <c r="AM80" i="2"/>
  <c r="AK80" i="2"/>
  <c r="AI80" i="2"/>
  <c r="AG80" i="2"/>
  <c r="AE80" i="2"/>
  <c r="AC80" i="2"/>
  <c r="AA80" i="2"/>
  <c r="Y80" i="2"/>
  <c r="W80" i="2"/>
  <c r="U80" i="2"/>
  <c r="S80" i="2"/>
  <c r="Q80" i="2"/>
  <c r="O80" i="2"/>
  <c r="M80" i="2"/>
  <c r="K80" i="2"/>
  <c r="I80" i="2"/>
  <c r="G80" i="2"/>
  <c r="E80" i="2"/>
  <c r="C80" i="2"/>
  <c r="AY79" i="2"/>
  <c r="AW79" i="2"/>
  <c r="AU79" i="2"/>
  <c r="AS79" i="2"/>
  <c r="AQ79" i="2"/>
  <c r="AO79" i="2"/>
  <c r="AM79" i="2"/>
  <c r="AK79" i="2"/>
  <c r="AI79" i="2"/>
  <c r="AG79" i="2"/>
  <c r="AE79" i="2"/>
  <c r="AC79" i="2"/>
  <c r="AA79" i="2"/>
  <c r="Y79" i="2"/>
  <c r="W79" i="2"/>
  <c r="U79" i="2"/>
  <c r="S79" i="2"/>
  <c r="Q79" i="2"/>
  <c r="O79" i="2"/>
  <c r="M79" i="2"/>
  <c r="K79" i="2"/>
  <c r="I79" i="2"/>
  <c r="G79" i="2"/>
  <c r="E79" i="2"/>
  <c r="C79" i="2"/>
  <c r="AY78" i="2"/>
  <c r="AW78" i="2"/>
  <c r="AU78" i="2"/>
  <c r="AS78" i="2"/>
  <c r="AQ78" i="2"/>
  <c r="AO78" i="2"/>
  <c r="AM78" i="2"/>
  <c r="AK78" i="2"/>
  <c r="AI78" i="2"/>
  <c r="AG78" i="2"/>
  <c r="AE78" i="2"/>
  <c r="AC78" i="2"/>
  <c r="AA78" i="2"/>
  <c r="Y78" i="2"/>
  <c r="W78" i="2"/>
  <c r="U78" i="2"/>
  <c r="S78" i="2"/>
  <c r="Q78" i="2"/>
  <c r="O78" i="2"/>
  <c r="M78" i="2"/>
  <c r="K78" i="2"/>
  <c r="I78" i="2"/>
  <c r="G78" i="2"/>
  <c r="E78" i="2"/>
  <c r="C78" i="2"/>
  <c r="AY77" i="2"/>
  <c r="AW77" i="2"/>
  <c r="AU77" i="2"/>
  <c r="AS77" i="2"/>
  <c r="AQ77" i="2"/>
  <c r="AO77" i="2"/>
  <c r="AM77" i="2"/>
  <c r="AK77" i="2"/>
  <c r="AI77" i="2"/>
  <c r="AG77" i="2"/>
  <c r="AE77" i="2"/>
  <c r="AC77" i="2"/>
  <c r="AA77" i="2"/>
  <c r="Y77" i="2"/>
  <c r="W77" i="2"/>
  <c r="U77" i="2"/>
  <c r="S77" i="2"/>
  <c r="Q77" i="2"/>
  <c r="O77" i="2"/>
  <c r="M77" i="2"/>
  <c r="K77" i="2"/>
  <c r="I77" i="2"/>
  <c r="G77" i="2"/>
  <c r="E77" i="2"/>
  <c r="C77" i="2"/>
  <c r="AY76" i="2"/>
  <c r="AW76" i="2"/>
  <c r="AU76" i="2"/>
  <c r="AS76" i="2"/>
  <c r="AQ76" i="2"/>
  <c r="AO76" i="2"/>
  <c r="AM76" i="2"/>
  <c r="AK76" i="2"/>
  <c r="AI76" i="2"/>
  <c r="AG76" i="2"/>
  <c r="AE76" i="2"/>
  <c r="AC76" i="2"/>
  <c r="AA76" i="2"/>
  <c r="Y76" i="2"/>
  <c r="W76" i="2"/>
  <c r="U76" i="2"/>
  <c r="S76" i="2"/>
  <c r="Q76" i="2"/>
  <c r="O76" i="2"/>
  <c r="M76" i="2"/>
  <c r="K76" i="2"/>
  <c r="I76" i="2"/>
  <c r="G76" i="2"/>
  <c r="E76" i="2"/>
  <c r="C76" i="2"/>
  <c r="AY75" i="2"/>
  <c r="AW75" i="2"/>
  <c r="AU75" i="2"/>
  <c r="AS75" i="2"/>
  <c r="AQ75" i="2"/>
  <c r="AO75" i="2"/>
  <c r="AM75" i="2"/>
  <c r="AK75" i="2"/>
  <c r="AI75" i="2"/>
  <c r="AG75" i="2"/>
  <c r="AE75" i="2"/>
  <c r="AC75" i="2"/>
  <c r="AA75" i="2"/>
  <c r="Y75" i="2"/>
  <c r="W75" i="2"/>
  <c r="U75" i="2"/>
  <c r="S75" i="2"/>
  <c r="Q75" i="2"/>
  <c r="O75" i="2"/>
  <c r="M75" i="2"/>
  <c r="K75" i="2"/>
  <c r="I75" i="2"/>
  <c r="G75" i="2"/>
  <c r="E75" i="2"/>
  <c r="C75" i="2"/>
  <c r="AY74" i="2"/>
  <c r="AW74" i="2"/>
  <c r="AU74" i="2"/>
  <c r="AS74" i="2"/>
  <c r="AQ74" i="2"/>
  <c r="AO74" i="2"/>
  <c r="AM74" i="2"/>
  <c r="AK74" i="2"/>
  <c r="AI74" i="2"/>
  <c r="AG74" i="2"/>
  <c r="AE74" i="2"/>
  <c r="AC74" i="2"/>
  <c r="AA74" i="2"/>
  <c r="Y74" i="2"/>
  <c r="W74" i="2"/>
  <c r="U74" i="2"/>
  <c r="S74" i="2"/>
  <c r="Q74" i="2"/>
  <c r="O74" i="2"/>
  <c r="M74" i="2"/>
  <c r="K74" i="2"/>
  <c r="I74" i="2"/>
  <c r="G74" i="2"/>
  <c r="E74" i="2"/>
  <c r="C74" i="2"/>
  <c r="AY73" i="2"/>
  <c r="AW73" i="2"/>
  <c r="AU73" i="2"/>
  <c r="AS73" i="2"/>
  <c r="AQ73" i="2"/>
  <c r="AO73" i="2"/>
  <c r="AM73" i="2"/>
  <c r="AK73" i="2"/>
  <c r="AI73" i="2"/>
  <c r="AG73" i="2"/>
  <c r="AE73" i="2"/>
  <c r="AC73" i="2"/>
  <c r="AA73" i="2"/>
  <c r="Y73" i="2"/>
  <c r="W73" i="2"/>
  <c r="U73" i="2"/>
  <c r="S73" i="2"/>
  <c r="Q73" i="2"/>
  <c r="O73" i="2"/>
  <c r="M73" i="2"/>
  <c r="K73" i="2"/>
  <c r="I73" i="2"/>
  <c r="G73" i="2"/>
  <c r="E73" i="2"/>
  <c r="C73" i="2"/>
  <c r="AY72" i="2"/>
  <c r="AW72" i="2"/>
  <c r="AU72" i="2"/>
  <c r="AS72" i="2"/>
  <c r="AQ72" i="2"/>
  <c r="AO72" i="2"/>
  <c r="AM72" i="2"/>
  <c r="AK72" i="2"/>
  <c r="AI72" i="2"/>
  <c r="AG72" i="2"/>
  <c r="AE72" i="2"/>
  <c r="AC72" i="2"/>
  <c r="AA72" i="2"/>
  <c r="Y72" i="2"/>
  <c r="W72" i="2"/>
  <c r="U72" i="2"/>
  <c r="S72" i="2"/>
  <c r="Q72" i="2"/>
  <c r="O72" i="2"/>
  <c r="M72" i="2"/>
  <c r="K72" i="2"/>
  <c r="I72" i="2"/>
  <c r="G72" i="2"/>
  <c r="E72" i="2"/>
  <c r="C72" i="2"/>
  <c r="AY71" i="2"/>
  <c r="AW71" i="2"/>
  <c r="AU71" i="2"/>
  <c r="AS71" i="2"/>
  <c r="AQ71" i="2"/>
  <c r="AO71" i="2"/>
  <c r="AM71" i="2"/>
  <c r="AK71" i="2"/>
  <c r="AI71" i="2"/>
  <c r="AG71" i="2"/>
  <c r="AE71" i="2"/>
  <c r="AC71" i="2"/>
  <c r="AA71" i="2"/>
  <c r="Y71" i="2"/>
  <c r="W71" i="2"/>
  <c r="U71" i="2"/>
  <c r="S71" i="2"/>
  <c r="Q71" i="2"/>
  <c r="O71" i="2"/>
  <c r="M71" i="2"/>
  <c r="K71" i="2"/>
  <c r="I71" i="2"/>
  <c r="G71" i="2"/>
  <c r="E71" i="2"/>
  <c r="C71" i="2"/>
  <c r="AY70" i="2"/>
  <c r="AW70" i="2"/>
  <c r="AU70" i="2"/>
  <c r="AS70" i="2"/>
  <c r="AQ70" i="2"/>
  <c r="AO70" i="2"/>
  <c r="AM70" i="2"/>
  <c r="AK70" i="2"/>
  <c r="AI70" i="2"/>
  <c r="AG70" i="2"/>
  <c r="AE70" i="2"/>
  <c r="AC70" i="2"/>
  <c r="AA70" i="2"/>
  <c r="Y70" i="2"/>
  <c r="W70" i="2"/>
  <c r="U70" i="2"/>
  <c r="S70" i="2"/>
  <c r="Q70" i="2"/>
  <c r="O70" i="2"/>
  <c r="M70" i="2"/>
  <c r="K70" i="2"/>
  <c r="I70" i="2"/>
  <c r="G70" i="2"/>
  <c r="E70" i="2"/>
  <c r="C70" i="2"/>
  <c r="AY69" i="2"/>
  <c r="AW69" i="2"/>
  <c r="AU69" i="2"/>
  <c r="AS69" i="2"/>
  <c r="AQ69" i="2"/>
  <c r="AO69" i="2"/>
  <c r="AM69" i="2"/>
  <c r="AK69" i="2"/>
  <c r="AI69" i="2"/>
  <c r="AG69" i="2"/>
  <c r="AE69" i="2"/>
  <c r="AC69" i="2"/>
  <c r="AA69" i="2"/>
  <c r="Y69" i="2"/>
  <c r="W69" i="2"/>
  <c r="U69" i="2"/>
  <c r="S69" i="2"/>
  <c r="Q69" i="2"/>
  <c r="O69" i="2"/>
  <c r="M69" i="2"/>
  <c r="K69" i="2"/>
  <c r="I69" i="2"/>
  <c r="G69" i="2"/>
  <c r="E69" i="2"/>
  <c r="C69" i="2"/>
  <c r="AY68" i="2"/>
  <c r="AW68" i="2"/>
  <c r="AU68" i="2"/>
  <c r="AS68" i="2"/>
  <c r="AQ68" i="2"/>
  <c r="AO68" i="2"/>
  <c r="AM68" i="2"/>
  <c r="AK68" i="2"/>
  <c r="AI68" i="2"/>
  <c r="AG68" i="2"/>
  <c r="AE68" i="2"/>
  <c r="AC68" i="2"/>
  <c r="AA68" i="2"/>
  <c r="Y68" i="2"/>
  <c r="W68" i="2"/>
  <c r="U68" i="2"/>
  <c r="S68" i="2"/>
  <c r="Q68" i="2"/>
  <c r="O68" i="2"/>
  <c r="M68" i="2"/>
  <c r="K68" i="2"/>
  <c r="I68" i="2"/>
  <c r="G68" i="2"/>
  <c r="E68" i="2"/>
  <c r="C68" i="2"/>
  <c r="AY67" i="2"/>
  <c r="AW67" i="2"/>
  <c r="AU67" i="2"/>
  <c r="AS67" i="2"/>
  <c r="AQ67" i="2"/>
  <c r="AO67" i="2"/>
  <c r="AM67" i="2"/>
  <c r="AK67" i="2"/>
  <c r="AI67" i="2"/>
  <c r="AG67" i="2"/>
  <c r="AE67" i="2"/>
  <c r="AC67" i="2"/>
  <c r="AA67" i="2"/>
  <c r="Y67" i="2"/>
  <c r="W67" i="2"/>
  <c r="U67" i="2"/>
  <c r="S67" i="2"/>
  <c r="Q67" i="2"/>
  <c r="O67" i="2"/>
  <c r="M67" i="2"/>
  <c r="K67" i="2"/>
  <c r="I67" i="2"/>
  <c r="G67" i="2"/>
  <c r="E67" i="2"/>
  <c r="C67" i="2"/>
  <c r="AY66" i="2"/>
  <c r="AW66" i="2"/>
  <c r="AU66" i="2"/>
  <c r="AS66" i="2"/>
  <c r="AQ66" i="2"/>
  <c r="AO66" i="2"/>
  <c r="AM66" i="2"/>
  <c r="AK66" i="2"/>
  <c r="AI66" i="2"/>
  <c r="AG66" i="2"/>
  <c r="AE66" i="2"/>
  <c r="AC66" i="2"/>
  <c r="AA66" i="2"/>
  <c r="Y66" i="2"/>
  <c r="W66" i="2"/>
  <c r="U66" i="2"/>
  <c r="S66" i="2"/>
  <c r="Q66" i="2"/>
  <c r="O66" i="2"/>
  <c r="M66" i="2"/>
  <c r="K66" i="2"/>
  <c r="I66" i="2"/>
  <c r="G66" i="2"/>
  <c r="E66" i="2"/>
  <c r="C66" i="2"/>
  <c r="AY65" i="2"/>
  <c r="AW65" i="2"/>
  <c r="AU65" i="2"/>
  <c r="AS65" i="2"/>
  <c r="AQ65" i="2"/>
  <c r="AO65" i="2"/>
  <c r="AM65" i="2"/>
  <c r="AK65" i="2"/>
  <c r="AI65" i="2"/>
  <c r="AG65" i="2"/>
  <c r="AE65" i="2"/>
  <c r="AC65" i="2"/>
  <c r="AA65" i="2"/>
  <c r="Y65" i="2"/>
  <c r="W65" i="2"/>
  <c r="U65" i="2"/>
  <c r="S65" i="2"/>
  <c r="Q65" i="2"/>
  <c r="O65" i="2"/>
  <c r="M65" i="2"/>
  <c r="K65" i="2"/>
  <c r="I65" i="2"/>
  <c r="G65" i="2"/>
  <c r="E65" i="2"/>
  <c r="C65" i="2"/>
  <c r="AY64" i="2"/>
  <c r="AW64" i="2"/>
  <c r="AU64" i="2"/>
  <c r="AS64" i="2"/>
  <c r="AQ64" i="2"/>
  <c r="AO64" i="2"/>
  <c r="AM64" i="2"/>
  <c r="AK64" i="2"/>
  <c r="AI64" i="2"/>
  <c r="AG64" i="2"/>
  <c r="AE64" i="2"/>
  <c r="AC64" i="2"/>
  <c r="AA64" i="2"/>
  <c r="Y64" i="2"/>
  <c r="W64" i="2"/>
  <c r="U64" i="2"/>
  <c r="S64" i="2"/>
  <c r="Q64" i="2"/>
  <c r="O64" i="2"/>
  <c r="M64" i="2"/>
  <c r="K64" i="2"/>
  <c r="I64" i="2"/>
  <c r="G64" i="2"/>
  <c r="E64" i="2"/>
  <c r="C64" i="2"/>
  <c r="AY63" i="2"/>
  <c r="AW63" i="2"/>
  <c r="AU63" i="2"/>
  <c r="AS63" i="2"/>
  <c r="AQ63" i="2"/>
  <c r="AO63" i="2"/>
  <c r="AM63" i="2"/>
  <c r="AK63" i="2"/>
  <c r="AI63" i="2"/>
  <c r="AG63" i="2"/>
  <c r="AE63" i="2"/>
  <c r="AC63" i="2"/>
  <c r="AA63" i="2"/>
  <c r="Y63" i="2"/>
  <c r="W63" i="2"/>
  <c r="U63" i="2"/>
  <c r="S63" i="2"/>
  <c r="Q63" i="2"/>
  <c r="O63" i="2"/>
  <c r="M63" i="2"/>
  <c r="K63" i="2"/>
  <c r="I63" i="2"/>
  <c r="G63" i="2"/>
  <c r="E63" i="2"/>
  <c r="C63" i="2"/>
  <c r="AY62" i="2"/>
  <c r="AW62" i="2"/>
  <c r="AU62" i="2"/>
  <c r="AS62" i="2"/>
  <c r="AQ62" i="2"/>
  <c r="AO62" i="2"/>
  <c r="AM62" i="2"/>
  <c r="AK62" i="2"/>
  <c r="AI62" i="2"/>
  <c r="AG62" i="2"/>
  <c r="AE62" i="2"/>
  <c r="AC62" i="2"/>
  <c r="AA62" i="2"/>
  <c r="Y62" i="2"/>
  <c r="W62" i="2"/>
  <c r="U62" i="2"/>
  <c r="S62" i="2"/>
  <c r="Q62" i="2"/>
  <c r="O62" i="2"/>
  <c r="M62" i="2"/>
  <c r="K62" i="2"/>
  <c r="I62" i="2"/>
  <c r="G62" i="2"/>
  <c r="E62" i="2"/>
  <c r="C62" i="2"/>
  <c r="AY61" i="2"/>
  <c r="AW61" i="2"/>
  <c r="AU61" i="2"/>
  <c r="AS61" i="2"/>
  <c r="AQ61" i="2"/>
  <c r="AO61" i="2"/>
  <c r="AM61" i="2"/>
  <c r="AK61" i="2"/>
  <c r="AI61" i="2"/>
  <c r="AG61" i="2"/>
  <c r="AE61" i="2"/>
  <c r="AC61" i="2"/>
  <c r="AA61" i="2"/>
  <c r="Y61" i="2"/>
  <c r="W61" i="2"/>
  <c r="U61" i="2"/>
  <c r="S61" i="2"/>
  <c r="Q61" i="2"/>
  <c r="O61" i="2"/>
  <c r="M61" i="2"/>
  <c r="K61" i="2"/>
  <c r="I61" i="2"/>
  <c r="G61" i="2"/>
  <c r="E61" i="2"/>
  <c r="C61" i="2"/>
  <c r="AY60" i="2"/>
  <c r="AW60" i="2"/>
  <c r="AU60" i="2"/>
  <c r="AS60" i="2"/>
  <c r="AQ60" i="2"/>
  <c r="AO60" i="2"/>
  <c r="AM60" i="2"/>
  <c r="AK60" i="2"/>
  <c r="AI60" i="2"/>
  <c r="AG60" i="2"/>
  <c r="AE60" i="2"/>
  <c r="AC60" i="2"/>
  <c r="AA60" i="2"/>
  <c r="Y60" i="2"/>
  <c r="W60" i="2"/>
  <c r="U60" i="2"/>
  <c r="S60" i="2"/>
  <c r="Q60" i="2"/>
  <c r="O60" i="2"/>
  <c r="M60" i="2"/>
  <c r="K60" i="2"/>
  <c r="I60" i="2"/>
  <c r="G60" i="2"/>
  <c r="E60" i="2"/>
  <c r="C60" i="2"/>
  <c r="AY59" i="2"/>
  <c r="AW59" i="2"/>
  <c r="AU59" i="2"/>
  <c r="AS59" i="2"/>
  <c r="AQ59" i="2"/>
  <c r="AO59" i="2"/>
  <c r="AM59" i="2"/>
  <c r="AK59" i="2"/>
  <c r="AI59" i="2"/>
  <c r="AG59" i="2"/>
  <c r="AE59" i="2"/>
  <c r="AC59" i="2"/>
  <c r="AA59" i="2"/>
  <c r="Y59" i="2"/>
  <c r="W59" i="2"/>
  <c r="U59" i="2"/>
  <c r="S59" i="2"/>
  <c r="Q59" i="2"/>
  <c r="O59" i="2"/>
  <c r="M59" i="2"/>
  <c r="K59" i="2"/>
  <c r="I59" i="2"/>
  <c r="G59" i="2"/>
  <c r="E59" i="2"/>
  <c r="C59" i="2"/>
  <c r="AY58" i="2"/>
  <c r="AW58" i="2"/>
  <c r="AU58" i="2"/>
  <c r="AS58" i="2"/>
  <c r="AQ58" i="2"/>
  <c r="AO58" i="2"/>
  <c r="AM58" i="2"/>
  <c r="AK58" i="2"/>
  <c r="AI58" i="2"/>
  <c r="AG58" i="2"/>
  <c r="AE58" i="2"/>
  <c r="AC58" i="2"/>
  <c r="AA58" i="2"/>
  <c r="Y58" i="2"/>
  <c r="W58" i="2"/>
  <c r="U58" i="2"/>
  <c r="S58" i="2"/>
  <c r="Q58" i="2"/>
  <c r="O58" i="2"/>
  <c r="M58" i="2"/>
  <c r="K58" i="2"/>
  <c r="I58" i="2"/>
  <c r="G58" i="2"/>
  <c r="E58" i="2"/>
  <c r="C58" i="2"/>
  <c r="AY57" i="2"/>
  <c r="AW57" i="2"/>
  <c r="AU57" i="2"/>
  <c r="AS57" i="2"/>
  <c r="AQ57" i="2"/>
  <c r="AO57" i="2"/>
  <c r="AM57" i="2"/>
  <c r="AK57" i="2"/>
  <c r="AI57" i="2"/>
  <c r="AG57" i="2"/>
  <c r="AE57" i="2"/>
  <c r="AC57" i="2"/>
  <c r="AA57" i="2"/>
  <c r="Y57" i="2"/>
  <c r="W57" i="2"/>
  <c r="U57" i="2"/>
  <c r="S57" i="2"/>
  <c r="Q57" i="2"/>
  <c r="O57" i="2"/>
  <c r="M57" i="2"/>
  <c r="K57" i="2"/>
  <c r="I57" i="2"/>
  <c r="G57" i="2"/>
  <c r="E57" i="2"/>
  <c r="C57" i="2"/>
  <c r="AY56" i="2"/>
  <c r="AW56" i="2"/>
  <c r="AU56" i="2"/>
  <c r="AS56" i="2"/>
  <c r="AQ56" i="2"/>
  <c r="AO56" i="2"/>
  <c r="AM56" i="2"/>
  <c r="AK56" i="2"/>
  <c r="AI56" i="2"/>
  <c r="AG56" i="2"/>
  <c r="AE56" i="2"/>
  <c r="AC56" i="2"/>
  <c r="AA56" i="2"/>
  <c r="Y56" i="2"/>
  <c r="W56" i="2"/>
  <c r="U56" i="2"/>
  <c r="S56" i="2"/>
  <c r="Q56" i="2"/>
  <c r="O56" i="2"/>
  <c r="M56" i="2"/>
  <c r="K56" i="2"/>
  <c r="I56" i="2"/>
  <c r="G56" i="2"/>
  <c r="E56" i="2"/>
  <c r="C56" i="2"/>
  <c r="AY55" i="2"/>
  <c r="AW55" i="2"/>
  <c r="AU55" i="2"/>
  <c r="AS55" i="2"/>
  <c r="AQ55" i="2"/>
  <c r="AO55" i="2"/>
  <c r="AM55" i="2"/>
  <c r="AK55" i="2"/>
  <c r="AI55" i="2"/>
  <c r="AG55" i="2"/>
  <c r="AE55" i="2"/>
  <c r="AC55" i="2"/>
  <c r="AA55" i="2"/>
  <c r="Y55" i="2"/>
  <c r="W55" i="2"/>
  <c r="U55" i="2"/>
  <c r="S55" i="2"/>
  <c r="Q55" i="2"/>
  <c r="O55" i="2"/>
  <c r="M55" i="2"/>
  <c r="K55" i="2"/>
  <c r="I55" i="2"/>
  <c r="G55" i="2"/>
  <c r="E55" i="2"/>
  <c r="C55" i="2"/>
  <c r="AY54" i="2"/>
  <c r="AW54" i="2"/>
  <c r="AU54" i="2"/>
  <c r="AS54" i="2"/>
  <c r="AQ54" i="2"/>
  <c r="AO54" i="2"/>
  <c r="AM54" i="2"/>
  <c r="AK54" i="2"/>
  <c r="AI54" i="2"/>
  <c r="AG54" i="2"/>
  <c r="AE54" i="2"/>
  <c r="AC54" i="2"/>
  <c r="AA54" i="2"/>
  <c r="Y54" i="2"/>
  <c r="W54" i="2"/>
  <c r="U54" i="2"/>
  <c r="S54" i="2"/>
  <c r="Q54" i="2"/>
  <c r="O54" i="2"/>
  <c r="M54" i="2"/>
  <c r="K54" i="2"/>
  <c r="I54" i="2"/>
  <c r="G54" i="2"/>
  <c r="E54" i="2"/>
  <c r="C54" i="2"/>
  <c r="AY53" i="2"/>
  <c r="AW53" i="2"/>
  <c r="AU53" i="2"/>
  <c r="AS53" i="2"/>
  <c r="AQ53" i="2"/>
  <c r="AO53" i="2"/>
  <c r="AM53" i="2"/>
  <c r="AK53" i="2"/>
  <c r="AI53" i="2"/>
  <c r="AG53" i="2"/>
  <c r="AE53" i="2"/>
  <c r="AC53" i="2"/>
  <c r="AA53" i="2"/>
  <c r="Y53" i="2"/>
  <c r="W53" i="2"/>
  <c r="U53" i="2"/>
  <c r="S53" i="2"/>
  <c r="Q53" i="2"/>
  <c r="O53" i="2"/>
  <c r="M53" i="2"/>
  <c r="K53" i="2"/>
  <c r="I53" i="2"/>
  <c r="G53" i="2"/>
  <c r="E53" i="2"/>
  <c r="C53" i="2"/>
  <c r="AY52" i="2"/>
  <c r="AW52" i="2"/>
  <c r="AU52" i="2"/>
  <c r="AS52" i="2"/>
  <c r="AQ52" i="2"/>
  <c r="AO52" i="2"/>
  <c r="AM52" i="2"/>
  <c r="AK52" i="2"/>
  <c r="AI52" i="2"/>
  <c r="AG52" i="2"/>
  <c r="AE52" i="2"/>
  <c r="AC52" i="2"/>
  <c r="AA52" i="2"/>
  <c r="Y52" i="2"/>
  <c r="W52" i="2"/>
  <c r="U52" i="2"/>
  <c r="S52" i="2"/>
  <c r="Q52" i="2"/>
  <c r="O52" i="2"/>
  <c r="M52" i="2"/>
  <c r="K52" i="2"/>
  <c r="I52" i="2"/>
  <c r="G52" i="2"/>
  <c r="E52" i="2"/>
  <c r="C52" i="2"/>
  <c r="AY51" i="2"/>
  <c r="AW51" i="2"/>
  <c r="AU51" i="2"/>
  <c r="AS51" i="2"/>
  <c r="AQ51" i="2"/>
  <c r="AO51" i="2"/>
  <c r="AM51" i="2"/>
  <c r="AK51" i="2"/>
  <c r="AI51" i="2"/>
  <c r="AG51" i="2"/>
  <c r="AE51" i="2"/>
  <c r="AC51" i="2"/>
  <c r="AA51" i="2"/>
  <c r="Y51" i="2"/>
  <c r="W51" i="2"/>
  <c r="U51" i="2"/>
  <c r="S51" i="2"/>
  <c r="Q51" i="2"/>
  <c r="O51" i="2"/>
  <c r="M51" i="2"/>
  <c r="K51" i="2"/>
  <c r="I51" i="2"/>
  <c r="G51" i="2"/>
  <c r="E51" i="2"/>
  <c r="C51" i="2"/>
  <c r="AY50" i="2"/>
  <c r="AW50" i="2"/>
  <c r="AU50" i="2"/>
  <c r="AS50" i="2"/>
  <c r="AQ50" i="2"/>
  <c r="AO50" i="2"/>
  <c r="AM50" i="2"/>
  <c r="AK50" i="2"/>
  <c r="AI50" i="2"/>
  <c r="AG50" i="2"/>
  <c r="AE50" i="2"/>
  <c r="AC50" i="2"/>
  <c r="AA50" i="2"/>
  <c r="Y50" i="2"/>
  <c r="W50" i="2"/>
  <c r="U50" i="2"/>
  <c r="S50" i="2"/>
  <c r="Q50" i="2"/>
  <c r="O50" i="2"/>
  <c r="M50" i="2"/>
  <c r="K50" i="2"/>
  <c r="I50" i="2"/>
  <c r="G50" i="2"/>
  <c r="E50" i="2"/>
  <c r="C50" i="2"/>
  <c r="AY49" i="2"/>
  <c r="AW49" i="2"/>
  <c r="AU49" i="2"/>
  <c r="AS49" i="2"/>
  <c r="AQ49" i="2"/>
  <c r="AO49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C49" i="2"/>
  <c r="AY48" i="2"/>
  <c r="AW48" i="2"/>
  <c r="AU48" i="2"/>
  <c r="AS48" i="2"/>
  <c r="AQ48" i="2"/>
  <c r="AO48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I48" i="2"/>
  <c r="G48" i="2"/>
  <c r="E48" i="2"/>
  <c r="C48" i="2"/>
  <c r="AY47" i="2"/>
  <c r="AW47" i="2"/>
  <c r="AU47" i="2"/>
  <c r="AS47" i="2"/>
  <c r="AQ47" i="2"/>
  <c r="AO47" i="2"/>
  <c r="AM47" i="2"/>
  <c r="AK47" i="2"/>
  <c r="AI47" i="2"/>
  <c r="AG47" i="2"/>
  <c r="AE47" i="2"/>
  <c r="AC47" i="2"/>
  <c r="AA47" i="2"/>
  <c r="Y47" i="2"/>
  <c r="W47" i="2"/>
  <c r="U47" i="2"/>
  <c r="S47" i="2"/>
  <c r="Q47" i="2"/>
  <c r="O47" i="2"/>
  <c r="M47" i="2"/>
  <c r="K47" i="2"/>
  <c r="I47" i="2"/>
  <c r="G47" i="2"/>
  <c r="E47" i="2"/>
  <c r="C47" i="2"/>
  <c r="AY46" i="2"/>
  <c r="AW46" i="2"/>
  <c r="AU46" i="2"/>
  <c r="AS46" i="2"/>
  <c r="AQ46" i="2"/>
  <c r="AO46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C46" i="2"/>
  <c r="AY45" i="2"/>
  <c r="AW45" i="2"/>
  <c r="AU45" i="2"/>
  <c r="AS45" i="2"/>
  <c r="AQ45" i="2"/>
  <c r="AO45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C45" i="2"/>
  <c r="AY44" i="2"/>
  <c r="AW44" i="2"/>
  <c r="AU44" i="2"/>
  <c r="AS44" i="2"/>
  <c r="AQ44" i="2"/>
  <c r="AO44" i="2"/>
  <c r="AM44" i="2"/>
  <c r="AK44" i="2"/>
  <c r="AI44" i="2"/>
  <c r="AG44" i="2"/>
  <c r="AE44" i="2"/>
  <c r="AC44" i="2"/>
  <c r="AA44" i="2"/>
  <c r="Y44" i="2"/>
  <c r="W44" i="2"/>
  <c r="U44" i="2"/>
  <c r="S44" i="2"/>
  <c r="Q44" i="2"/>
  <c r="O44" i="2"/>
  <c r="M44" i="2"/>
  <c r="K44" i="2"/>
  <c r="I44" i="2"/>
  <c r="G44" i="2"/>
  <c r="E44" i="2"/>
  <c r="C44" i="2"/>
  <c r="AY43" i="2"/>
  <c r="AW43" i="2"/>
  <c r="AU43" i="2"/>
  <c r="AS43" i="2"/>
  <c r="AQ43" i="2"/>
  <c r="AO43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C43" i="2"/>
  <c r="AY42" i="2"/>
  <c r="AW42" i="2"/>
  <c r="AU42" i="2"/>
  <c r="AS42" i="2"/>
  <c r="AQ42" i="2"/>
  <c r="AO42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I42" i="2"/>
  <c r="G42" i="2"/>
  <c r="E42" i="2"/>
  <c r="C42" i="2"/>
  <c r="AY41" i="2"/>
  <c r="AW41" i="2"/>
  <c r="AU41" i="2"/>
  <c r="AS41" i="2"/>
  <c r="AQ41" i="2"/>
  <c r="AO41" i="2"/>
  <c r="AM41" i="2"/>
  <c r="AK41" i="2"/>
  <c r="AI41" i="2"/>
  <c r="AG41" i="2"/>
  <c r="AE41" i="2"/>
  <c r="AC41" i="2"/>
  <c r="AA41" i="2"/>
  <c r="Y41" i="2"/>
  <c r="W41" i="2"/>
  <c r="U41" i="2"/>
  <c r="S41" i="2"/>
  <c r="Q41" i="2"/>
  <c r="O41" i="2"/>
  <c r="M41" i="2"/>
  <c r="K41" i="2"/>
  <c r="I41" i="2"/>
  <c r="G41" i="2"/>
  <c r="E41" i="2"/>
  <c r="C41" i="2"/>
  <c r="AY40" i="2"/>
  <c r="AW40" i="2"/>
  <c r="AU40" i="2"/>
  <c r="AS40" i="2"/>
  <c r="AQ40" i="2"/>
  <c r="AO40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C40" i="2"/>
  <c r="AY39" i="2"/>
  <c r="AW39" i="2"/>
  <c r="AU39" i="2"/>
  <c r="AS39" i="2"/>
  <c r="AQ39" i="2"/>
  <c r="AO39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C39" i="2"/>
  <c r="AY38" i="2"/>
  <c r="AW38" i="2"/>
  <c r="AU38" i="2"/>
  <c r="AS38" i="2"/>
  <c r="AQ38" i="2"/>
  <c r="AO38" i="2"/>
  <c r="AM38" i="2"/>
  <c r="AK38" i="2"/>
  <c r="AI38" i="2"/>
  <c r="AG38" i="2"/>
  <c r="AE38" i="2"/>
  <c r="AC38" i="2"/>
  <c r="AA38" i="2"/>
  <c r="Y38" i="2"/>
  <c r="W38" i="2"/>
  <c r="U38" i="2"/>
  <c r="S38" i="2"/>
  <c r="Q38" i="2"/>
  <c r="O38" i="2"/>
  <c r="M38" i="2"/>
  <c r="K38" i="2"/>
  <c r="I38" i="2"/>
  <c r="G38" i="2"/>
  <c r="E38" i="2"/>
  <c r="C38" i="2"/>
  <c r="AY37" i="2"/>
  <c r="AW37" i="2"/>
  <c r="AU37" i="2"/>
  <c r="AS37" i="2"/>
  <c r="AQ37" i="2"/>
  <c r="AO37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C37" i="2"/>
  <c r="AY36" i="2"/>
  <c r="AW36" i="2"/>
  <c r="AU36" i="2"/>
  <c r="AS36" i="2"/>
  <c r="AQ36" i="2"/>
  <c r="AO36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C36" i="2"/>
  <c r="AY35" i="2"/>
  <c r="AW35" i="2"/>
  <c r="AU35" i="2"/>
  <c r="AS35" i="2"/>
  <c r="AQ35" i="2"/>
  <c r="AO35" i="2"/>
  <c r="AM35" i="2"/>
  <c r="AK35" i="2"/>
  <c r="AI35" i="2"/>
  <c r="AG35" i="2"/>
  <c r="AE35" i="2"/>
  <c r="AC35" i="2"/>
  <c r="AA35" i="2"/>
  <c r="Y35" i="2"/>
  <c r="W35" i="2"/>
  <c r="U35" i="2"/>
  <c r="S35" i="2"/>
  <c r="Q35" i="2"/>
  <c r="O35" i="2"/>
  <c r="M35" i="2"/>
  <c r="K35" i="2"/>
  <c r="I35" i="2"/>
  <c r="G35" i="2"/>
  <c r="E35" i="2"/>
  <c r="C35" i="2"/>
  <c r="AY34" i="2"/>
  <c r="AW34" i="2"/>
  <c r="AU34" i="2"/>
  <c r="AS34" i="2"/>
  <c r="AQ34" i="2"/>
  <c r="AO34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C34" i="2"/>
  <c r="AY33" i="2"/>
  <c r="AW33" i="2"/>
  <c r="AU33" i="2"/>
  <c r="AS33" i="2"/>
  <c r="AQ33" i="2"/>
  <c r="AO33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C33" i="2"/>
  <c r="AY32" i="2"/>
  <c r="AW32" i="2"/>
  <c r="AU32" i="2"/>
  <c r="AS32" i="2"/>
  <c r="AQ32" i="2"/>
  <c r="AO32" i="2"/>
  <c r="AM32" i="2"/>
  <c r="AK32" i="2"/>
  <c r="AI32" i="2"/>
  <c r="AG32" i="2"/>
  <c r="AE32" i="2"/>
  <c r="AC32" i="2"/>
  <c r="AA32" i="2"/>
  <c r="Y32" i="2"/>
  <c r="W32" i="2"/>
  <c r="U32" i="2"/>
  <c r="S32" i="2"/>
  <c r="Q32" i="2"/>
  <c r="O32" i="2"/>
  <c r="M32" i="2"/>
  <c r="K32" i="2"/>
  <c r="I32" i="2"/>
  <c r="G32" i="2"/>
  <c r="E32" i="2"/>
  <c r="C32" i="2"/>
  <c r="AY31" i="2"/>
  <c r="AW31" i="2"/>
  <c r="AU31" i="2"/>
  <c r="AS31" i="2"/>
  <c r="AQ31" i="2"/>
  <c r="AO31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C31" i="2"/>
  <c r="AY30" i="2"/>
  <c r="AW30" i="2"/>
  <c r="AU30" i="2"/>
  <c r="AS30" i="2"/>
  <c r="AQ30" i="2"/>
  <c r="AO30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I30" i="2"/>
  <c r="G30" i="2"/>
  <c r="E30" i="2"/>
  <c r="C30" i="2"/>
  <c r="AY29" i="2"/>
  <c r="AW29" i="2"/>
  <c r="AU29" i="2"/>
  <c r="AS29" i="2"/>
  <c r="AQ29" i="2"/>
  <c r="AO29" i="2"/>
  <c r="AM29" i="2"/>
  <c r="AK29" i="2"/>
  <c r="AI29" i="2"/>
  <c r="AG29" i="2"/>
  <c r="AE29" i="2"/>
  <c r="AC29" i="2"/>
  <c r="AA29" i="2"/>
  <c r="Y29" i="2"/>
  <c r="W29" i="2"/>
  <c r="U29" i="2"/>
  <c r="S29" i="2"/>
  <c r="Q29" i="2"/>
  <c r="O29" i="2"/>
  <c r="M29" i="2"/>
  <c r="K29" i="2"/>
  <c r="I29" i="2"/>
  <c r="G29" i="2"/>
  <c r="E29" i="2"/>
  <c r="C29" i="2"/>
  <c r="AY28" i="2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C28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Q27" i="2"/>
  <c r="O27" i="2"/>
  <c r="M27" i="2"/>
  <c r="K27" i="2"/>
  <c r="I27" i="2"/>
  <c r="G27" i="2"/>
  <c r="E27" i="2"/>
  <c r="C27" i="2"/>
  <c r="AY26" i="2"/>
  <c r="AW26" i="2"/>
  <c r="AU26" i="2"/>
  <c r="AS26" i="2"/>
  <c r="AQ26" i="2"/>
  <c r="AO26" i="2"/>
  <c r="AM26" i="2"/>
  <c r="AK26" i="2"/>
  <c r="AI26" i="2"/>
  <c r="AG26" i="2"/>
  <c r="AE26" i="2"/>
  <c r="AC26" i="2"/>
  <c r="AA26" i="2"/>
  <c r="Y26" i="2"/>
  <c r="W26" i="2"/>
  <c r="U26" i="2"/>
  <c r="S26" i="2"/>
  <c r="Q26" i="2"/>
  <c r="O26" i="2"/>
  <c r="M26" i="2"/>
  <c r="K26" i="2"/>
  <c r="I26" i="2"/>
  <c r="G26" i="2"/>
  <c r="E26" i="2"/>
  <c r="C26" i="2"/>
  <c r="AY25" i="2"/>
  <c r="AW25" i="2"/>
  <c r="AU25" i="2"/>
  <c r="AS25" i="2"/>
  <c r="AQ25" i="2"/>
  <c r="AO25" i="2"/>
  <c r="AM25" i="2"/>
  <c r="AK25" i="2"/>
  <c r="AI25" i="2"/>
  <c r="AG25" i="2"/>
  <c r="AE25" i="2"/>
  <c r="AC25" i="2"/>
  <c r="AA25" i="2"/>
  <c r="Y25" i="2"/>
  <c r="W25" i="2"/>
  <c r="U25" i="2"/>
  <c r="S25" i="2"/>
  <c r="Q25" i="2"/>
  <c r="O25" i="2"/>
  <c r="M25" i="2"/>
  <c r="K25" i="2"/>
  <c r="I25" i="2"/>
  <c r="G25" i="2"/>
  <c r="E25" i="2"/>
  <c r="C25" i="2"/>
  <c r="AY24" i="2"/>
  <c r="AW24" i="2"/>
  <c r="AU24" i="2"/>
  <c r="AS24" i="2"/>
  <c r="AQ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Q24" i="2"/>
  <c r="O24" i="2"/>
  <c r="M24" i="2"/>
  <c r="K24" i="2"/>
  <c r="I24" i="2"/>
  <c r="G24" i="2"/>
  <c r="E24" i="2"/>
  <c r="C24" i="2"/>
  <c r="AY23" i="2"/>
  <c r="AW23" i="2"/>
  <c r="AU23" i="2"/>
  <c r="AS23" i="2"/>
  <c r="AQ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Q23" i="2"/>
  <c r="O23" i="2"/>
  <c r="M23" i="2"/>
  <c r="K23" i="2"/>
  <c r="I23" i="2"/>
  <c r="G23" i="2"/>
  <c r="E23" i="2"/>
  <c r="C23" i="2"/>
  <c r="AY22" i="2"/>
  <c r="AW22" i="2"/>
  <c r="AU22" i="2"/>
  <c r="AS22" i="2"/>
  <c r="AQ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Q22" i="2"/>
  <c r="O22" i="2"/>
  <c r="M22" i="2"/>
  <c r="K22" i="2"/>
  <c r="I22" i="2"/>
  <c r="G22" i="2"/>
  <c r="E22" i="2"/>
  <c r="C22" i="2"/>
  <c r="AY21" i="2"/>
  <c r="AW21" i="2"/>
  <c r="AU21" i="2"/>
  <c r="AS21" i="2"/>
  <c r="AQ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Q21" i="2"/>
  <c r="O21" i="2"/>
  <c r="M21" i="2"/>
  <c r="K21" i="2"/>
  <c r="I21" i="2"/>
  <c r="G21" i="2"/>
  <c r="E21" i="2"/>
  <c r="C21" i="2"/>
  <c r="AY20" i="2"/>
  <c r="AW20" i="2"/>
  <c r="AU20" i="2"/>
  <c r="AS20" i="2"/>
  <c r="AQ20" i="2"/>
  <c r="AO20" i="2"/>
  <c r="AM20" i="2"/>
  <c r="AK20" i="2"/>
  <c r="AI20" i="2"/>
  <c r="AG20" i="2"/>
  <c r="AE20" i="2"/>
  <c r="AC20" i="2"/>
  <c r="AA20" i="2"/>
  <c r="Y20" i="2"/>
  <c r="W20" i="2"/>
  <c r="U20" i="2"/>
  <c r="S20" i="2"/>
  <c r="Q20" i="2"/>
  <c r="O20" i="2"/>
  <c r="M20" i="2"/>
  <c r="K20" i="2"/>
  <c r="I20" i="2"/>
  <c r="G20" i="2"/>
  <c r="E20" i="2"/>
  <c r="C20" i="2"/>
  <c r="AY19" i="2"/>
  <c r="AW19" i="2"/>
  <c r="AU19" i="2"/>
  <c r="AS19" i="2"/>
  <c r="AQ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I19" i="2"/>
  <c r="G19" i="2"/>
  <c r="E19" i="2"/>
  <c r="C19" i="2"/>
  <c r="AY18" i="2"/>
  <c r="AW18" i="2"/>
  <c r="AU18" i="2"/>
  <c r="AS18" i="2"/>
  <c r="AQ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I18" i="2"/>
  <c r="G18" i="2"/>
  <c r="E18" i="2"/>
  <c r="C18" i="2"/>
  <c r="AY17" i="2"/>
  <c r="AW17" i="2"/>
  <c r="AU17" i="2"/>
  <c r="AS17" i="2"/>
  <c r="AQ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I17" i="2"/>
  <c r="G17" i="2"/>
  <c r="E17" i="2"/>
  <c r="C17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I16" i="2"/>
  <c r="G16" i="2"/>
  <c r="E16" i="2"/>
  <c r="C16" i="2"/>
  <c r="AY15" i="2"/>
  <c r="AW15" i="2"/>
  <c r="AU15" i="2"/>
  <c r="AS15" i="2"/>
  <c r="AQ15" i="2"/>
  <c r="AO15" i="2"/>
  <c r="AM15" i="2"/>
  <c r="AK15" i="2"/>
  <c r="AI15" i="2"/>
  <c r="AG15" i="2"/>
  <c r="AE15" i="2"/>
  <c r="AC15" i="2"/>
  <c r="AA15" i="2"/>
  <c r="Y15" i="2"/>
  <c r="W15" i="2"/>
  <c r="U15" i="2"/>
  <c r="S15" i="2"/>
  <c r="Q15" i="2"/>
  <c r="O15" i="2"/>
  <c r="M15" i="2"/>
  <c r="K15" i="2"/>
  <c r="I15" i="2"/>
  <c r="G15" i="2"/>
  <c r="E15" i="2"/>
  <c r="C15" i="2"/>
  <c r="AY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Q14" i="2"/>
  <c r="O14" i="2"/>
  <c r="M14" i="2"/>
  <c r="K14" i="2"/>
  <c r="I14" i="2"/>
  <c r="G14" i="2"/>
  <c r="E14" i="2"/>
  <c r="C14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Q13" i="2"/>
  <c r="O13" i="2"/>
  <c r="M13" i="2"/>
  <c r="K13" i="2"/>
  <c r="I13" i="2"/>
  <c r="G13" i="2"/>
  <c r="E13" i="2"/>
  <c r="C13" i="2"/>
  <c r="AY12" i="2"/>
  <c r="AW12" i="2"/>
  <c r="AU12" i="2"/>
  <c r="AS12" i="2"/>
  <c r="AQ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Q12" i="2"/>
  <c r="O12" i="2"/>
  <c r="M12" i="2"/>
  <c r="K12" i="2"/>
  <c r="I12" i="2"/>
  <c r="G12" i="2"/>
  <c r="E12" i="2"/>
  <c r="C12" i="2"/>
  <c r="AY11" i="2"/>
  <c r="AW11" i="2"/>
  <c r="AU11" i="2"/>
  <c r="AS11" i="2"/>
  <c r="AQ11" i="2"/>
  <c r="AO11" i="2"/>
  <c r="AM11" i="2"/>
  <c r="AK11" i="2"/>
  <c r="AI11" i="2"/>
  <c r="AG11" i="2"/>
  <c r="AE11" i="2"/>
  <c r="AC11" i="2"/>
  <c r="AA11" i="2"/>
  <c r="Y11" i="2"/>
  <c r="W11" i="2"/>
  <c r="U11" i="2"/>
  <c r="S11" i="2"/>
  <c r="Q11" i="2"/>
  <c r="O11" i="2"/>
  <c r="M11" i="2"/>
  <c r="K11" i="2"/>
  <c r="I11" i="2"/>
  <c r="G11" i="2"/>
  <c r="E11" i="2"/>
  <c r="C11" i="2"/>
  <c r="AY10" i="2"/>
  <c r="AW10" i="2"/>
  <c r="AU10" i="2"/>
  <c r="AS10" i="2"/>
  <c r="AQ10" i="2"/>
  <c r="AO10" i="2"/>
  <c r="AM10" i="2"/>
  <c r="AK10" i="2"/>
  <c r="AI10" i="2"/>
  <c r="AG10" i="2"/>
  <c r="AE10" i="2"/>
  <c r="AC10" i="2"/>
  <c r="AA10" i="2"/>
  <c r="Y10" i="2"/>
  <c r="W10" i="2"/>
  <c r="U10" i="2"/>
  <c r="S10" i="2"/>
  <c r="Q10" i="2"/>
  <c r="O10" i="2"/>
  <c r="M10" i="2"/>
  <c r="K10" i="2"/>
  <c r="I10" i="2"/>
  <c r="G10" i="2"/>
  <c r="E10" i="2"/>
  <c r="C10" i="2"/>
  <c r="AY9" i="2"/>
  <c r="AW9" i="2"/>
  <c r="AU9" i="2"/>
  <c r="AS9" i="2"/>
  <c r="AQ9" i="2"/>
  <c r="AO9" i="2"/>
  <c r="AM9" i="2"/>
  <c r="AK9" i="2"/>
  <c r="AI9" i="2"/>
  <c r="AG9" i="2"/>
  <c r="AE9" i="2"/>
  <c r="AC9" i="2"/>
  <c r="AA9" i="2"/>
  <c r="Y9" i="2"/>
  <c r="W9" i="2"/>
  <c r="U9" i="2"/>
  <c r="S9" i="2"/>
  <c r="Q9" i="2"/>
  <c r="O9" i="2"/>
  <c r="M9" i="2"/>
  <c r="K9" i="2"/>
  <c r="I9" i="2"/>
  <c r="G9" i="2"/>
  <c r="E9" i="2"/>
  <c r="C9" i="2"/>
  <c r="AY8" i="2"/>
  <c r="AW8" i="2"/>
  <c r="AU8" i="2"/>
  <c r="AS8" i="2"/>
  <c r="AQ8" i="2"/>
  <c r="AO8" i="2"/>
  <c r="AM8" i="2"/>
  <c r="AK8" i="2"/>
  <c r="AI8" i="2"/>
  <c r="AG8" i="2"/>
  <c r="AE8" i="2"/>
  <c r="AC8" i="2"/>
  <c r="AA8" i="2"/>
  <c r="Y8" i="2"/>
  <c r="W8" i="2"/>
  <c r="U8" i="2"/>
  <c r="S8" i="2"/>
  <c r="Q8" i="2"/>
  <c r="O8" i="2"/>
  <c r="M8" i="2"/>
  <c r="K8" i="2"/>
  <c r="I8" i="2"/>
  <c r="G8" i="2"/>
  <c r="E8" i="2"/>
  <c r="C8" i="2"/>
  <c r="AY7" i="2"/>
  <c r="AW7" i="2"/>
  <c r="AU7" i="2"/>
  <c r="AS7" i="2"/>
  <c r="AQ7" i="2"/>
  <c r="AO7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C7" i="2"/>
  <c r="AY6" i="2"/>
  <c r="AW6" i="2"/>
  <c r="AU6" i="2"/>
  <c r="AS6" i="2"/>
  <c r="AQ6" i="2"/>
  <c r="AO6" i="2"/>
  <c r="AM6" i="2"/>
  <c r="AK6" i="2"/>
  <c r="AI6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E6" i="2"/>
  <c r="C6" i="2"/>
  <c r="AY5" i="2"/>
  <c r="AW5" i="2"/>
  <c r="AU5" i="2"/>
  <c r="AS5" i="2"/>
  <c r="AQ5" i="2"/>
  <c r="AO5" i="2"/>
  <c r="AM5" i="2"/>
  <c r="AK5" i="2"/>
  <c r="AI5" i="2"/>
  <c r="AG5" i="2"/>
  <c r="AE5" i="2"/>
  <c r="AC5" i="2"/>
  <c r="AA5" i="2"/>
  <c r="Y5" i="2"/>
  <c r="W5" i="2"/>
  <c r="U5" i="2"/>
  <c r="S5" i="2"/>
  <c r="Q5" i="2"/>
  <c r="O5" i="2"/>
  <c r="M5" i="2"/>
  <c r="K5" i="2"/>
  <c r="I5" i="2"/>
  <c r="G5" i="2"/>
  <c r="E5" i="2"/>
  <c r="C5" i="2"/>
  <c r="AY4" i="2"/>
  <c r="AW4" i="2"/>
  <c r="AU4" i="2"/>
  <c r="AS4" i="2"/>
  <c r="AQ4" i="2"/>
  <c r="AO4" i="2"/>
  <c r="AM4" i="2"/>
  <c r="AK4" i="2"/>
  <c r="AI4" i="2"/>
  <c r="AG4" i="2"/>
  <c r="AE4" i="2"/>
  <c r="AC4" i="2"/>
  <c r="AA4" i="2"/>
  <c r="Y4" i="2"/>
  <c r="W4" i="2"/>
  <c r="U4" i="2"/>
  <c r="S4" i="2"/>
  <c r="Q4" i="2"/>
  <c r="O4" i="2"/>
  <c r="M4" i="2"/>
  <c r="K4" i="2"/>
  <c r="I4" i="2"/>
  <c r="G4" i="2"/>
  <c r="E4" i="2"/>
  <c r="C4" i="2"/>
  <c r="AY3" i="2"/>
  <c r="AW3" i="2"/>
  <c r="AU3" i="2"/>
  <c r="AS3" i="2"/>
  <c r="AQ3" i="2"/>
  <c r="AO3" i="2"/>
  <c r="AM3" i="2"/>
  <c r="AK3" i="2"/>
  <c r="AI3" i="2"/>
  <c r="AG3" i="2"/>
  <c r="AE3" i="2"/>
  <c r="AC3" i="2"/>
  <c r="AA3" i="2"/>
  <c r="Y3" i="2"/>
  <c r="W3" i="2"/>
  <c r="U3" i="2"/>
  <c r="S3" i="2"/>
  <c r="Q3" i="2"/>
  <c r="O3" i="2"/>
  <c r="M3" i="2"/>
  <c r="K3" i="2"/>
  <c r="I3" i="2"/>
  <c r="G3" i="2"/>
  <c r="E3" i="2"/>
  <c r="C3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O105" i="1"/>
  <c r="M105" i="1"/>
  <c r="H105" i="1"/>
  <c r="C105" i="1"/>
  <c r="O104" i="1"/>
  <c r="M104" i="1"/>
  <c r="H104" i="1"/>
  <c r="C104" i="1"/>
  <c r="O103" i="1"/>
  <c r="M103" i="1"/>
  <c r="H103" i="1"/>
  <c r="C103" i="1"/>
  <c r="O102" i="1"/>
  <c r="M102" i="1"/>
  <c r="H102" i="1"/>
  <c r="C102" i="1"/>
  <c r="O101" i="1"/>
  <c r="M101" i="1"/>
  <c r="H101" i="1"/>
  <c r="C101" i="1"/>
  <c r="O100" i="1"/>
  <c r="M100" i="1"/>
  <c r="H100" i="1"/>
  <c r="C100" i="1"/>
  <c r="P99" i="1"/>
  <c r="N99" i="1"/>
  <c r="O99" i="1" s="1"/>
  <c r="L99" i="1"/>
  <c r="M99" i="1" s="1"/>
  <c r="G99" i="1"/>
  <c r="H99" i="1" s="1"/>
  <c r="B99" i="1"/>
  <c r="O98" i="1"/>
  <c r="M98" i="1"/>
  <c r="H98" i="1"/>
  <c r="C98" i="1"/>
  <c r="O97" i="1"/>
  <c r="M97" i="1"/>
  <c r="H97" i="1"/>
  <c r="C97" i="1"/>
  <c r="O96" i="1"/>
  <c r="M96" i="1"/>
  <c r="H96" i="1"/>
  <c r="C96" i="1"/>
  <c r="P95" i="1"/>
  <c r="O95" i="1"/>
  <c r="N95" i="1"/>
  <c r="M95" i="1"/>
  <c r="L95" i="1"/>
  <c r="G95" i="1"/>
  <c r="H95" i="1" s="1"/>
  <c r="B95" i="1"/>
  <c r="C95" i="1" s="1"/>
  <c r="O94" i="1"/>
  <c r="M94" i="1"/>
  <c r="H94" i="1"/>
  <c r="C94" i="1"/>
  <c r="O93" i="1"/>
  <c r="M93" i="1"/>
  <c r="H93" i="1"/>
  <c r="C93" i="1"/>
  <c r="O92" i="1"/>
  <c r="M92" i="1"/>
  <c r="H92" i="1"/>
  <c r="C92" i="1"/>
  <c r="O91" i="1"/>
  <c r="M91" i="1"/>
  <c r="H91" i="1"/>
  <c r="C91" i="1"/>
  <c r="P90" i="1"/>
  <c r="N90" i="1"/>
  <c r="O90" i="1" s="1"/>
  <c r="L90" i="1"/>
  <c r="M90" i="1" s="1"/>
  <c r="G90" i="1"/>
  <c r="H90" i="1" s="1"/>
  <c r="B90" i="1"/>
  <c r="C90" i="1" s="1"/>
  <c r="O89" i="1"/>
  <c r="M89" i="1"/>
  <c r="H89" i="1"/>
  <c r="C89" i="1"/>
  <c r="O88" i="1"/>
  <c r="M88" i="1"/>
  <c r="H88" i="1"/>
  <c r="C88" i="1"/>
  <c r="O87" i="1"/>
  <c r="M87" i="1"/>
  <c r="H87" i="1"/>
  <c r="C87" i="1"/>
  <c r="O86" i="1"/>
  <c r="M86" i="1"/>
  <c r="H86" i="1"/>
  <c r="C86" i="1"/>
  <c r="O85" i="1"/>
  <c r="M85" i="1"/>
  <c r="H85" i="1"/>
  <c r="C85" i="1"/>
  <c r="O83" i="1"/>
  <c r="M83" i="1"/>
  <c r="H83" i="1"/>
  <c r="C83" i="1"/>
  <c r="O81" i="1"/>
  <c r="M81" i="1"/>
  <c r="H81" i="1"/>
  <c r="C81" i="1"/>
  <c r="O79" i="1"/>
  <c r="M79" i="1"/>
  <c r="H79" i="1"/>
  <c r="C79" i="1"/>
  <c r="O77" i="1"/>
  <c r="M77" i="1"/>
  <c r="H77" i="1"/>
  <c r="C77" i="1"/>
  <c r="O75" i="1"/>
  <c r="M75" i="1"/>
  <c r="H75" i="1"/>
  <c r="C75" i="1"/>
  <c r="O74" i="1"/>
  <c r="M74" i="1"/>
  <c r="H74" i="1"/>
  <c r="C74" i="1"/>
  <c r="O72" i="1"/>
  <c r="M72" i="1"/>
  <c r="H72" i="1"/>
  <c r="C72" i="1"/>
  <c r="O70" i="1"/>
  <c r="M70" i="1"/>
  <c r="H70" i="1"/>
  <c r="C70" i="1"/>
  <c r="O68" i="1"/>
  <c r="M68" i="1"/>
  <c r="H68" i="1"/>
  <c r="C68" i="1"/>
  <c r="O66" i="1"/>
  <c r="M66" i="1"/>
  <c r="H66" i="1"/>
  <c r="C66" i="1"/>
  <c r="O64" i="1"/>
  <c r="M64" i="1"/>
  <c r="H64" i="1"/>
  <c r="C64" i="1"/>
  <c r="O62" i="1"/>
  <c r="M62" i="1"/>
  <c r="H62" i="1"/>
  <c r="C62" i="1"/>
  <c r="O60" i="1"/>
  <c r="M60" i="1"/>
  <c r="H60" i="1"/>
  <c r="C60" i="1"/>
  <c r="O59" i="1"/>
  <c r="M59" i="1"/>
  <c r="H59" i="1"/>
  <c r="C59" i="1"/>
  <c r="O58" i="1"/>
  <c r="M58" i="1"/>
  <c r="H58" i="1"/>
  <c r="C58" i="1"/>
  <c r="O56" i="1"/>
  <c r="M56" i="1"/>
  <c r="H56" i="1"/>
  <c r="C56" i="1"/>
  <c r="Q55" i="1"/>
  <c r="O55" i="1"/>
  <c r="M55" i="1"/>
  <c r="H55" i="1"/>
  <c r="C55" i="1"/>
  <c r="O54" i="1"/>
  <c r="M54" i="1"/>
  <c r="H54" i="1"/>
  <c r="C54" i="1"/>
  <c r="O53" i="1"/>
  <c r="M53" i="1"/>
  <c r="H53" i="1"/>
  <c r="C53" i="1"/>
  <c r="Q52" i="1"/>
  <c r="O52" i="1"/>
  <c r="M52" i="1"/>
  <c r="H52" i="1"/>
  <c r="C52" i="1"/>
  <c r="Q51" i="1"/>
  <c r="O51" i="1"/>
  <c r="M51" i="1"/>
  <c r="H51" i="1"/>
  <c r="C51" i="1"/>
  <c r="Q50" i="1"/>
  <c r="O50" i="1"/>
  <c r="M50" i="1"/>
  <c r="H50" i="1"/>
  <c r="C50" i="1"/>
  <c r="O49" i="1"/>
  <c r="M49" i="1"/>
  <c r="H49" i="1"/>
  <c r="C49" i="1"/>
  <c r="Q48" i="1"/>
  <c r="O48" i="1"/>
  <c r="M48" i="1"/>
  <c r="H48" i="1"/>
  <c r="C48" i="1"/>
  <c r="Q47" i="1"/>
  <c r="O47" i="1"/>
  <c r="M47" i="1"/>
  <c r="H47" i="1"/>
  <c r="C47" i="1"/>
  <c r="O46" i="1"/>
  <c r="M46" i="1"/>
  <c r="H46" i="1"/>
  <c r="C46" i="1"/>
  <c r="Q45" i="1"/>
  <c r="O45" i="1"/>
  <c r="M45" i="1"/>
  <c r="H45" i="1"/>
  <c r="C45" i="1"/>
  <c r="O44" i="1"/>
  <c r="M44" i="1"/>
  <c r="H44" i="1"/>
  <c r="C44" i="1"/>
  <c r="O43" i="1"/>
  <c r="M43" i="1"/>
  <c r="H43" i="1"/>
  <c r="C43" i="1"/>
  <c r="O42" i="1"/>
  <c r="M42" i="1"/>
  <c r="H42" i="1"/>
  <c r="C42" i="1"/>
  <c r="Q41" i="1"/>
  <c r="O41" i="1"/>
  <c r="M41" i="1"/>
  <c r="H41" i="1"/>
  <c r="C41" i="1"/>
  <c r="O40" i="1"/>
  <c r="M40" i="1"/>
  <c r="H40" i="1"/>
  <c r="C40" i="1"/>
  <c r="Q39" i="1"/>
  <c r="O39" i="1"/>
  <c r="M39" i="1"/>
  <c r="H39" i="1"/>
  <c r="C39" i="1"/>
  <c r="O38" i="1"/>
  <c r="M38" i="1"/>
  <c r="H38" i="1"/>
  <c r="C38" i="1"/>
  <c r="O37" i="1"/>
  <c r="M37" i="1"/>
  <c r="H37" i="1"/>
  <c r="C37" i="1"/>
  <c r="Q36" i="1"/>
  <c r="O36" i="1"/>
  <c r="M36" i="1"/>
  <c r="H36" i="1"/>
  <c r="C36" i="1"/>
  <c r="Q35" i="1"/>
  <c r="O35" i="1"/>
  <c r="M35" i="1"/>
  <c r="H35" i="1"/>
  <c r="C35" i="1"/>
  <c r="O34" i="1"/>
  <c r="M34" i="1"/>
  <c r="H34" i="1"/>
  <c r="C34" i="1"/>
  <c r="O33" i="1"/>
  <c r="M33" i="1"/>
  <c r="H33" i="1"/>
  <c r="C33" i="1"/>
  <c r="O32" i="1"/>
  <c r="M32" i="1"/>
  <c r="H32" i="1"/>
  <c r="C32" i="1"/>
  <c r="Q31" i="1"/>
  <c r="O31" i="1"/>
  <c r="M31" i="1"/>
  <c r="H31" i="1"/>
  <c r="C31" i="1"/>
  <c r="Q30" i="1"/>
  <c r="O30" i="1"/>
  <c r="M30" i="1"/>
  <c r="H30" i="1"/>
  <c r="C30" i="1"/>
  <c r="O29" i="1"/>
  <c r="M29" i="1"/>
  <c r="H29" i="1"/>
  <c r="C29" i="1"/>
  <c r="O28" i="1"/>
  <c r="M28" i="1"/>
  <c r="H28" i="1"/>
  <c r="C28" i="1"/>
  <c r="O27" i="1"/>
  <c r="M27" i="1"/>
  <c r="H27" i="1"/>
  <c r="C27" i="1"/>
  <c r="O26" i="1"/>
  <c r="M26" i="1"/>
  <c r="H26" i="1"/>
  <c r="C26" i="1"/>
  <c r="P25" i="1"/>
  <c r="O25" i="1"/>
  <c r="N25" i="1"/>
  <c r="M25" i="1"/>
  <c r="L25" i="1"/>
  <c r="G25" i="1"/>
  <c r="H25" i="1" s="1"/>
  <c r="C25" i="1"/>
  <c r="B25" i="1"/>
  <c r="Q25" i="1" s="1"/>
  <c r="O24" i="1"/>
  <c r="M24" i="1"/>
  <c r="H24" i="1"/>
  <c r="C24" i="1"/>
  <c r="O23" i="1"/>
  <c r="M23" i="1"/>
  <c r="H23" i="1"/>
  <c r="C23" i="1"/>
  <c r="O22" i="1"/>
  <c r="M22" i="1"/>
  <c r="H22" i="1"/>
  <c r="C22" i="1"/>
  <c r="Q21" i="1"/>
  <c r="P21" i="1"/>
  <c r="O21" i="1" s="1"/>
  <c r="N21" i="1"/>
  <c r="M21" i="1"/>
  <c r="L21" i="1"/>
  <c r="H21" i="1"/>
  <c r="G21" i="1"/>
  <c r="B21" i="1"/>
  <c r="C21" i="1" s="1"/>
  <c r="O20" i="1"/>
  <c r="M20" i="1"/>
  <c r="H20" i="1"/>
  <c r="C20" i="1"/>
  <c r="O19" i="1"/>
  <c r="M19" i="1"/>
  <c r="H19" i="1"/>
  <c r="C19" i="1"/>
  <c r="O18" i="1"/>
  <c r="M18" i="1"/>
  <c r="H18" i="1"/>
  <c r="C18" i="1"/>
  <c r="O17" i="1"/>
  <c r="M17" i="1"/>
  <c r="H17" i="1"/>
  <c r="C17" i="1"/>
  <c r="O16" i="1"/>
  <c r="M16" i="1"/>
  <c r="H16" i="1"/>
  <c r="C16" i="1"/>
  <c r="O15" i="1"/>
  <c r="M15" i="1"/>
  <c r="H15" i="1"/>
  <c r="C15" i="1"/>
  <c r="O14" i="1"/>
  <c r="M14" i="1"/>
  <c r="H14" i="1"/>
  <c r="C14" i="1"/>
  <c r="O13" i="1"/>
  <c r="M13" i="1"/>
  <c r="H13" i="1"/>
  <c r="C13" i="1"/>
  <c r="P12" i="1"/>
  <c r="N12" i="1"/>
  <c r="O12" i="1" s="1"/>
  <c r="L12" i="1"/>
  <c r="M12" i="1" s="1"/>
  <c r="G12" i="1"/>
  <c r="B12" i="1"/>
  <c r="Q12" i="1" s="1"/>
  <c r="O11" i="1"/>
  <c r="M11" i="1"/>
  <c r="H11" i="1"/>
  <c r="C11" i="1"/>
  <c r="O10" i="1"/>
  <c r="M10" i="1"/>
  <c r="H10" i="1"/>
  <c r="C10" i="1"/>
  <c r="O9" i="1"/>
  <c r="M9" i="1"/>
  <c r="H9" i="1"/>
  <c r="C9" i="1"/>
  <c r="O8" i="1"/>
  <c r="M8" i="1"/>
  <c r="H8" i="1"/>
  <c r="C8" i="1"/>
  <c r="O7" i="1"/>
  <c r="M7" i="1"/>
  <c r="H7" i="1"/>
  <c r="C7" i="1"/>
  <c r="Q6" i="1"/>
  <c r="P6" i="1"/>
  <c r="O6" i="1" s="1"/>
  <c r="N6" i="1"/>
  <c r="M6" i="1"/>
  <c r="L6" i="1"/>
  <c r="H6" i="1"/>
  <c r="G6" i="1"/>
  <c r="B6" i="1"/>
  <c r="C6" i="1" s="1"/>
  <c r="O5" i="1"/>
  <c r="M5" i="1"/>
  <c r="H5" i="1"/>
  <c r="C5" i="1"/>
  <c r="Q4" i="1"/>
  <c r="O4" i="1"/>
  <c r="M4" i="1"/>
  <c r="H4" i="1"/>
  <c r="O3" i="1"/>
  <c r="M3" i="1"/>
  <c r="H3" i="1"/>
  <c r="C3" i="1"/>
  <c r="O2" i="1"/>
  <c r="M2" i="1"/>
  <c r="H2" i="1"/>
  <c r="C2" i="1"/>
  <c r="C12" i="1" l="1"/>
  <c r="H12" i="1"/>
  <c r="B65" i="5"/>
  <c r="C65" i="5" s="1"/>
  <c r="B64" i="5"/>
  <c r="C64" i="5" s="1"/>
  <c r="C22" i="5"/>
  <c r="AX64" i="5"/>
  <c r="AY64" i="5" s="1"/>
  <c r="AY22" i="5"/>
  <c r="AL64" i="5"/>
  <c r="AM64" i="5" s="1"/>
  <c r="AM22" i="5"/>
  <c r="O85" i="5"/>
  <c r="AV65" i="5"/>
  <c r="Q94" i="5"/>
  <c r="Z64" i="5"/>
  <c r="AA64" i="5" s="1"/>
  <c r="AA22" i="5"/>
  <c r="AK85" i="5"/>
  <c r="G85" i="5"/>
  <c r="C85" i="5"/>
  <c r="S85" i="5"/>
  <c r="E94" i="5"/>
  <c r="AL65" i="5"/>
  <c r="N64" i="5"/>
  <c r="O64" i="5" s="1"/>
  <c r="O22" i="5"/>
  <c r="AQ85" i="5"/>
  <c r="AN65" i="5"/>
  <c r="Y85" i="5"/>
  <c r="D85" i="5"/>
  <c r="E85" i="5" s="1"/>
  <c r="P85" i="5"/>
  <c r="Q85" i="5" s="1"/>
  <c r="AB85" i="5"/>
  <c r="AC85" i="5" s="1"/>
  <c r="AN85" i="5"/>
  <c r="AO85" i="5" s="1"/>
  <c r="M2" i="5"/>
  <c r="Y2" i="5"/>
  <c r="AK2" i="5"/>
  <c r="AW2" i="5"/>
  <c r="M67" i="5"/>
  <c r="Y67" i="5"/>
  <c r="AK67" i="5"/>
  <c r="AW67" i="5"/>
  <c r="F94" i="5"/>
  <c r="R94" i="5"/>
  <c r="AD94" i="5"/>
  <c r="AE94" i="5" s="1"/>
  <c r="AP94" i="5"/>
  <c r="AQ94" i="5" s="1"/>
  <c r="C2" i="5"/>
  <c r="O2" i="5"/>
  <c r="AA2" i="5"/>
  <c r="AM2" i="5"/>
  <c r="AY2" i="5"/>
  <c r="F22" i="5"/>
  <c r="R22" i="5"/>
  <c r="AD22" i="5"/>
  <c r="AP22" i="5"/>
  <c r="C67" i="5"/>
  <c r="O67" i="5"/>
  <c r="AA67" i="5"/>
  <c r="AM67" i="5"/>
  <c r="AY67" i="5"/>
  <c r="H94" i="5"/>
  <c r="T94" i="5"/>
  <c r="U94" i="5" s="1"/>
  <c r="AF94" i="5"/>
  <c r="AR94" i="5"/>
  <c r="C99" i="1"/>
  <c r="E2" i="5"/>
  <c r="Q2" i="5"/>
  <c r="AC2" i="5"/>
  <c r="AO2" i="5"/>
  <c r="H22" i="5"/>
  <c r="T22" i="5"/>
  <c r="AF22" i="5"/>
  <c r="AR22" i="5"/>
  <c r="E35" i="5"/>
  <c r="Q35" i="5"/>
  <c r="AC35" i="5"/>
  <c r="AO35" i="5"/>
  <c r="J64" i="5"/>
  <c r="K64" i="5" s="1"/>
  <c r="V64" i="5"/>
  <c r="AH64" i="5"/>
  <c r="AI64" i="5" s="1"/>
  <c r="AT64" i="5"/>
  <c r="AU64" i="5" s="1"/>
  <c r="J94" i="5"/>
  <c r="V94" i="5"/>
  <c r="W94" i="5" s="1"/>
  <c r="AH94" i="5"/>
  <c r="AI94" i="5" s="1"/>
  <c r="AT94" i="5"/>
  <c r="M51" i="5"/>
  <c r="Y51" i="5"/>
  <c r="AK51" i="5"/>
  <c r="AW51" i="5"/>
  <c r="S77" i="5"/>
  <c r="AE77" i="5"/>
  <c r="AQ77" i="5"/>
  <c r="J85" i="5"/>
  <c r="K85" i="5" s="1"/>
  <c r="V85" i="5"/>
  <c r="W85" i="5" s="1"/>
  <c r="AH85" i="5"/>
  <c r="AI85" i="5" s="1"/>
  <c r="AT85" i="5"/>
  <c r="AU85" i="5" s="1"/>
  <c r="L64" i="5"/>
  <c r="X64" i="5"/>
  <c r="Y64" i="5" s="1"/>
  <c r="AJ64" i="5"/>
  <c r="AK64" i="5" s="1"/>
  <c r="AV64" i="5"/>
  <c r="V65" i="5"/>
  <c r="AT65" i="5"/>
  <c r="AU65" i="5" s="1"/>
  <c r="L94" i="5"/>
  <c r="X94" i="5"/>
  <c r="Y94" i="5" s="1"/>
  <c r="AJ94" i="5"/>
  <c r="AK94" i="5" s="1"/>
  <c r="AV94" i="5"/>
  <c r="AW94" i="5" s="1"/>
  <c r="B94" i="5"/>
  <c r="C94" i="5" s="1"/>
  <c r="N94" i="5"/>
  <c r="O94" i="5" s="1"/>
  <c r="Z94" i="5"/>
  <c r="AA94" i="5" s="1"/>
  <c r="AL94" i="5"/>
  <c r="AM94" i="5" s="1"/>
  <c r="AX94" i="5"/>
  <c r="AY94" i="5" s="1"/>
  <c r="AE22" i="5" l="1"/>
  <c r="AC22" i="5"/>
  <c r="AD64" i="5"/>
  <c r="M64" i="5"/>
  <c r="AU94" i="5"/>
  <c r="AS22" i="5"/>
  <c r="AR64" i="5"/>
  <c r="I94" i="5"/>
  <c r="Q22" i="5"/>
  <c r="S22" i="5"/>
  <c r="R64" i="5"/>
  <c r="AM85" i="5"/>
  <c r="AX65" i="5"/>
  <c r="AY65" i="5" s="1"/>
  <c r="AC94" i="5"/>
  <c r="AG22" i="5"/>
  <c r="AF64" i="5"/>
  <c r="G22" i="5"/>
  <c r="F64" i="5"/>
  <c r="E22" i="5"/>
  <c r="U85" i="5"/>
  <c r="AW65" i="5"/>
  <c r="U22" i="5"/>
  <c r="T64" i="5"/>
  <c r="K94" i="5"/>
  <c r="I22" i="5"/>
  <c r="H64" i="5"/>
  <c r="N65" i="5"/>
  <c r="O65" i="5" s="1"/>
  <c r="AG85" i="5"/>
  <c r="M94" i="5"/>
  <c r="AH65" i="5"/>
  <c r="W64" i="5"/>
  <c r="AM65" i="5"/>
  <c r="W65" i="5"/>
  <c r="J65" i="5"/>
  <c r="K65" i="5" s="1"/>
  <c r="AS85" i="5"/>
  <c r="AW64" i="5"/>
  <c r="AS94" i="5"/>
  <c r="S94" i="5"/>
  <c r="AJ65" i="5"/>
  <c r="AK65" i="5" s="1"/>
  <c r="L65" i="5"/>
  <c r="Z65" i="5"/>
  <c r="AA65" i="5" s="1"/>
  <c r="AA85" i="5"/>
  <c r="AO94" i="5"/>
  <c r="AG94" i="5"/>
  <c r="AO22" i="5"/>
  <c r="AQ22" i="5"/>
  <c r="AP64" i="5"/>
  <c r="G94" i="5"/>
  <c r="X65" i="5"/>
  <c r="I85" i="5"/>
  <c r="AQ64" i="5" l="1"/>
  <c r="AP65" i="5"/>
  <c r="AO64" i="5"/>
  <c r="S64" i="5"/>
  <c r="R65" i="5"/>
  <c r="Q64" i="5"/>
  <c r="U64" i="5"/>
  <c r="T65" i="5"/>
  <c r="U65" i="5" s="1"/>
  <c r="AI65" i="5"/>
  <c r="G64" i="5"/>
  <c r="F65" i="5"/>
  <c r="E64" i="5"/>
  <c r="AS64" i="5"/>
  <c r="AR65" i="5"/>
  <c r="AS65" i="5" s="1"/>
  <c r="M65" i="5"/>
  <c r="AG64" i="5"/>
  <c r="AF65" i="5"/>
  <c r="AG65" i="5" s="1"/>
  <c r="I64" i="5"/>
  <c r="H65" i="5"/>
  <c r="I65" i="5" s="1"/>
  <c r="AE64" i="5"/>
  <c r="AC64" i="5"/>
  <c r="AD65" i="5"/>
  <c r="Y65" i="5"/>
  <c r="G65" i="5" l="1"/>
  <c r="E65" i="5"/>
  <c r="AE65" i="5"/>
  <c r="AC65" i="5"/>
  <c r="S65" i="5"/>
  <c r="Q65" i="5"/>
  <c r="AQ65" i="5"/>
  <c r="AO65" i="5"/>
</calcChain>
</file>

<file path=xl/sharedStrings.xml><?xml version="1.0" encoding="utf-8"?>
<sst xmlns="http://schemas.openxmlformats.org/spreadsheetml/2006/main" count="873" uniqueCount="325">
  <si>
    <t>项目</t>
  </si>
  <si>
    <t>2020/06/30-格力电器</t>
  </si>
  <si>
    <t>同比</t>
  </si>
  <si>
    <t>2019/06/30-格力电器</t>
  </si>
  <si>
    <t>2018/06/30-格力电器</t>
  </si>
  <si>
    <t>2017/06/30-格力电器</t>
  </si>
  <si>
    <t>2016/06/30-格力电器</t>
  </si>
  <si>
    <t>变化</t>
  </si>
  <si>
    <t>一、资产负债表分析</t>
  </si>
  <si>
    <t/>
  </si>
  <si>
    <t>（一）考察企业资产总额的规模变化</t>
  </si>
  <si>
    <t xml:space="preserve">   总资产</t>
  </si>
  <si>
    <t>（二）考察支撑企业资产的四大动力的变化情况</t>
  </si>
  <si>
    <t>经营性负债</t>
  </si>
  <si>
    <t xml:space="preserve">    应付票据</t>
  </si>
  <si>
    <t xml:space="preserve">    应付账款</t>
  </si>
  <si>
    <t xml:space="preserve">    预收款项</t>
  </si>
  <si>
    <t xml:space="preserve">    应付职工薪酬</t>
  </si>
  <si>
    <t xml:space="preserve">    应交税费</t>
  </si>
  <si>
    <t>金融性负债</t>
  </si>
  <si>
    <t xml:space="preserve">    短期借款</t>
  </si>
  <si>
    <t xml:space="preserve">    应付利息</t>
  </si>
  <si>
    <t xml:space="preserve">    交易性金融负债</t>
  </si>
  <si>
    <t xml:space="preserve">    一年内到期的非流动负债</t>
  </si>
  <si>
    <t xml:space="preserve">    长期借款</t>
  </si>
  <si>
    <t xml:space="preserve">    应付债券</t>
  </si>
  <si>
    <t xml:space="preserve">    长期应付款</t>
  </si>
  <si>
    <t xml:space="preserve">    永续债</t>
  </si>
  <si>
    <t>股东入资</t>
  </si>
  <si>
    <t xml:space="preserve">    实收资本</t>
  </si>
  <si>
    <t xml:space="preserve">    资本公积</t>
  </si>
  <si>
    <t xml:space="preserve">    少数股东权益</t>
  </si>
  <si>
    <t>利润积累</t>
  </si>
  <si>
    <t xml:space="preserve">     盈余公积</t>
  </si>
  <si>
    <t xml:space="preserve">     未分配利润</t>
  </si>
  <si>
    <t>（三）考察资产结构的变化</t>
  </si>
  <si>
    <t>企业从事生产经营活动的基础</t>
  </si>
  <si>
    <t xml:space="preserve">    固定资产</t>
  </si>
  <si>
    <t xml:space="preserve">    在建工程</t>
  </si>
  <si>
    <t xml:space="preserve">    无形资产</t>
  </si>
  <si>
    <t xml:space="preserve">    生产性生物资产</t>
  </si>
  <si>
    <t>考察流动资产</t>
  </si>
  <si>
    <t xml:space="preserve">     金融资产</t>
  </si>
  <si>
    <t xml:space="preserve">     存货</t>
  </si>
  <si>
    <t xml:space="preserve">     合同资产</t>
  </si>
  <si>
    <t xml:space="preserve">     应收票据</t>
  </si>
  <si>
    <t xml:space="preserve">     应收账款（与销售有关的商业债权）</t>
  </si>
  <si>
    <t xml:space="preserve">     预付款项（与购买有关的商业债权）</t>
  </si>
  <si>
    <t xml:space="preserve">     其他应收款</t>
  </si>
  <si>
    <t>（四）考察企业营运资本管理状况</t>
  </si>
  <si>
    <t>经营性流动资产的核心项目</t>
  </si>
  <si>
    <t xml:space="preserve">    应收票据</t>
  </si>
  <si>
    <t xml:space="preserve">    应收账款</t>
  </si>
  <si>
    <t xml:space="preserve">    预付账款</t>
  </si>
  <si>
    <t xml:space="preserve">    存货</t>
  </si>
  <si>
    <t xml:space="preserve">    其他应收款</t>
  </si>
  <si>
    <t>经营性流动负债的核心项目</t>
  </si>
  <si>
    <t xml:space="preserve">     应付票据</t>
  </si>
  <si>
    <t xml:space="preserve">     应付账款</t>
  </si>
  <si>
    <t xml:space="preserve">     预收款项</t>
  </si>
  <si>
    <t xml:space="preserve">     应付职工薪酬</t>
  </si>
  <si>
    <t xml:space="preserve">     应交税费</t>
  </si>
  <si>
    <t xml:space="preserve">     其他应付款</t>
  </si>
  <si>
    <t>（五）考察企业的融资潜力</t>
  </si>
  <si>
    <t>资产金融负债率</t>
  </si>
  <si>
    <t>二、利润表分析</t>
  </si>
  <si>
    <t>营业收入</t>
  </si>
  <si>
    <t>营业成本</t>
  </si>
  <si>
    <t>总资产回报率</t>
  </si>
  <si>
    <t>毛利润</t>
  </si>
  <si>
    <t>毛利率</t>
  </si>
  <si>
    <t>销售费用</t>
  </si>
  <si>
    <t>销售费用率</t>
  </si>
  <si>
    <t>管理费用</t>
  </si>
  <si>
    <t>管理费用率</t>
  </si>
  <si>
    <t>研发费用</t>
  </si>
  <si>
    <t>研发费用率</t>
  </si>
  <si>
    <t>核心利润</t>
  </si>
  <si>
    <t>核心利润率</t>
  </si>
  <si>
    <t>经营活动现金流净额</t>
  </si>
  <si>
    <t>核心利润获现率</t>
  </si>
  <si>
    <t>投资收益</t>
  </si>
  <si>
    <t>其他收益：营业外收入</t>
  </si>
  <si>
    <t>净资产收益率</t>
  </si>
  <si>
    <t>扣非净利润</t>
  </si>
  <si>
    <t>扣非净利率</t>
  </si>
  <si>
    <t>平均总资产</t>
  </si>
  <si>
    <t>总资产周转率</t>
  </si>
  <si>
    <t>平均固定资产原值</t>
  </si>
  <si>
    <t>固定资产周转率</t>
  </si>
  <si>
    <t>平均存货</t>
  </si>
  <si>
    <t>存货周转率</t>
  </si>
  <si>
    <t>三、现金流动分析</t>
  </si>
  <si>
    <t>1.1.找股东要钱：吸收投资收到的现金</t>
  </si>
  <si>
    <t>1.2.找银行借钱：取得借款收到的现金</t>
  </si>
  <si>
    <t>1.3.发行债券收到的现金</t>
  </si>
  <si>
    <t>1.4.收到其他与筹资活动有关的现金</t>
  </si>
  <si>
    <t>筹资合计：</t>
  </si>
  <si>
    <t>2.1.要花钱了：购建固定资产、无形资产和其他长期资产支付的现金</t>
  </si>
  <si>
    <t>2.2.要雇人了：支付给职工以及为职工支付的现金</t>
  </si>
  <si>
    <t>2.3.1.倒买倒卖：购买商品、接受劳务支付的现金</t>
  </si>
  <si>
    <t>2.3.2.担保合联营公司：支付其他与经营活动有关的现金</t>
  </si>
  <si>
    <t>投资经营流出量合计：</t>
  </si>
  <si>
    <t>PS：筹资流入量支持投资流出量、经营流出量</t>
  </si>
  <si>
    <t>3.1.1.卖出商品：销售商品、提供劳务收到的现金</t>
  </si>
  <si>
    <t>3.1.2.合联营公司回款：收到其他与经营活动有关的现金</t>
  </si>
  <si>
    <t>销售回款合计：</t>
  </si>
  <si>
    <t>3.2.交税：支付的各项税费</t>
  </si>
  <si>
    <t>3.3.支付利息</t>
  </si>
  <si>
    <t>3.4.还有钱，还债：偿还债务支付的现金</t>
  </si>
  <si>
    <t>3.5.还有钱，分红</t>
  </si>
  <si>
    <t>3.6.还有钱，投资非并表合联营公司：投资支付的现金</t>
  </si>
  <si>
    <t>3.7.非并表合联营公司还款：收回投资收到的现金</t>
  </si>
  <si>
    <t>2015/06/30-格力电器</t>
  </si>
  <si>
    <t>2014/06/30-格力电器</t>
  </si>
  <si>
    <t>2013/06/30-格力电器</t>
  </si>
  <si>
    <t>2012/06/30-格力电器</t>
  </si>
  <si>
    <t>2011/06/30-格力电器</t>
  </si>
  <si>
    <t>2010/06/30-格力电器</t>
  </si>
  <si>
    <t>2009/06/30-格力电器</t>
  </si>
  <si>
    <t>2008/06/30-格力电器</t>
  </si>
  <si>
    <t>2007/06/30-格力电器</t>
  </si>
  <si>
    <t>2006/06/30-格力电器</t>
  </si>
  <si>
    <t>2005/06/30-格力电器</t>
  </si>
  <si>
    <t>2004/06/30-格力电器</t>
  </si>
  <si>
    <t>2003/06/30-格力电器</t>
  </si>
  <si>
    <t>2002/06/30-格力电器</t>
  </si>
  <si>
    <t>2001/06/30-格力电器</t>
  </si>
  <si>
    <t>2000/06/30-格力电器</t>
  </si>
  <si>
    <t>1999/06/30-格力电器</t>
  </si>
  <si>
    <t>1998/06/30-格力电器</t>
  </si>
  <si>
    <t>1997/06/30-格力电器</t>
  </si>
  <si>
    <t>1996/06/30-格力电器</t>
  </si>
  <si>
    <t>货币资金</t>
  </si>
  <si>
    <t>以公允价值计量且其变动计入当期损益的金融资产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</si>
  <si>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</si>
  <si>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</si>
  <si>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</si>
  <si>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</si>
  <si>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</si>
  <si>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</si>
  <si>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</si>
  <si>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</si>
  <si>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</si>
  <si>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</si>
  <si>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合同资产</t>
  </si>
  <si>
    <t>划分为持有待售的资产</t>
  </si>
  <si>
    <t>一年内到期的非流动资产</t>
  </si>
  <si>
    <t>其他流动资产</t>
  </si>
  <si>
    <t>流动资产合计</t>
  </si>
  <si>
    <t>发放贷款和垫款</t>
  </si>
  <si>
    <t>可供出售金融资产</t>
  </si>
  <si>
    <t>其他权益工具投资</t>
  </si>
  <si>
    <t>其他非流动金融资产</t>
  </si>
  <si>
    <t>持有至到期投资</t>
  </si>
  <si>
    <t>长期应收款</t>
  </si>
  <si>
    <t>长期股权投资</t>
  </si>
  <si>
    <t>投资性房地产</t>
  </si>
  <si>
    <t>固定资产</t>
  </si>
  <si>
    <t>在建工程</t>
  </si>
  <si>
    <t>工程物资</t>
  </si>
  <si>
    <t>固定资产清理</t>
  </si>
  <si>
    <t>生产性生物资产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</si>
  <si>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</si>
  <si>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</si>
  <si>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</si>
  <si>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</si>
  <si>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</si>
  <si>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</si>
  <si>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</si>
  <si>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</si>
  <si>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</si>
  <si>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短期借款</t>
  </si>
  <si>
    <t>吸收存款及同业存放</t>
  </si>
  <si>
    <t>拆入资金</t>
  </si>
  <si>
    <t>以公允价值计量且其变动计入当期损益的金融负债</t>
  </si>
  <si>
    <t>交易性金融负债</t>
  </si>
  <si>
    <t>衍生金融负债</t>
  </si>
  <si>
    <t>应付票据</t>
  </si>
  <si>
    <t>应付账款</t>
  </si>
  <si>
    <t>预收款项</t>
  </si>
  <si>
    <t>合同负债</t>
  </si>
  <si>
    <t>卖出回购金融资产款</t>
  </si>
  <si>
    <t>应付职工薪酬</t>
  </si>
  <si>
    <t>应交税费</t>
  </si>
  <si>
    <t>应付利息</t>
  </si>
  <si>
    <t>应付股利</t>
  </si>
  <si>
    <t>其他应付款</t>
  </si>
  <si>
    <t>预计负债</t>
  </si>
  <si>
    <t>一年内到期的非流动负债</t>
  </si>
  <si>
    <t>其他流动负债</t>
  </si>
  <si>
    <t>流动负债合计</t>
  </si>
  <si>
    <t>长期借款</t>
  </si>
  <si>
    <t>应付债券</t>
  </si>
  <si>
    <t>长期应付款</t>
  </si>
  <si>
    <t>长期应付职工薪酬</t>
  </si>
  <si>
    <t>专项应付款</t>
  </si>
  <si>
    <t>递延收益</t>
  </si>
  <si>
    <t>递延所得税负债</t>
  </si>
  <si>
    <t>其他非流动负债</t>
  </si>
  <si>
    <t>非流动负债合计</t>
  </si>
  <si>
    <t>负债合计</t>
  </si>
  <si>
    <t>实收资本（或股本）</t>
  </si>
  <si>
    <t>其他权益工具</t>
  </si>
  <si>
    <t>优先股</t>
  </si>
  <si>
    <t>永续债</t>
  </si>
  <si>
    <t>资本公积</t>
  </si>
  <si>
    <t>盈余公积</t>
  </si>
  <si>
    <t>未分配利润</t>
  </si>
  <si>
    <t>归属于母公司股东权益合计</t>
  </si>
  <si>
    <t>少数股东权益</t>
  </si>
  <si>
    <t>股东权益合计</t>
  </si>
  <si>
    <t>负债和股东权益合计</t>
  </si>
  <si>
    <t>营业总收入</t>
  </si>
  <si>
    <t>营业总成本</t>
  </si>
  <si>
    <t>营业税金及附加</t>
  </si>
  <si>
    <t>财务费用</t>
  </si>
  <si>
    <t>资产减值损失</t>
  </si>
  <si>
    <t>加：公允价值变动收益</t>
  </si>
  <si>
    <t>其中：对联营企业和合营企业的投资收益</t>
  </si>
  <si>
    <t>营业利润</t>
  </si>
  <si>
    <t>加：营业外收入</t>
  </si>
  <si>
    <t>其中：非流动资产处置利得</t>
  </si>
  <si>
    <t>减：营业外支出</t>
  </si>
  <si>
    <t>其中：非流动资产处置净损失</t>
  </si>
  <si>
    <t>利润总额</t>
  </si>
  <si>
    <t>减：所得税费用</t>
  </si>
  <si>
    <t>净利润</t>
  </si>
  <si>
    <t>其中：归属于母公司股东的净利润</t>
  </si>
  <si>
    <t>少数股东损益</t>
  </si>
  <si>
    <t>扣除非经常性损益后的净利润</t>
  </si>
  <si>
    <t>销售商品、提供劳务收到的现金</t>
  </si>
  <si>
    <t>收取利息、手续费及佣金的现金</t>
  </si>
  <si>
    <t>收到的税费返还</t>
  </si>
  <si>
    <t>收到其他与经营活动有关的现金</t>
  </si>
  <si>
    <t>经营活动现金流入小计</t>
  </si>
  <si>
    <t>购买商品、接受劳务支付的现金</t>
  </si>
  <si>
    <t>支付利息、手续费及佣金的现金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</si>
  <si>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</si>
  <si>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</si>
  <si>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</si>
  <si>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</si>
  <si>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</si>
  <si>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</si>
  <si>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</si>
  <si>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</si>
  <si>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</si>
  <si>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</si>
  <si>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</si>
  <si>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</si>
  <si>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</si>
  <si>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</si>
  <si>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</si>
  <si>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</si>
  <si>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</si>
  <si>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</si>
  <si>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</si>
  <si>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</si>
  <si>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</si>
  <si>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</si>
  <si>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</si>
  <si>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</si>
  <si>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</si>
  <si>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子公司支付给少数股东的股利、利润</t>
  </si>
  <si>
    <t>支付其他与筹资活动有关的现金</t>
  </si>
  <si>
    <t>筹资活动现金流出小计</t>
  </si>
  <si>
    <t>筹资活动产生的现金流量净额</t>
  </si>
  <si>
    <t>汇率变动对现金及现金等价物的影响</t>
  </si>
  <si>
    <t>现金及现金等价物净增加额</t>
  </si>
  <si>
    <t>加:期初现金及现金等价物余额</t>
  </si>
  <si>
    <t>期末现金及现金等价物余额</t>
  </si>
  <si>
    <t>(一)资产结构</t>
  </si>
  <si>
    <t>1.1金融资产</t>
  </si>
  <si>
    <t>以公允价值计量且其变动计入当期损益的金融资产+债务工具投资</t>
  </si>
  <si>
    <t>其他流动资产(常)</t>
  </si>
  <si>
    <t>1.2长期股权投资</t>
  </si>
  <si>
    <t>1.3营运资本需求=1.3.1-1.3.2</t>
  </si>
  <si>
    <t>1.3.1营运资产</t>
  </si>
  <si>
    <t>应收账款+债权投资</t>
  </si>
  <si>
    <t>递延所得税资产(营运)</t>
  </si>
  <si>
    <t>一年内到期的非流动资产(常)</t>
  </si>
  <si>
    <t>其他应收款(常)</t>
  </si>
  <si>
    <t>1.3.2营运负债</t>
  </si>
  <si>
    <t>应付账款+持有待售负债</t>
  </si>
  <si>
    <t>预收款项+合同负债</t>
  </si>
  <si>
    <t>递延收益(-流动负债)</t>
  </si>
  <si>
    <t>递延所得税负债(营运)</t>
  </si>
  <si>
    <t>其他应付款(常)</t>
  </si>
  <si>
    <t>预计负债(常)</t>
  </si>
  <si>
    <t>其他流动负债(常)</t>
  </si>
  <si>
    <t>1.4长期经营资产</t>
  </si>
  <si>
    <t>递延所得税资产-递延所得税负债</t>
  </si>
  <si>
    <t>经营资产合计=1.3+1.4</t>
  </si>
  <si>
    <t>资产总额=1.1+1.2+1.3+1.4</t>
  </si>
  <si>
    <t>(二)资本结构</t>
  </si>
  <si>
    <t>2.1短期债务</t>
  </si>
  <si>
    <t>2.2长期债务</t>
  </si>
  <si>
    <t>吸收存款及同业存放(常)</t>
  </si>
  <si>
    <t>有息负债=2.1+2.2</t>
  </si>
  <si>
    <t>2.3股东权益</t>
  </si>
  <si>
    <t>资本总额=2.1+2.2+2.3</t>
  </si>
  <si>
    <t>2020/06/30-格力电器</t>
    <phoneticPr fontId="12" type="noConversion"/>
  </si>
  <si>
    <t>2020/03/31-格力电器</t>
    <phoneticPr fontId="12" type="noConversion"/>
  </si>
  <si>
    <t>2019/03/31-格力电器</t>
    <phoneticPr fontId="12" type="noConversion"/>
  </si>
  <si>
    <t>二季度</t>
    <phoneticPr fontId="12" type="noConversion"/>
  </si>
  <si>
    <t>营业收入合计</t>
  </si>
  <si>
    <t>分行业</t>
  </si>
  <si>
    <t>制造业</t>
  </si>
  <si>
    <t>其他业务</t>
  </si>
  <si>
    <t>分产品</t>
  </si>
  <si>
    <t>生活电器</t>
  </si>
  <si>
    <t>智能装备</t>
  </si>
  <si>
    <t>其他主营</t>
  </si>
  <si>
    <t>分地区</t>
  </si>
  <si>
    <t>内销-主营业务</t>
  </si>
  <si>
    <t>外销-主营业务</t>
  </si>
  <si>
    <t>金额</t>
  </si>
  <si>
    <t>占营业收入比重</t>
  </si>
  <si>
    <t>空调</t>
  </si>
  <si>
    <t>同比增减</t>
    <phoneticPr fontId="12" type="noConversion"/>
  </si>
  <si>
    <t>毛利率</t>
    <phoneticPr fontId="12" type="noConversion"/>
  </si>
  <si>
    <r>
      <rPr>
        <sz val="11"/>
        <rFont val="Calibri"/>
        <family val="2"/>
      </rPr>
      <t>2020</t>
    </r>
    <r>
      <rPr>
        <sz val="11"/>
        <rFont val="宋体"/>
        <family val="3"/>
        <charset val="134"/>
      </rPr>
      <t>年中报</t>
    </r>
    <phoneticPr fontId="12" type="noConversion"/>
  </si>
  <si>
    <r>
      <rPr>
        <sz val="11"/>
        <rFont val="Calibri"/>
        <family val="2"/>
      </rPr>
      <t>2019</t>
    </r>
    <r>
      <rPr>
        <sz val="11"/>
        <rFont val="宋体"/>
        <family val="3"/>
        <charset val="134"/>
      </rPr>
      <t>年中报</t>
    </r>
    <phoneticPr fontId="12" type="noConversion"/>
  </si>
  <si>
    <r>
      <t>2020</t>
    </r>
    <r>
      <rPr>
        <sz val="11"/>
        <rFont val="宋体"/>
        <family val="3"/>
        <charset val="134"/>
      </rPr>
      <t>年上半年，公司其他业务收入较上年同期增长</t>
    </r>
    <r>
      <rPr>
        <sz val="11"/>
        <rFont val="Calibri"/>
      </rPr>
      <t>41.73%</t>
    </r>
    <r>
      <rPr>
        <sz val="11"/>
        <rFont val="宋体"/>
        <family val="3"/>
        <charset val="134"/>
      </rPr>
      <t>，主要是大宗原材料集采销售等增长所致。公司开展大宗原材料的集采销售，主要是为满足各生产基地配套供应商对大宗原材料的需求，有效控制采购成本、保障原材料品质、制造优质产品。公司整合供应链资源、发挥集团规模优势，对大宗原材料实行集中采购，再销售给上游配套供应商。</t>
    </r>
    <phoneticPr fontId="12" type="noConversion"/>
  </si>
  <si>
    <t>格力电器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</si>
</sst>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0\.00%"/>
    <numFmt numFmtId="177" formatCode="#,##0_ "/>
    <numFmt numFmtId="178" formatCode="#,##0.00_ "/>
  </numFmts>
  <fonts count="17">
    <font>
      <sz val="11"/>
      <name val="Calibri"/>
    </font>
    <font>
      <sz val="10"/>
      <name val="Calibri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name val="Calibri"/>
    </font>
    <font>
      <sz val="10"/>
      <color rgb="FFC71585"/>
      <name val="Calibri"/>
    </font>
    <font>
      <sz val="10"/>
      <color rgb="FFC71585"/>
      <name val="微软雅黑"/>
      <family val="2"/>
      <charset val="134"/>
    </font>
    <font>
      <sz val="10"/>
      <color rgb="FF696969"/>
      <name val="Calibri"/>
    </font>
    <font>
      <sz val="10"/>
      <color rgb="FF696969"/>
      <name val="微软雅黑"/>
      <family val="2"/>
      <charset val="134"/>
    </font>
    <font>
      <b/>
      <sz val="10"/>
      <color rgb="FF696969"/>
      <name val="Calibri"/>
    </font>
    <font>
      <b/>
      <sz val="10"/>
      <color rgb="FF696969"/>
      <name val="微软雅黑"/>
      <family val="2"/>
      <charset val="134"/>
    </font>
    <font>
      <sz val="10"/>
      <name val="Calibri"/>
      <family val="2"/>
    </font>
    <font>
      <sz val="9"/>
      <name val="宋体"/>
      <family val="3"/>
      <charset val="134"/>
    </font>
    <font>
      <sz val="10"/>
      <color rgb="FF696969"/>
      <name val="Calibri"/>
      <family val="2"/>
    </font>
    <font>
      <sz val="10"/>
      <color rgb="FFC71585"/>
      <name val="Calibri"/>
      <family val="2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76" fontId="5" fillId="0" borderId="0" xfId="0" applyNumberFormat="1" applyFont="1" applyAlignment="1">
      <alignment vertical="center" wrapText="1"/>
    </xf>
    <xf numFmtId="176" fontId="7" fillId="0" borderId="0" xfId="0" applyNumberFormat="1" applyFont="1" applyAlignment="1">
      <alignment vertical="center" wrapText="1"/>
    </xf>
    <xf numFmtId="176" fontId="8" fillId="0" borderId="0" xfId="0" applyNumberFormat="1" applyFont="1" applyAlignment="1">
      <alignment vertical="center" wrapText="1"/>
    </xf>
    <xf numFmtId="176" fontId="9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76" fontId="13" fillId="0" borderId="0" xfId="0" applyNumberFormat="1" applyFont="1" applyAlignment="1">
      <alignment vertical="center" wrapText="1"/>
    </xf>
    <xf numFmtId="176" fontId="14" fillId="0" borderId="0" xfId="0" applyNumberFormat="1" applyFont="1" applyAlignment="1">
      <alignment vertical="center" wrapText="1"/>
    </xf>
    <xf numFmtId="176" fontId="11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177" fontId="8" fillId="0" borderId="0" xfId="0" applyNumberFormat="1" applyFont="1" applyAlignment="1">
      <alignment vertical="center" wrapText="1"/>
    </xf>
    <xf numFmtId="177" fontId="9" fillId="0" borderId="0" xfId="0" applyNumberFormat="1" applyFont="1" applyAlignment="1">
      <alignment vertical="center" wrapText="1"/>
    </xf>
    <xf numFmtId="177" fontId="7" fillId="0" borderId="0" xfId="0" applyNumberFormat="1" applyFont="1" applyAlignment="1">
      <alignment vertical="center" wrapText="1"/>
    </xf>
    <xf numFmtId="177" fontId="13" fillId="0" borderId="0" xfId="0" applyNumberFormat="1" applyFont="1" applyAlignment="1">
      <alignment vertical="center" wrapText="1"/>
    </xf>
    <xf numFmtId="177" fontId="5" fillId="0" borderId="0" xfId="0" applyNumberFormat="1" applyFont="1" applyAlignment="1">
      <alignment vertical="center" wrapText="1"/>
    </xf>
    <xf numFmtId="178" fontId="8" fillId="0" borderId="0" xfId="0" applyNumberFormat="1" applyFont="1" applyAlignment="1">
      <alignment vertical="center" wrapText="1"/>
    </xf>
    <xf numFmtId="178" fontId="9" fillId="0" borderId="0" xfId="0" applyNumberFormat="1" applyFont="1" applyAlignment="1">
      <alignment vertical="center" wrapText="1"/>
    </xf>
    <xf numFmtId="178" fontId="7" fillId="0" borderId="0" xfId="0" applyNumberFormat="1" applyFont="1" applyAlignment="1">
      <alignment vertical="center" wrapText="1"/>
    </xf>
    <xf numFmtId="178" fontId="13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vertical="center" wrapText="1"/>
    </xf>
    <xf numFmtId="10" fontId="13" fillId="0" borderId="0" xfId="0" applyNumberFormat="1" applyFont="1" applyAlignment="1">
      <alignment vertical="center" wrapText="1"/>
    </xf>
    <xf numFmtId="0" fontId="15" fillId="0" borderId="0" xfId="0" applyNumberFormat="1" applyFont="1"/>
    <xf numFmtId="10" fontId="0" fillId="0" borderId="0" xfId="0" applyNumberFormat="1" applyFont="1"/>
    <xf numFmtId="178" fontId="0" fillId="0" borderId="0" xfId="0" applyNumberFormat="1" applyFont="1"/>
    <xf numFmtId="178" fontId="15" fillId="0" borderId="0" xfId="0" applyNumberFormat="1" applyFont="1"/>
    <xf numFmtId="178" fontId="16" fillId="0" borderId="0" xfId="0" applyNumberFormat="1" applyFont="1"/>
    <xf numFmtId="0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05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6.5"/>
  <cols>
    <col min="1" max="1" width="35" style="2" customWidth="1"/>
    <col min="2" max="2" width="12" style="1" customWidth="1"/>
    <col min="3" max="3" width="8" style="9" customWidth="1"/>
    <col min="4" max="4" width="12.28515625" style="9" customWidth="1"/>
    <col min="5" max="5" width="8" style="9" customWidth="1"/>
    <col min="6" max="6" width="8" style="20" customWidth="1"/>
    <col min="7" max="7" width="12" style="1" customWidth="1"/>
    <col min="8" max="8" width="8.85546875" style="9" customWidth="1"/>
    <col min="9" max="9" width="12.7109375" style="9" customWidth="1"/>
    <col min="10" max="10" width="8.85546875" style="9" customWidth="1"/>
    <col min="11" max="11" width="8.85546875" style="25" customWidth="1"/>
    <col min="12" max="12" width="12" style="1" customWidth="1"/>
    <col min="13" max="13" width="8" style="9" customWidth="1"/>
    <col min="14" max="14" width="12" style="1" customWidth="1"/>
    <col min="15" max="15" width="8" style="9" customWidth="1"/>
    <col min="16" max="16" width="12" style="1" customWidth="1"/>
    <col min="17" max="17" width="8" style="1" customWidth="1"/>
    <col min="18" max="18" width="9.140625" style="1" customWidth="1"/>
    <col min="19" max="16384" width="9.140625" style="1"/>
  </cols>
  <sheetData>
    <row r="1" spans="1:17" s="2" customFormat="1" ht="33">
      <c r="A1" s="3" t="s">
        <v>0</v>
      </c>
      <c r="B1" s="2" t="s">
        <v>301</v>
      </c>
      <c r="C1" s="10" t="s">
        <v>2</v>
      </c>
      <c r="D1" s="2" t="s">
        <v>302</v>
      </c>
      <c r="E1" s="10" t="s">
        <v>2</v>
      </c>
      <c r="F1" s="18" t="s">
        <v>304</v>
      </c>
      <c r="G1" s="2" t="s">
        <v>3</v>
      </c>
      <c r="H1" s="10" t="s">
        <v>2</v>
      </c>
      <c r="I1" s="2" t="s">
        <v>303</v>
      </c>
      <c r="J1" s="10" t="s">
        <v>2</v>
      </c>
      <c r="K1" s="23" t="s">
        <v>304</v>
      </c>
      <c r="L1" s="2" t="s">
        <v>4</v>
      </c>
      <c r="M1" s="10" t="s">
        <v>2</v>
      </c>
      <c r="N1" s="2" t="s">
        <v>5</v>
      </c>
      <c r="O1" s="10" t="s">
        <v>2</v>
      </c>
      <c r="P1" s="2" t="s">
        <v>6</v>
      </c>
      <c r="Q1" s="2" t="s">
        <v>7</v>
      </c>
    </row>
    <row r="2" spans="1:17" s="4" customFormat="1">
      <c r="A2" s="3" t="s">
        <v>8</v>
      </c>
      <c r="B2" s="4" t="s">
        <v>9</v>
      </c>
      <c r="C2" s="11" t="str">
        <f t="shared" ref="C2:C33" si="0">IF(OR(B2=0,AND(B2&lt;0,G2&gt;0),,AND(B2&gt;0,G2&lt;0)),"",IFERROR((B2-G2)/G2*100,""))</f>
        <v/>
      </c>
      <c r="D2" s="11"/>
      <c r="E2" s="11"/>
      <c r="F2" s="19"/>
      <c r="G2" s="4" t="s">
        <v>9</v>
      </c>
      <c r="H2" s="11" t="str">
        <f t="shared" ref="H2:H33" si="1">IF(OR(G2=0,AND(G2&lt;0,L2&gt;0),,AND(G2&gt;0,L2&lt;0)),"",IFERROR((G2-L2)/L2*100,""))</f>
        <v/>
      </c>
      <c r="I2" s="11"/>
      <c r="J2" s="11"/>
      <c r="K2" s="24"/>
      <c r="L2" s="4" t="s">
        <v>9</v>
      </c>
      <c r="M2" s="11" t="str">
        <f t="shared" ref="M2:M33" si="2">IF(OR(L2=0,AND(L2&lt;0,N2&gt;0),,AND(L2&gt;0,N2&lt;0)),"",IFERROR((L2-N2)/N2*100,""))</f>
        <v/>
      </c>
      <c r="N2" s="4" t="s">
        <v>9</v>
      </c>
      <c r="O2" s="11" t="str">
        <f t="shared" ref="O2:O33" si="3">IF(OR(N2=0,AND(N2&lt;0,P2&gt;0),,AND(N2&gt;0,P2&lt;0)),"",IFERROR((N2-P2)/P2*100,""))</f>
        <v/>
      </c>
      <c r="P2" s="4" t="s">
        <v>9</v>
      </c>
    </row>
    <row r="3" spans="1:17" s="4" customFormat="1">
      <c r="A3" s="3" t="s">
        <v>10</v>
      </c>
      <c r="B3" s="4" t="s">
        <v>9</v>
      </c>
      <c r="C3" s="11" t="str">
        <f t="shared" si="0"/>
        <v/>
      </c>
      <c r="D3" s="11"/>
      <c r="E3" s="11"/>
      <c r="F3" s="19"/>
      <c r="G3" s="4" t="s">
        <v>9</v>
      </c>
      <c r="H3" s="11" t="str">
        <f t="shared" si="1"/>
        <v/>
      </c>
      <c r="I3" s="11"/>
      <c r="J3" s="11"/>
      <c r="K3" s="24"/>
      <c r="L3" s="4" t="s">
        <v>9</v>
      </c>
      <c r="M3" s="11" t="str">
        <f t="shared" si="2"/>
        <v/>
      </c>
      <c r="N3" s="4" t="s">
        <v>9</v>
      </c>
      <c r="O3" s="11" t="str">
        <f t="shared" si="3"/>
        <v/>
      </c>
      <c r="P3" s="4" t="s">
        <v>9</v>
      </c>
    </row>
    <row r="4" spans="1:17" s="4" customFormat="1">
      <c r="A4" s="3" t="s">
        <v>11</v>
      </c>
      <c r="B4" s="4">
        <v>2827.02</v>
      </c>
      <c r="C4" s="11">
        <f>IF(OR(B4=0,AND(B4&lt;0,G4&gt;0),,AND(B4&gt;0,G4&lt;0)),"",IFERROR((B4-G4)/G4*100,""))</f>
        <v>-0.1589252415663672</v>
      </c>
      <c r="D4" s="11"/>
      <c r="E4" s="11"/>
      <c r="F4" s="19"/>
      <c r="G4" s="4">
        <v>2831.52</v>
      </c>
      <c r="H4" s="11">
        <f t="shared" si="1"/>
        <v>29.253607343871963</v>
      </c>
      <c r="I4" s="11"/>
      <c r="J4" s="11"/>
      <c r="K4" s="24"/>
      <c r="L4" s="4">
        <v>2190.67</v>
      </c>
      <c r="M4" s="11">
        <f t="shared" si="2"/>
        <v>7.0823842250877469</v>
      </c>
      <c r="N4" s="4">
        <v>2045.78</v>
      </c>
      <c r="O4" s="11">
        <f t="shared" si="3"/>
        <v>18.877803022819315</v>
      </c>
      <c r="P4" s="4">
        <v>1720.91</v>
      </c>
      <c r="Q4" s="4">
        <f>B4-P4</f>
        <v>1106.1099999999999</v>
      </c>
    </row>
    <row r="5" spans="1:17" s="4" customFormat="1" ht="33">
      <c r="A5" s="3" t="s">
        <v>12</v>
      </c>
      <c r="B5" s="4" t="s">
        <v>9</v>
      </c>
      <c r="C5" s="11" t="str">
        <f t="shared" si="0"/>
        <v/>
      </c>
      <c r="D5" s="11"/>
      <c r="E5" s="11"/>
      <c r="F5" s="19"/>
      <c r="G5" s="4" t="s">
        <v>9</v>
      </c>
      <c r="H5" s="11" t="str">
        <f t="shared" si="1"/>
        <v/>
      </c>
      <c r="I5" s="11"/>
      <c r="J5" s="11"/>
      <c r="K5" s="24"/>
      <c r="L5" s="4" t="s">
        <v>9</v>
      </c>
      <c r="M5" s="11" t="str">
        <f t="shared" si="2"/>
        <v/>
      </c>
      <c r="N5" s="4" t="s">
        <v>9</v>
      </c>
      <c r="O5" s="11" t="str">
        <f t="shared" si="3"/>
        <v/>
      </c>
      <c r="P5" s="4" t="s">
        <v>9</v>
      </c>
    </row>
    <row r="6" spans="1:17" s="4" customFormat="1">
      <c r="A6" s="3" t="s">
        <v>13</v>
      </c>
      <c r="B6" s="4">
        <f>SUM(B7:B11)</f>
        <v>719.7</v>
      </c>
      <c r="C6" s="11">
        <f t="shared" si="0"/>
        <v>-19.605455703131117</v>
      </c>
      <c r="D6" s="11"/>
      <c r="E6" s="11"/>
      <c r="F6" s="19"/>
      <c r="G6" s="4">
        <f>SUM(G7:G11)</f>
        <v>895.21000000000015</v>
      </c>
      <c r="H6" s="11">
        <f t="shared" si="1"/>
        <v>66.198202881330786</v>
      </c>
      <c r="I6" s="11"/>
      <c r="J6" s="11"/>
      <c r="K6" s="24"/>
      <c r="L6" s="4">
        <f>SUM(L7:L11)</f>
        <v>538.64</v>
      </c>
      <c r="M6" s="11">
        <f t="shared" si="2"/>
        <v>0.81416459226263327</v>
      </c>
      <c r="N6" s="4">
        <f>SUM(N7:N11)</f>
        <v>534.29</v>
      </c>
      <c r="O6" s="11">
        <f t="shared" si="3"/>
        <v>23.432518597236989</v>
      </c>
      <c r="P6" s="4">
        <f>SUM(P7:P11)</f>
        <v>432.85999999999996</v>
      </c>
      <c r="Q6" s="4">
        <f>B6-P6</f>
        <v>286.84000000000009</v>
      </c>
    </row>
    <row r="7" spans="1:17">
      <c r="A7" s="2" t="s">
        <v>14</v>
      </c>
      <c r="B7" s="1">
        <v>188.48</v>
      </c>
      <c r="C7" s="9">
        <f t="shared" si="0"/>
        <v>-39.719192759139034</v>
      </c>
      <c r="G7" s="1">
        <v>312.67</v>
      </c>
      <c r="H7" s="9">
        <f t="shared" si="1"/>
        <v>231.56945917285265</v>
      </c>
      <c r="L7" s="1">
        <v>94.3</v>
      </c>
      <c r="M7" s="9">
        <f t="shared" si="2"/>
        <v>-16.147963720433932</v>
      </c>
      <c r="N7" s="1">
        <v>112.46</v>
      </c>
      <c r="O7" s="9">
        <f t="shared" si="3"/>
        <v>27.635909658381564</v>
      </c>
      <c r="P7" s="1">
        <v>88.11</v>
      </c>
    </row>
    <row r="8" spans="1:17">
      <c r="A8" s="2" t="s">
        <v>15</v>
      </c>
      <c r="B8" s="1">
        <v>425.42</v>
      </c>
      <c r="C8" s="9">
        <f t="shared" si="0"/>
        <v>-11.32649658162414</v>
      </c>
      <c r="G8" s="1">
        <v>479.76</v>
      </c>
      <c r="H8" s="9">
        <f t="shared" si="1"/>
        <v>32.420645873585421</v>
      </c>
      <c r="L8" s="1">
        <v>362.3</v>
      </c>
      <c r="M8" s="9">
        <f t="shared" si="2"/>
        <v>14.990319611514908</v>
      </c>
      <c r="N8" s="1">
        <v>315.07</v>
      </c>
      <c r="O8" s="9">
        <f t="shared" si="3"/>
        <v>28.905163243597094</v>
      </c>
      <c r="P8" s="1">
        <v>244.42</v>
      </c>
    </row>
    <row r="9" spans="1:17">
      <c r="A9" s="2" t="s">
        <v>16</v>
      </c>
      <c r="B9" s="1">
        <v>63.02</v>
      </c>
      <c r="C9" s="9">
        <f t="shared" si="0"/>
        <v>103.68455074337426</v>
      </c>
      <c r="G9" s="1">
        <v>30.94</v>
      </c>
      <c r="H9" s="9">
        <f t="shared" si="1"/>
        <v>49.036608863198452</v>
      </c>
      <c r="L9" s="1">
        <v>20.76</v>
      </c>
      <c r="M9" s="9">
        <f t="shared" si="2"/>
        <v>-67.021445591739464</v>
      </c>
      <c r="N9" s="1">
        <v>62.95</v>
      </c>
      <c r="O9" s="9">
        <f t="shared" si="3"/>
        <v>36.491760624457946</v>
      </c>
      <c r="P9" s="1">
        <v>46.12</v>
      </c>
    </row>
    <row r="10" spans="1:17">
      <c r="A10" s="2" t="s">
        <v>17</v>
      </c>
      <c r="B10" s="1">
        <v>30.09</v>
      </c>
      <c r="C10" s="9">
        <f t="shared" si="0"/>
        <v>-7.671064743786447</v>
      </c>
      <c r="G10" s="1">
        <v>32.590000000000003</v>
      </c>
      <c r="H10" s="9">
        <f t="shared" si="1"/>
        <v>49.770220588235297</v>
      </c>
      <c r="L10" s="1">
        <v>21.76</v>
      </c>
      <c r="M10" s="9">
        <f t="shared" si="2"/>
        <v>46.531986531986547</v>
      </c>
      <c r="N10" s="1">
        <v>14.85</v>
      </c>
      <c r="O10" s="9">
        <f t="shared" si="3"/>
        <v>-17.316258351893101</v>
      </c>
      <c r="P10" s="1">
        <v>17.96</v>
      </c>
    </row>
    <row r="11" spans="1:17">
      <c r="A11" s="2" t="s">
        <v>18</v>
      </c>
      <c r="B11" s="1">
        <v>12.69</v>
      </c>
      <c r="C11" s="9">
        <f t="shared" si="0"/>
        <v>-67.668789808917211</v>
      </c>
      <c r="G11" s="1">
        <v>39.25</v>
      </c>
      <c r="H11" s="9">
        <f t="shared" si="1"/>
        <v>-0.68319838056680948</v>
      </c>
      <c r="L11" s="1">
        <v>39.520000000000003</v>
      </c>
      <c r="M11" s="9">
        <f t="shared" si="2"/>
        <v>36.464088397790064</v>
      </c>
      <c r="N11" s="1">
        <v>28.96</v>
      </c>
      <c r="O11" s="9">
        <f t="shared" si="3"/>
        <v>-20.110344827586204</v>
      </c>
      <c r="P11" s="1">
        <v>36.25</v>
      </c>
    </row>
    <row r="12" spans="1:17" s="4" customFormat="1">
      <c r="A12" s="3" t="s">
        <v>19</v>
      </c>
      <c r="B12" s="4">
        <f>SUM(B13:B20)</f>
        <v>216.71</v>
      </c>
      <c r="C12" s="11">
        <f t="shared" si="0"/>
        <v>15.301942005852631</v>
      </c>
      <c r="D12" s="11"/>
      <c r="E12" s="11"/>
      <c r="F12" s="19"/>
      <c r="G12" s="4">
        <f>SUM(G13:G20)</f>
        <v>187.95</v>
      </c>
      <c r="H12" s="11">
        <f t="shared" si="1"/>
        <v>-5.8696849802173716</v>
      </c>
      <c r="I12" s="11"/>
      <c r="J12" s="11"/>
      <c r="K12" s="24"/>
      <c r="L12" s="4">
        <f>SUM(L13:L20)</f>
        <v>199.67000000000002</v>
      </c>
      <c r="M12" s="11">
        <f t="shared" si="2"/>
        <v>-2.4667838999609137</v>
      </c>
      <c r="N12" s="4">
        <f>SUM(N13:N20)</f>
        <v>204.72</v>
      </c>
      <c r="O12" s="11">
        <f t="shared" si="3"/>
        <v>180.01641362330736</v>
      </c>
      <c r="P12" s="4">
        <f>SUM(P13:P20)</f>
        <v>73.11</v>
      </c>
      <c r="Q12" s="4">
        <f>B12-P12</f>
        <v>143.60000000000002</v>
      </c>
    </row>
    <row r="13" spans="1:17">
      <c r="A13" s="2" t="s">
        <v>20</v>
      </c>
      <c r="B13" s="1">
        <v>204.37</v>
      </c>
      <c r="C13" s="9">
        <f t="shared" si="0"/>
        <v>9.7642193458295328</v>
      </c>
      <c r="G13" s="1">
        <v>186.19</v>
      </c>
      <c r="H13" s="9">
        <f t="shared" si="1"/>
        <v>-5.396067273004423</v>
      </c>
      <c r="L13" s="1">
        <v>196.81</v>
      </c>
      <c r="M13" s="9">
        <f t="shared" si="2"/>
        <v>-3.2732098097999685</v>
      </c>
      <c r="N13" s="1">
        <v>203.47</v>
      </c>
      <c r="O13" s="9">
        <f t="shared" si="3"/>
        <v>195.39779326364695</v>
      </c>
      <c r="P13" s="1">
        <v>68.88</v>
      </c>
    </row>
    <row r="14" spans="1:17">
      <c r="A14" s="2" t="s">
        <v>21</v>
      </c>
      <c r="C14" s="9" t="str">
        <f t="shared" si="0"/>
        <v/>
      </c>
      <c r="G14" s="1">
        <v>1.67</v>
      </c>
      <c r="H14" s="9">
        <f t="shared" si="1"/>
        <v>-41.608391608391607</v>
      </c>
      <c r="L14" s="1">
        <v>2.86</v>
      </c>
      <c r="M14" s="9">
        <f t="shared" si="2"/>
        <v>128.79999999999998</v>
      </c>
      <c r="N14" s="1">
        <v>1.25</v>
      </c>
      <c r="O14" s="9">
        <f t="shared" si="3"/>
        <v>101.61290322580645</v>
      </c>
      <c r="P14" s="1">
        <v>0.62</v>
      </c>
    </row>
    <row r="15" spans="1:17" hidden="1">
      <c r="A15" s="2" t="s">
        <v>22</v>
      </c>
      <c r="C15" s="9" t="str">
        <f t="shared" si="0"/>
        <v/>
      </c>
      <c r="G15" s="1">
        <v>0.09</v>
      </c>
      <c r="H15" s="9" t="str">
        <f t="shared" si="1"/>
        <v/>
      </c>
      <c r="M15" s="9" t="str">
        <f t="shared" si="2"/>
        <v/>
      </c>
      <c r="O15" s="9" t="str">
        <f t="shared" si="3"/>
        <v/>
      </c>
    </row>
    <row r="16" spans="1:17" hidden="1">
      <c r="A16" s="2" t="s">
        <v>23</v>
      </c>
      <c r="C16" s="9" t="str">
        <f t="shared" si="0"/>
        <v/>
      </c>
      <c r="H16" s="9" t="str">
        <f t="shared" si="1"/>
        <v/>
      </c>
      <c r="M16" s="9" t="str">
        <f t="shared" si="2"/>
        <v/>
      </c>
      <c r="O16" s="9" t="str">
        <f t="shared" si="3"/>
        <v/>
      </c>
      <c r="P16" s="1">
        <v>3.61</v>
      </c>
    </row>
    <row r="17" spans="1:17">
      <c r="A17" s="2" t="s">
        <v>24</v>
      </c>
      <c r="B17" s="1">
        <v>12.34</v>
      </c>
      <c r="C17" s="9" t="str">
        <f t="shared" si="0"/>
        <v/>
      </c>
      <c r="H17" s="9" t="str">
        <f t="shared" si="1"/>
        <v/>
      </c>
      <c r="M17" s="9" t="str">
        <f t="shared" si="2"/>
        <v/>
      </c>
      <c r="O17" s="9" t="str">
        <f t="shared" si="3"/>
        <v/>
      </c>
    </row>
    <row r="18" spans="1:17" hidden="1">
      <c r="A18" s="2" t="s">
        <v>25</v>
      </c>
      <c r="C18" s="9" t="str">
        <f t="shared" si="0"/>
        <v/>
      </c>
      <c r="H18" s="9" t="str">
        <f t="shared" si="1"/>
        <v/>
      </c>
      <c r="M18" s="9" t="str">
        <f t="shared" si="2"/>
        <v/>
      </c>
      <c r="O18" s="9" t="str">
        <f t="shared" si="3"/>
        <v/>
      </c>
    </row>
    <row r="19" spans="1:17" hidden="1">
      <c r="A19" s="2" t="s">
        <v>26</v>
      </c>
      <c r="C19" s="9" t="str">
        <f t="shared" si="0"/>
        <v/>
      </c>
      <c r="H19" s="9" t="str">
        <f t="shared" si="1"/>
        <v/>
      </c>
      <c r="M19" s="9" t="str">
        <f t="shared" si="2"/>
        <v/>
      </c>
      <c r="O19" s="9" t="str">
        <f t="shared" si="3"/>
        <v/>
      </c>
    </row>
    <row r="20" spans="1:17" hidden="1">
      <c r="A20" s="2" t="s">
        <v>27</v>
      </c>
      <c r="C20" s="9" t="str">
        <f t="shared" si="0"/>
        <v/>
      </c>
      <c r="H20" s="9" t="str">
        <f t="shared" si="1"/>
        <v/>
      </c>
      <c r="M20" s="9" t="str">
        <f t="shared" si="2"/>
        <v/>
      </c>
      <c r="O20" s="9" t="str">
        <f t="shared" si="3"/>
        <v/>
      </c>
    </row>
    <row r="21" spans="1:17" s="4" customFormat="1">
      <c r="A21" s="3" t="s">
        <v>28</v>
      </c>
      <c r="B21" s="4">
        <f>SUM(B22:B24)</f>
        <v>76.55</v>
      </c>
      <c r="C21" s="11">
        <f t="shared" si="0"/>
        <v>0.15700641109512567</v>
      </c>
      <c r="D21" s="11"/>
      <c r="E21" s="11"/>
      <c r="F21" s="19"/>
      <c r="G21" s="4">
        <f>SUM(G22:G24)</f>
        <v>76.429999999999993</v>
      </c>
      <c r="H21" s="11">
        <f t="shared" si="1"/>
        <v>2.7284946236559158</v>
      </c>
      <c r="I21" s="11"/>
      <c r="J21" s="11"/>
      <c r="K21" s="24"/>
      <c r="L21" s="4">
        <f>SUM(L22:L24)</f>
        <v>74.399999999999991</v>
      </c>
      <c r="M21" s="11">
        <f t="shared" si="2"/>
        <v>2.0016451878256012</v>
      </c>
      <c r="N21" s="4">
        <f>SUM(N22:N24)</f>
        <v>72.94</v>
      </c>
      <c r="O21" s="11">
        <f t="shared" si="3"/>
        <v>4.1146619119463906E-2</v>
      </c>
      <c r="P21" s="4">
        <f>SUM(P22:P24)</f>
        <v>72.91</v>
      </c>
      <c r="Q21" s="4">
        <f>B21-P21</f>
        <v>3.6400000000000006</v>
      </c>
    </row>
    <row r="22" spans="1:17">
      <c r="A22" s="2" t="s">
        <v>29</v>
      </c>
      <c r="B22" s="1">
        <v>60.16</v>
      </c>
      <c r="C22" s="9">
        <f t="shared" si="0"/>
        <v>0</v>
      </c>
      <c r="G22" s="1">
        <v>60.16</v>
      </c>
      <c r="H22" s="9">
        <f t="shared" si="1"/>
        <v>0</v>
      </c>
      <c r="L22" s="1">
        <v>60.16</v>
      </c>
      <c r="M22" s="9">
        <f t="shared" si="2"/>
        <v>0</v>
      </c>
      <c r="N22" s="1">
        <v>60.16</v>
      </c>
      <c r="O22" s="9">
        <f t="shared" si="3"/>
        <v>0</v>
      </c>
      <c r="P22" s="1">
        <v>60.16</v>
      </c>
    </row>
    <row r="23" spans="1:17">
      <c r="A23" s="2" t="s">
        <v>30</v>
      </c>
      <c r="B23" s="1">
        <v>0.93</v>
      </c>
      <c r="C23" s="9">
        <f t="shared" si="0"/>
        <v>0</v>
      </c>
      <c r="G23" s="1">
        <v>0.93</v>
      </c>
      <c r="H23" s="9">
        <f t="shared" si="1"/>
        <v>-10.576923076923075</v>
      </c>
      <c r="L23" s="1">
        <v>1.04</v>
      </c>
      <c r="M23" s="9">
        <f t="shared" si="2"/>
        <v>-43.169398907103826</v>
      </c>
      <c r="N23" s="1">
        <v>1.83</v>
      </c>
      <c r="O23" s="9">
        <f t="shared" si="3"/>
        <v>-1.6129032258064528</v>
      </c>
      <c r="P23" s="1">
        <v>1.86</v>
      </c>
    </row>
    <row r="24" spans="1:17">
      <c r="A24" s="2" t="s">
        <v>31</v>
      </c>
      <c r="B24" s="1">
        <v>15.46</v>
      </c>
      <c r="C24" s="9">
        <f t="shared" si="0"/>
        <v>0.78226857887875489</v>
      </c>
      <c r="G24" s="1">
        <v>15.34</v>
      </c>
      <c r="H24" s="9">
        <f t="shared" si="1"/>
        <v>16.212121212121218</v>
      </c>
      <c r="L24" s="1">
        <v>13.2</v>
      </c>
      <c r="M24" s="9">
        <f t="shared" si="2"/>
        <v>20.547945205479454</v>
      </c>
      <c r="N24" s="1">
        <v>10.95</v>
      </c>
      <c r="O24" s="9">
        <f t="shared" si="3"/>
        <v>0.55096418732781194</v>
      </c>
      <c r="P24" s="1">
        <v>10.89</v>
      </c>
    </row>
    <row r="25" spans="1:17" s="4" customFormat="1">
      <c r="A25" s="3" t="s">
        <v>32</v>
      </c>
      <c r="B25" s="4">
        <f>SUM(B26:B27)</f>
        <v>964.33</v>
      </c>
      <c r="C25" s="11">
        <f t="shared" si="0"/>
        <v>11.409822429150731</v>
      </c>
      <c r="D25" s="11"/>
      <c r="E25" s="11"/>
      <c r="F25" s="19"/>
      <c r="G25" s="4">
        <f>SUM(G26:G27)</f>
        <v>865.57</v>
      </c>
      <c r="H25" s="11">
        <f t="shared" si="1"/>
        <v>20.141298614773895</v>
      </c>
      <c r="I25" s="11"/>
      <c r="J25" s="11"/>
      <c r="K25" s="24"/>
      <c r="L25" s="4">
        <f>SUM(L26:L27)</f>
        <v>720.46</v>
      </c>
      <c r="M25" s="11">
        <f t="shared" si="2"/>
        <v>55.947098422043773</v>
      </c>
      <c r="N25" s="4">
        <f>SUM(N26:N27)</f>
        <v>461.99</v>
      </c>
      <c r="O25" s="11">
        <f t="shared" si="3"/>
        <v>19.636938056764031</v>
      </c>
      <c r="P25" s="4">
        <f>SUM(P26:P27)</f>
        <v>386.16</v>
      </c>
      <c r="Q25" s="4">
        <f>B25-P25</f>
        <v>578.17000000000007</v>
      </c>
    </row>
    <row r="26" spans="1:17">
      <c r="A26" s="2" t="s">
        <v>33</v>
      </c>
      <c r="B26" s="1">
        <v>35</v>
      </c>
      <c r="C26" s="9">
        <f t="shared" si="0"/>
        <v>0</v>
      </c>
      <c r="G26" s="1">
        <v>35</v>
      </c>
      <c r="H26" s="9">
        <f t="shared" si="1"/>
        <v>0</v>
      </c>
      <c r="L26" s="1">
        <v>35</v>
      </c>
      <c r="M26" s="9">
        <f t="shared" si="2"/>
        <v>0</v>
      </c>
      <c r="N26" s="1">
        <v>35</v>
      </c>
      <c r="O26" s="9">
        <f t="shared" si="3"/>
        <v>0</v>
      </c>
      <c r="P26" s="1">
        <v>35</v>
      </c>
    </row>
    <row r="27" spans="1:17">
      <c r="A27" s="2" t="s">
        <v>34</v>
      </c>
      <c r="B27" s="1">
        <v>929.33</v>
      </c>
      <c r="C27" s="9">
        <f t="shared" si="0"/>
        <v>11.890629326847826</v>
      </c>
      <c r="G27" s="1">
        <v>830.57</v>
      </c>
      <c r="H27" s="9">
        <f t="shared" si="1"/>
        <v>21.169725439850613</v>
      </c>
      <c r="L27" s="1">
        <v>685.46</v>
      </c>
      <c r="M27" s="9">
        <f t="shared" si="2"/>
        <v>60.533033560504933</v>
      </c>
      <c r="N27" s="1">
        <v>426.99</v>
      </c>
      <c r="O27" s="9">
        <f t="shared" si="3"/>
        <v>21.594145119034053</v>
      </c>
      <c r="P27" s="1">
        <v>351.16</v>
      </c>
    </row>
    <row r="28" spans="1:17" s="4" customFormat="1">
      <c r="A28" s="3" t="s">
        <v>35</v>
      </c>
      <c r="B28" s="4" t="s">
        <v>9</v>
      </c>
      <c r="C28" s="11" t="str">
        <f t="shared" si="0"/>
        <v/>
      </c>
      <c r="D28" s="11"/>
      <c r="E28" s="11"/>
      <c r="F28" s="19"/>
      <c r="G28" s="4" t="s">
        <v>9</v>
      </c>
      <c r="H28" s="11" t="str">
        <f t="shared" si="1"/>
        <v/>
      </c>
      <c r="I28" s="11"/>
      <c r="J28" s="11"/>
      <c r="K28" s="24"/>
      <c r="L28" s="4" t="s">
        <v>9</v>
      </c>
      <c r="M28" s="11" t="str">
        <f t="shared" si="2"/>
        <v/>
      </c>
      <c r="N28" s="4" t="s">
        <v>9</v>
      </c>
      <c r="O28" s="11" t="str">
        <f t="shared" si="3"/>
        <v/>
      </c>
      <c r="P28" s="4" t="s">
        <v>9</v>
      </c>
    </row>
    <row r="29" spans="1:17" s="4" customFormat="1">
      <c r="A29" s="3" t="s">
        <v>36</v>
      </c>
      <c r="B29" s="4" t="s">
        <v>9</v>
      </c>
      <c r="C29" s="11" t="str">
        <f t="shared" si="0"/>
        <v/>
      </c>
      <c r="D29" s="11"/>
      <c r="E29" s="11"/>
      <c r="F29" s="19"/>
      <c r="G29" s="4" t="s">
        <v>9</v>
      </c>
      <c r="H29" s="11" t="str">
        <f t="shared" si="1"/>
        <v/>
      </c>
      <c r="I29" s="11"/>
      <c r="J29" s="11"/>
      <c r="K29" s="24"/>
      <c r="L29" s="4" t="s">
        <v>9</v>
      </c>
      <c r="M29" s="11" t="str">
        <f t="shared" si="2"/>
        <v/>
      </c>
      <c r="N29" s="4" t="s">
        <v>9</v>
      </c>
      <c r="O29" s="11" t="str">
        <f t="shared" si="3"/>
        <v/>
      </c>
      <c r="P29" s="4" t="s">
        <v>9</v>
      </c>
    </row>
    <row r="30" spans="1:17">
      <c r="A30" s="2" t="s">
        <v>37</v>
      </c>
      <c r="B30" s="1">
        <v>191.77</v>
      </c>
      <c r="C30" s="9">
        <f t="shared" si="0"/>
        <v>4.9012636070236901</v>
      </c>
      <c r="G30" s="1">
        <v>182.81</v>
      </c>
      <c r="H30" s="9">
        <f t="shared" si="1"/>
        <v>6.5823227611940247</v>
      </c>
      <c r="L30" s="1">
        <v>171.52</v>
      </c>
      <c r="M30" s="9">
        <f t="shared" si="2"/>
        <v>-0.59116726556159838</v>
      </c>
      <c r="N30" s="1">
        <v>172.54</v>
      </c>
      <c r="O30" s="9">
        <f t="shared" si="3"/>
        <v>2.9167909334923867</v>
      </c>
      <c r="P30" s="1">
        <v>167.65</v>
      </c>
      <c r="Q30" s="1">
        <f>B30-P30</f>
        <v>24.120000000000005</v>
      </c>
    </row>
    <row r="31" spans="1:17">
      <c r="A31" s="2" t="s">
        <v>38</v>
      </c>
      <c r="B31" s="1">
        <v>28.29</v>
      </c>
      <c r="C31" s="9">
        <f t="shared" si="0"/>
        <v>34.394299287410917</v>
      </c>
      <c r="G31" s="1">
        <v>21.05</v>
      </c>
      <c r="H31" s="9">
        <f t="shared" si="1"/>
        <v>61.179173047473199</v>
      </c>
      <c r="L31" s="1">
        <v>13.06</v>
      </c>
      <c r="M31" s="9">
        <f t="shared" si="2"/>
        <v>42.110990206746479</v>
      </c>
      <c r="N31" s="1">
        <v>9.19</v>
      </c>
      <c r="O31" s="9">
        <f t="shared" si="3"/>
        <v>-14.986123959296958</v>
      </c>
      <c r="P31" s="1">
        <v>10.81</v>
      </c>
      <c r="Q31" s="1">
        <f>B31-P31</f>
        <v>17.479999999999997</v>
      </c>
    </row>
    <row r="32" spans="1:17">
      <c r="A32" s="2" t="s">
        <v>39</v>
      </c>
      <c r="B32" s="1">
        <v>58.33</v>
      </c>
      <c r="C32" s="9">
        <f t="shared" si="0"/>
        <v>2.4411661397962781</v>
      </c>
      <c r="G32" s="1">
        <v>56.94</v>
      </c>
      <c r="H32" s="9">
        <f t="shared" si="1"/>
        <v>55.446355446355433</v>
      </c>
      <c r="L32" s="1">
        <v>36.630000000000003</v>
      </c>
      <c r="M32" s="9">
        <f t="shared" si="2"/>
        <v>4.1512652829115746</v>
      </c>
      <c r="N32" s="1">
        <v>35.17</v>
      </c>
      <c r="O32" s="9">
        <f t="shared" si="3"/>
        <v>14.934640522875817</v>
      </c>
      <c r="P32" s="1">
        <v>30.6</v>
      </c>
    </row>
    <row r="33" spans="1:17" hidden="1">
      <c r="A33" s="2" t="s">
        <v>40</v>
      </c>
      <c r="C33" s="9" t="str">
        <f t="shared" si="0"/>
        <v/>
      </c>
      <c r="H33" s="9" t="str">
        <f t="shared" si="1"/>
        <v/>
      </c>
      <c r="M33" s="9" t="str">
        <f t="shared" si="2"/>
        <v/>
      </c>
      <c r="O33" s="9" t="str">
        <f t="shared" si="3"/>
        <v/>
      </c>
    </row>
    <row r="34" spans="1:17" s="4" customFormat="1">
      <c r="A34" s="3" t="s">
        <v>41</v>
      </c>
      <c r="B34" s="4" t="s">
        <v>9</v>
      </c>
      <c r="C34" s="11" t="str">
        <f t="shared" ref="C34:C56" si="4">IF(OR(B34=0,AND(B34&lt;0,G34&gt;0),,AND(B34&gt;0,G34&lt;0)),"",IFERROR((B34-G34)/G34*100,""))</f>
        <v/>
      </c>
      <c r="D34" s="11"/>
      <c r="E34" s="11"/>
      <c r="F34" s="19"/>
      <c r="G34" s="4" t="s">
        <v>9</v>
      </c>
      <c r="H34" s="11" t="str">
        <f t="shared" ref="H34:H56" si="5">IF(OR(G34=0,AND(G34&lt;0,L34&gt;0),,AND(G34&gt;0,L34&lt;0)),"",IFERROR((G34-L34)/L34*100,""))</f>
        <v/>
      </c>
      <c r="I34" s="11"/>
      <c r="J34" s="11"/>
      <c r="K34" s="24"/>
      <c r="L34" s="4" t="s">
        <v>9</v>
      </c>
      <c r="M34" s="11" t="str">
        <f t="shared" ref="M34:M56" si="6">IF(OR(L34=0,AND(L34&lt;0,N34&gt;0),,AND(L34&gt;0,N34&lt;0)),"",IFERROR((L34-N34)/N34*100,""))</f>
        <v/>
      </c>
      <c r="N34" s="4" t="s">
        <v>9</v>
      </c>
      <c r="O34" s="11" t="str">
        <f t="shared" ref="O34:O56" si="7">IF(OR(N34=0,AND(N34&lt;0,P34&gt;0),,AND(N34&gt;0,P34&lt;0)),"",IFERROR((N34-P34)/P34*100,""))</f>
        <v/>
      </c>
      <c r="P34" s="4" t="s">
        <v>9</v>
      </c>
    </row>
    <row r="35" spans="1:17">
      <c r="A35" s="2" t="s">
        <v>42</v>
      </c>
      <c r="B35" s="1">
        <v>1412.06</v>
      </c>
      <c r="C35" s="9">
        <f t="shared" si="4"/>
        <v>13.064296580991261</v>
      </c>
      <c r="G35" s="1">
        <v>1248.9000000000001</v>
      </c>
      <c r="H35" s="9">
        <f t="shared" si="5"/>
        <v>18.242411618791547</v>
      </c>
      <c r="L35" s="1">
        <v>1056.22</v>
      </c>
      <c r="M35" s="9">
        <f t="shared" si="6"/>
        <v>-1.1252153074215514</v>
      </c>
      <c r="N35" s="1">
        <v>1068.24</v>
      </c>
      <c r="O35" s="9">
        <f t="shared" si="7"/>
        <v>4.5797192254224317</v>
      </c>
      <c r="P35" s="1">
        <v>1021.46</v>
      </c>
      <c r="Q35" s="1">
        <f>B35-P35</f>
        <v>390.59999999999991</v>
      </c>
    </row>
    <row r="36" spans="1:17">
      <c r="A36" s="2" t="s">
        <v>43</v>
      </c>
      <c r="B36" s="1">
        <v>259.10000000000002</v>
      </c>
      <c r="C36" s="9">
        <f t="shared" si="4"/>
        <v>28.38808780536149</v>
      </c>
      <c r="G36" s="1">
        <v>201.81</v>
      </c>
      <c r="H36" s="9">
        <f t="shared" si="5"/>
        <v>53.87723980175371</v>
      </c>
      <c r="L36" s="1">
        <v>131.15</v>
      </c>
      <c r="M36" s="9">
        <f t="shared" si="6"/>
        <v>-1.6497937757780194</v>
      </c>
      <c r="N36" s="1">
        <v>133.35</v>
      </c>
      <c r="O36" s="9">
        <f t="shared" si="7"/>
        <v>139.79500089911886</v>
      </c>
      <c r="P36" s="1">
        <v>55.61</v>
      </c>
      <c r="Q36" s="1">
        <f>B36-P36</f>
        <v>203.49</v>
      </c>
    </row>
    <row r="37" spans="1:17">
      <c r="A37" s="2" t="s">
        <v>44</v>
      </c>
      <c r="B37" s="1">
        <v>0.83</v>
      </c>
      <c r="C37" s="9" t="str">
        <f t="shared" si="4"/>
        <v/>
      </c>
      <c r="H37" s="9" t="str">
        <f t="shared" si="5"/>
        <v/>
      </c>
      <c r="M37" s="9" t="str">
        <f t="shared" si="6"/>
        <v/>
      </c>
      <c r="O37" s="9" t="str">
        <f t="shared" si="7"/>
        <v/>
      </c>
    </row>
    <row r="38" spans="1:17" hidden="1">
      <c r="A38" s="2" t="s">
        <v>45</v>
      </c>
      <c r="C38" s="9" t="str">
        <f t="shared" si="4"/>
        <v/>
      </c>
      <c r="H38" s="9" t="str">
        <f t="shared" si="5"/>
        <v/>
      </c>
      <c r="L38" s="1">
        <v>279.88</v>
      </c>
      <c r="M38" s="9">
        <f t="shared" si="6"/>
        <v>33.301581253572103</v>
      </c>
      <c r="N38" s="1">
        <v>209.96</v>
      </c>
      <c r="O38" s="9">
        <f t="shared" si="7"/>
        <v>94.840386043058643</v>
      </c>
      <c r="P38" s="1">
        <v>107.76</v>
      </c>
    </row>
    <row r="39" spans="1:17">
      <c r="A39" s="2" t="s">
        <v>46</v>
      </c>
      <c r="B39" s="1">
        <v>105.48</v>
      </c>
      <c r="C39" s="9">
        <f t="shared" si="4"/>
        <v>-3.8468550592525053</v>
      </c>
      <c r="G39" s="1">
        <v>109.7</v>
      </c>
      <c r="H39" s="9">
        <f t="shared" si="5"/>
        <v>13.832105427000101</v>
      </c>
      <c r="L39" s="1">
        <v>96.37</v>
      </c>
      <c r="M39" s="9">
        <f t="shared" si="6"/>
        <v>28.134556574923565</v>
      </c>
      <c r="N39" s="1">
        <v>75.209999999999994</v>
      </c>
      <c r="O39" s="9">
        <f t="shared" si="7"/>
        <v>27.215832205683348</v>
      </c>
      <c r="P39" s="1">
        <v>59.12</v>
      </c>
      <c r="Q39" s="1">
        <f>B39-P39</f>
        <v>46.360000000000007</v>
      </c>
    </row>
    <row r="40" spans="1:17">
      <c r="A40" s="2" t="s">
        <v>47</v>
      </c>
      <c r="B40" s="1">
        <v>25.52</v>
      </c>
      <c r="C40" s="9">
        <f t="shared" si="4"/>
        <v>-27.023162710895054</v>
      </c>
      <c r="G40" s="1">
        <v>34.97</v>
      </c>
      <c r="H40" s="9">
        <f t="shared" si="5"/>
        <v>-26.192486281131284</v>
      </c>
      <c r="L40" s="1">
        <v>47.38</v>
      </c>
      <c r="M40" s="9">
        <f t="shared" si="6"/>
        <v>34.182951005380914</v>
      </c>
      <c r="N40" s="1">
        <v>35.31</v>
      </c>
      <c r="O40" s="9">
        <f t="shared" si="7"/>
        <v>62.344827586206911</v>
      </c>
      <c r="P40" s="1">
        <v>21.75</v>
      </c>
    </row>
    <row r="41" spans="1:17">
      <c r="A41" s="2" t="s">
        <v>48</v>
      </c>
      <c r="B41" s="1">
        <v>1.1499999999999999</v>
      </c>
      <c r="C41" s="9">
        <f t="shared" si="4"/>
        <v>-20.138888888888893</v>
      </c>
      <c r="G41" s="1">
        <v>1.44</v>
      </c>
      <c r="H41" s="9">
        <f t="shared" si="5"/>
        <v>-59.436619718309856</v>
      </c>
      <c r="L41" s="1">
        <v>3.55</v>
      </c>
      <c r="M41" s="9">
        <f t="shared" si="6"/>
        <v>36.015325670498086</v>
      </c>
      <c r="N41" s="1">
        <v>2.61</v>
      </c>
      <c r="O41" s="9">
        <f t="shared" si="7"/>
        <v>15.999999999999995</v>
      </c>
      <c r="P41" s="1">
        <v>2.25</v>
      </c>
      <c r="Q41" s="1">
        <f>B41-P41</f>
        <v>-1.1000000000000001</v>
      </c>
    </row>
    <row r="42" spans="1:17" s="4" customFormat="1">
      <c r="A42" s="3" t="s">
        <v>49</v>
      </c>
      <c r="B42" s="4" t="s">
        <v>9</v>
      </c>
      <c r="C42" s="11" t="str">
        <f t="shared" si="4"/>
        <v/>
      </c>
      <c r="D42" s="11"/>
      <c r="E42" s="11"/>
      <c r="F42" s="19"/>
      <c r="G42" s="4" t="s">
        <v>9</v>
      </c>
      <c r="H42" s="11" t="str">
        <f t="shared" si="5"/>
        <v/>
      </c>
      <c r="I42" s="11"/>
      <c r="J42" s="11"/>
      <c r="K42" s="24"/>
      <c r="L42" s="4" t="s">
        <v>9</v>
      </c>
      <c r="M42" s="11" t="str">
        <f t="shared" si="6"/>
        <v/>
      </c>
      <c r="N42" s="4" t="s">
        <v>9</v>
      </c>
      <c r="O42" s="11" t="str">
        <f t="shared" si="7"/>
        <v/>
      </c>
      <c r="P42" s="4" t="s">
        <v>9</v>
      </c>
    </row>
    <row r="43" spans="1:17" s="4" customFormat="1">
      <c r="A43" s="3" t="s">
        <v>50</v>
      </c>
      <c r="B43" s="4" t="s">
        <v>9</v>
      </c>
      <c r="C43" s="11" t="str">
        <f t="shared" si="4"/>
        <v/>
      </c>
      <c r="D43" s="11"/>
      <c r="E43" s="11"/>
      <c r="F43" s="19"/>
      <c r="G43" s="4" t="s">
        <v>9</v>
      </c>
      <c r="H43" s="11" t="str">
        <f t="shared" si="5"/>
        <v/>
      </c>
      <c r="I43" s="11"/>
      <c r="J43" s="11"/>
      <c r="K43" s="24"/>
      <c r="L43" s="4" t="s">
        <v>9</v>
      </c>
      <c r="M43" s="11" t="str">
        <f t="shared" si="6"/>
        <v/>
      </c>
      <c r="N43" s="4" t="s">
        <v>9</v>
      </c>
      <c r="O43" s="11" t="str">
        <f t="shared" si="7"/>
        <v/>
      </c>
      <c r="P43" s="4" t="s">
        <v>9</v>
      </c>
    </row>
    <row r="44" spans="1:17">
      <c r="A44" s="2" t="s">
        <v>51</v>
      </c>
      <c r="C44" s="9" t="str">
        <f t="shared" si="4"/>
        <v/>
      </c>
      <c r="H44" s="9" t="str">
        <f t="shared" si="5"/>
        <v/>
      </c>
      <c r="L44" s="1">
        <v>279.88</v>
      </c>
      <c r="M44" s="9">
        <f t="shared" si="6"/>
        <v>33.301581253572103</v>
      </c>
      <c r="N44" s="1">
        <v>209.96</v>
      </c>
      <c r="O44" s="9">
        <f t="shared" si="7"/>
        <v>94.840386043058643</v>
      </c>
      <c r="P44" s="1">
        <v>107.76</v>
      </c>
    </row>
    <row r="45" spans="1:17">
      <c r="A45" s="2" t="s">
        <v>52</v>
      </c>
      <c r="B45" s="1">
        <v>105.48</v>
      </c>
      <c r="C45" s="9">
        <f t="shared" si="4"/>
        <v>-3.8468550592525053</v>
      </c>
      <c r="G45" s="1">
        <v>109.7</v>
      </c>
      <c r="H45" s="9">
        <f t="shared" si="5"/>
        <v>13.832105427000101</v>
      </c>
      <c r="L45" s="1">
        <v>96.37</v>
      </c>
      <c r="M45" s="9">
        <f t="shared" si="6"/>
        <v>28.134556574923565</v>
      </c>
      <c r="N45" s="1">
        <v>75.209999999999994</v>
      </c>
      <c r="O45" s="9">
        <f t="shared" si="7"/>
        <v>27.215832205683348</v>
      </c>
      <c r="P45" s="1">
        <v>59.12</v>
      </c>
      <c r="Q45" s="1">
        <f>B45-P45</f>
        <v>46.360000000000007</v>
      </c>
    </row>
    <row r="46" spans="1:17">
      <c r="A46" s="2" t="s">
        <v>53</v>
      </c>
      <c r="B46" s="1">
        <v>25.52</v>
      </c>
      <c r="C46" s="9">
        <f t="shared" si="4"/>
        <v>-27.023162710895054</v>
      </c>
      <c r="G46" s="1">
        <v>34.97</v>
      </c>
      <c r="H46" s="9">
        <f t="shared" si="5"/>
        <v>-26.192486281131284</v>
      </c>
      <c r="L46" s="1">
        <v>47.38</v>
      </c>
      <c r="M46" s="9">
        <f t="shared" si="6"/>
        <v>34.182951005380914</v>
      </c>
      <c r="N46" s="1">
        <v>35.31</v>
      </c>
      <c r="O46" s="9">
        <f t="shared" si="7"/>
        <v>62.344827586206911</v>
      </c>
      <c r="P46" s="1">
        <v>21.75</v>
      </c>
    </row>
    <row r="47" spans="1:17">
      <c r="A47" s="2" t="s">
        <v>54</v>
      </c>
      <c r="B47" s="1">
        <v>259.10000000000002</v>
      </c>
      <c r="C47" s="9">
        <f t="shared" si="4"/>
        <v>28.38808780536149</v>
      </c>
      <c r="G47" s="1">
        <v>201.81</v>
      </c>
      <c r="H47" s="9">
        <f t="shared" si="5"/>
        <v>53.87723980175371</v>
      </c>
      <c r="L47" s="1">
        <v>131.15</v>
      </c>
      <c r="M47" s="9">
        <f t="shared" si="6"/>
        <v>-1.6497937757780194</v>
      </c>
      <c r="N47" s="1">
        <v>133.35</v>
      </c>
      <c r="O47" s="9">
        <f t="shared" si="7"/>
        <v>139.79500089911886</v>
      </c>
      <c r="P47" s="1">
        <v>55.61</v>
      </c>
      <c r="Q47" s="1">
        <f>B47-P47</f>
        <v>203.49</v>
      </c>
    </row>
    <row r="48" spans="1:17">
      <c r="A48" s="2" t="s">
        <v>55</v>
      </c>
      <c r="B48" s="1">
        <v>1.1499999999999999</v>
      </c>
      <c r="C48" s="9">
        <f t="shared" si="4"/>
        <v>-20.138888888888893</v>
      </c>
      <c r="G48" s="1">
        <v>1.44</v>
      </c>
      <c r="H48" s="9">
        <f t="shared" si="5"/>
        <v>-59.436619718309856</v>
      </c>
      <c r="L48" s="1">
        <v>3.55</v>
      </c>
      <c r="M48" s="9">
        <f t="shared" si="6"/>
        <v>36.015325670498086</v>
      </c>
      <c r="N48" s="1">
        <v>2.61</v>
      </c>
      <c r="O48" s="9">
        <f t="shared" si="7"/>
        <v>15.999999999999995</v>
      </c>
      <c r="P48" s="1">
        <v>2.25</v>
      </c>
      <c r="Q48" s="1">
        <f>B48-P48</f>
        <v>-1.1000000000000001</v>
      </c>
    </row>
    <row r="49" spans="1:17" s="4" customFormat="1">
      <c r="A49" s="3" t="s">
        <v>56</v>
      </c>
      <c r="B49" s="4" t="s">
        <v>9</v>
      </c>
      <c r="C49" s="11" t="str">
        <f t="shared" si="4"/>
        <v/>
      </c>
      <c r="D49" s="11"/>
      <c r="E49" s="11"/>
      <c r="F49" s="19"/>
      <c r="G49" s="4" t="s">
        <v>9</v>
      </c>
      <c r="H49" s="11" t="str">
        <f t="shared" si="5"/>
        <v/>
      </c>
      <c r="I49" s="11"/>
      <c r="J49" s="11"/>
      <c r="K49" s="24"/>
      <c r="L49" s="4" t="s">
        <v>9</v>
      </c>
      <c r="M49" s="11" t="str">
        <f t="shared" si="6"/>
        <v/>
      </c>
      <c r="N49" s="4" t="s">
        <v>9</v>
      </c>
      <c r="O49" s="11" t="str">
        <f t="shared" si="7"/>
        <v/>
      </c>
      <c r="P49" s="4" t="s">
        <v>9</v>
      </c>
    </row>
    <row r="50" spans="1:17">
      <c r="A50" s="2" t="s">
        <v>57</v>
      </c>
      <c r="B50" s="1">
        <v>188.48</v>
      </c>
      <c r="C50" s="9">
        <f t="shared" si="4"/>
        <v>-39.719192759139034</v>
      </c>
      <c r="G50" s="1">
        <v>312.67</v>
      </c>
      <c r="H50" s="9">
        <f t="shared" si="5"/>
        <v>231.56945917285265</v>
      </c>
      <c r="L50" s="1">
        <v>94.3</v>
      </c>
      <c r="M50" s="9">
        <f t="shared" si="6"/>
        <v>-16.147963720433932</v>
      </c>
      <c r="N50" s="1">
        <v>112.46</v>
      </c>
      <c r="O50" s="9">
        <f t="shared" si="7"/>
        <v>27.635909658381564</v>
      </c>
      <c r="P50" s="1">
        <v>88.11</v>
      </c>
      <c r="Q50" s="1">
        <f>B50-P50</f>
        <v>100.36999999999999</v>
      </c>
    </row>
    <row r="51" spans="1:17">
      <c r="A51" s="2" t="s">
        <v>58</v>
      </c>
      <c r="B51" s="1">
        <v>425.42</v>
      </c>
      <c r="C51" s="9">
        <f t="shared" si="4"/>
        <v>-11.32649658162414</v>
      </c>
      <c r="G51" s="1">
        <v>479.76</v>
      </c>
      <c r="H51" s="9">
        <f t="shared" si="5"/>
        <v>32.420645873585421</v>
      </c>
      <c r="L51" s="1">
        <v>362.3</v>
      </c>
      <c r="M51" s="9">
        <f t="shared" si="6"/>
        <v>14.990319611514908</v>
      </c>
      <c r="N51" s="1">
        <v>315.07</v>
      </c>
      <c r="O51" s="9">
        <f t="shared" si="7"/>
        <v>28.905163243597094</v>
      </c>
      <c r="P51" s="1">
        <v>244.42</v>
      </c>
      <c r="Q51" s="1">
        <f>B51-P51</f>
        <v>181.00000000000003</v>
      </c>
    </row>
    <row r="52" spans="1:17">
      <c r="A52" s="2" t="s">
        <v>59</v>
      </c>
      <c r="B52" s="1">
        <v>63.02</v>
      </c>
      <c r="C52" s="9">
        <f t="shared" si="4"/>
        <v>103.68455074337426</v>
      </c>
      <c r="G52" s="1">
        <v>30.94</v>
      </c>
      <c r="H52" s="9">
        <f t="shared" si="5"/>
        <v>49.036608863198452</v>
      </c>
      <c r="L52" s="1">
        <v>20.76</v>
      </c>
      <c r="M52" s="9">
        <f t="shared" si="6"/>
        <v>-67.021445591739464</v>
      </c>
      <c r="N52" s="1">
        <v>62.95</v>
      </c>
      <c r="O52" s="9">
        <f t="shared" si="7"/>
        <v>36.491760624457946</v>
      </c>
      <c r="P52" s="1">
        <v>46.12</v>
      </c>
      <c r="Q52" s="1">
        <f>B52-P52</f>
        <v>16.900000000000006</v>
      </c>
    </row>
    <row r="53" spans="1:17">
      <c r="A53" s="2" t="s">
        <v>60</v>
      </c>
      <c r="B53" s="1">
        <v>30.09</v>
      </c>
      <c r="C53" s="9">
        <f t="shared" si="4"/>
        <v>-7.671064743786447</v>
      </c>
      <c r="G53" s="1">
        <v>32.590000000000003</v>
      </c>
      <c r="H53" s="9">
        <f t="shared" si="5"/>
        <v>49.770220588235297</v>
      </c>
      <c r="L53" s="1">
        <v>21.76</v>
      </c>
      <c r="M53" s="9">
        <f t="shared" si="6"/>
        <v>46.531986531986547</v>
      </c>
      <c r="N53" s="1">
        <v>14.85</v>
      </c>
      <c r="O53" s="9">
        <f t="shared" si="7"/>
        <v>-17.316258351893101</v>
      </c>
      <c r="P53" s="1">
        <v>17.96</v>
      </c>
    </row>
    <row r="54" spans="1:17">
      <c r="A54" s="2" t="s">
        <v>61</v>
      </c>
      <c r="B54" s="1">
        <v>12.69</v>
      </c>
      <c r="C54" s="9">
        <f t="shared" si="4"/>
        <v>-67.668789808917211</v>
      </c>
      <c r="G54" s="1">
        <v>39.25</v>
      </c>
      <c r="H54" s="9">
        <f t="shared" si="5"/>
        <v>-0.68319838056680948</v>
      </c>
      <c r="L54" s="1">
        <v>39.520000000000003</v>
      </c>
      <c r="M54" s="9">
        <f t="shared" si="6"/>
        <v>36.464088397790064</v>
      </c>
      <c r="N54" s="1">
        <v>28.96</v>
      </c>
      <c r="O54" s="9">
        <f t="shared" si="7"/>
        <v>-20.110344827586204</v>
      </c>
      <c r="P54" s="1">
        <v>36.25</v>
      </c>
    </row>
    <row r="55" spans="1:17">
      <c r="A55" s="2" t="s">
        <v>62</v>
      </c>
      <c r="B55" s="1">
        <v>25.95</v>
      </c>
      <c r="C55" s="9">
        <f t="shared" si="4"/>
        <v>-41.474966170500679</v>
      </c>
      <c r="G55" s="1">
        <v>44.34</v>
      </c>
      <c r="H55" s="9">
        <f t="shared" si="5"/>
        <v>81.795817958179597</v>
      </c>
      <c r="L55" s="1">
        <v>24.39</v>
      </c>
      <c r="M55" s="9">
        <f t="shared" si="6"/>
        <v>9.0787119856887344</v>
      </c>
      <c r="N55" s="1">
        <v>22.36</v>
      </c>
      <c r="O55" s="9">
        <f t="shared" si="7"/>
        <v>-9.8750503829101159</v>
      </c>
      <c r="P55" s="1">
        <v>24.81</v>
      </c>
      <c r="Q55" s="1">
        <f>B55-P55</f>
        <v>1.1400000000000006</v>
      </c>
    </row>
    <row r="56" spans="1:17" s="4" customFormat="1">
      <c r="A56" s="3" t="s">
        <v>63</v>
      </c>
      <c r="B56" s="4" t="s">
        <v>9</v>
      </c>
      <c r="C56" s="11" t="str">
        <f t="shared" si="4"/>
        <v/>
      </c>
      <c r="D56" s="11"/>
      <c r="E56" s="11"/>
      <c r="F56" s="19"/>
      <c r="G56" s="4" t="s">
        <v>9</v>
      </c>
      <c r="H56" s="11" t="str">
        <f t="shared" si="5"/>
        <v/>
      </c>
      <c r="I56" s="11"/>
      <c r="J56" s="11"/>
      <c r="K56" s="24"/>
      <c r="L56" s="4" t="s">
        <v>9</v>
      </c>
      <c r="M56" s="11" t="str">
        <f t="shared" si="6"/>
        <v/>
      </c>
      <c r="N56" s="4" t="s">
        <v>9</v>
      </c>
      <c r="O56" s="11" t="str">
        <f t="shared" si="7"/>
        <v/>
      </c>
      <c r="P56" s="4" t="s">
        <v>9</v>
      </c>
    </row>
    <row r="57" spans="1:17">
      <c r="A57" s="2" t="s">
        <v>64</v>
      </c>
      <c r="B57" s="5">
        <v>7.67</v>
      </c>
      <c r="C57" s="9" t="s">
        <v>9</v>
      </c>
      <c r="G57" s="5">
        <v>6.58</v>
      </c>
      <c r="H57" s="9" t="s">
        <v>9</v>
      </c>
      <c r="L57" s="5">
        <v>8.98</v>
      </c>
      <c r="M57" s="9" t="s">
        <v>9</v>
      </c>
      <c r="N57" s="5">
        <v>9.9499999999999993</v>
      </c>
      <c r="O57" s="9" t="s">
        <v>9</v>
      </c>
      <c r="P57" s="5">
        <v>4.21</v>
      </c>
    </row>
    <row r="58" spans="1:17" s="4" customFormat="1">
      <c r="A58" s="3" t="s">
        <v>65</v>
      </c>
      <c r="B58" s="4" t="s">
        <v>9</v>
      </c>
      <c r="C58" s="11" t="str">
        <f>IF(OR(B58=0,AND(B58&lt;0,G58&gt;0),,AND(B58&gt;0,G58&lt;0)),"",IFERROR((B58-G58)/G58*100,""))</f>
        <v/>
      </c>
      <c r="D58" s="11"/>
      <c r="E58" s="11"/>
      <c r="F58" s="19"/>
      <c r="G58" s="4" t="s">
        <v>9</v>
      </c>
      <c r="H58" s="11" t="str">
        <f>IF(OR(G58=0,AND(G58&lt;0,L58&gt;0),,AND(G58&gt;0,L58&lt;0)),"",IFERROR((G58-L58)/L58*100,""))</f>
        <v/>
      </c>
      <c r="I58" s="11"/>
      <c r="J58" s="11"/>
      <c r="K58" s="24"/>
      <c r="L58" s="4" t="s">
        <v>9</v>
      </c>
      <c r="M58" s="11" t="str">
        <f>IF(OR(L58=0,AND(L58&lt;0,N58&gt;0),,AND(L58&gt;0,N58&lt;0)),"",IFERROR((L58-N58)/N58*100,""))</f>
        <v/>
      </c>
      <c r="N58" s="4" t="s">
        <v>9</v>
      </c>
      <c r="O58" s="11" t="str">
        <f>IF(OR(N58=0,AND(N58&lt;0,P58&gt;0),,AND(N58&gt;0,P58&lt;0)),"",IFERROR((N58-P58)/P58*100,""))</f>
        <v/>
      </c>
      <c r="P58" s="4" t="s">
        <v>9</v>
      </c>
    </row>
    <row r="59" spans="1:17">
      <c r="A59" s="2" t="s">
        <v>66</v>
      </c>
      <c r="B59" s="1">
        <v>695.02</v>
      </c>
      <c r="C59" s="9">
        <f>IF(OR(B59=0,AND(B59&lt;0,G59&gt;0),,AND(B59&gt;0,G59&lt;0)),"",IFERROR((B59-G59)/G59*100,""))</f>
        <v>-28.567170621910236</v>
      </c>
      <c r="D59" s="13">
        <v>203.96</v>
      </c>
      <c r="E59" s="14">
        <f>IF(OR(D59=0,AND(D59&lt;0,G59&gt;0),,AND(D59&gt;0,G59&lt;0)),"",IFERROR((D59-G59)/G59*100,""))</f>
        <v>-79.03738039199564</v>
      </c>
      <c r="F59" s="21">
        <f>B59-D59</f>
        <v>491.05999999999995</v>
      </c>
      <c r="G59" s="1">
        <v>972.97</v>
      </c>
      <c r="H59" s="9">
        <f>IF(OR(G59=0,AND(G59&lt;0,L59&gt;0),,AND(G59&gt;0,L59&lt;0)),"",IFERROR((G59-L59)/L59*100,""))</f>
        <v>6.9479862820963811</v>
      </c>
      <c r="I59" s="13">
        <v>405.48</v>
      </c>
      <c r="J59" s="14">
        <f>IF(OR(I59=0,AND(I59&lt;0,L59&gt;0),,AND(I59&gt;0,L59&lt;0)),"",IFERROR((I59-L59)/L59*100,""))</f>
        <v>-55.430003517411187</v>
      </c>
      <c r="K59" s="26">
        <f>G59-I59</f>
        <v>567.49</v>
      </c>
      <c r="L59" s="1">
        <v>909.76</v>
      </c>
      <c r="M59" s="9">
        <f>IF(OR(L59=0,AND(L59&lt;0,N59&gt;0),,AND(L59&gt;0,N59&lt;0)),"",IFERROR((L59-N59)/N59*100,""))</f>
        <v>31.496711714967113</v>
      </c>
      <c r="N59" s="1">
        <v>691.85</v>
      </c>
      <c r="O59" s="9">
        <f>IF(OR(N59=0,AND(N59&lt;0,P59&gt;0),,AND(N59&gt;0,P59&lt;0)),"",IFERROR((N59-P59)/P59*100,""))</f>
        <v>40.668523676880227</v>
      </c>
      <c r="P59" s="1">
        <v>491.83</v>
      </c>
    </row>
    <row r="60" spans="1:17">
      <c r="A60" s="2" t="s">
        <v>67</v>
      </c>
      <c r="B60" s="1">
        <v>548.27</v>
      </c>
      <c r="C60" s="9">
        <f>IF(OR(B60=0,AND(B60&lt;0,G60&gt;0),,AND(B60&gt;0,G60&lt;0)),"",IFERROR((B60-G60)/G60*100,""))</f>
        <v>-18.30643839494584</v>
      </c>
      <c r="D60" s="13">
        <v>168.29</v>
      </c>
      <c r="E60" s="14">
        <f>IF(OR(D60=0,AND(D60&lt;0,G60&gt;0),,AND(D60&gt;0,G60&lt;0)),"",IFERROR((D60-G60)/G60*100,""))</f>
        <v>-74.92438126741466</v>
      </c>
      <c r="F60" s="21">
        <f t="shared" ref="F60:F77" si="8">B60-D60</f>
        <v>379.98</v>
      </c>
      <c r="G60" s="1">
        <v>671.13</v>
      </c>
      <c r="H60" s="9">
        <f>IF(OR(G60=0,AND(G60&lt;0,L60&gt;0),,AND(G60&gt;0,L60&lt;0)),"",IFERROR((G60-L60)/L60*100,""))</f>
        <v>5.4257842567429524</v>
      </c>
      <c r="I60" s="13">
        <v>281.44</v>
      </c>
      <c r="J60" s="14">
        <f>IF(OR(I60=0,AND(I60&lt;0,L60&gt;0),,AND(I60&gt;0,L60&lt;0)),"",IFERROR((I60-L60)/L60*100,""))</f>
        <v>-55.789440613267573</v>
      </c>
      <c r="K60" s="26">
        <f t="shared" ref="K60:K77" si="9">G60-I60</f>
        <v>389.69</v>
      </c>
      <c r="L60" s="1">
        <v>636.59</v>
      </c>
      <c r="M60" s="9">
        <f>IF(OR(L60=0,AND(L60&lt;0,N60&gt;0),,AND(L60&gt;0,N60&lt;0)),"",IFERROR((L60-N60)/N60*100,""))</f>
        <v>35.18868525557987</v>
      </c>
      <c r="N60" s="1">
        <v>470.89</v>
      </c>
      <c r="O60" s="9">
        <f>IF(OR(N60=0,AND(N60&lt;0,P60&gt;0),,AND(N60&gt;0,P60&lt;0)),"",IFERROR((N60-P60)/P60*100,""))</f>
        <v>48.883900341469591</v>
      </c>
      <c r="P60" s="1">
        <v>316.27999999999997</v>
      </c>
    </row>
    <row r="61" spans="1:17" s="6" customFormat="1">
      <c r="A61" s="7" t="s">
        <v>68</v>
      </c>
      <c r="B61" s="8">
        <v>3.17</v>
      </c>
      <c r="C61" s="8" t="s">
        <v>9</v>
      </c>
      <c r="D61" s="15">
        <v>0.82</v>
      </c>
      <c r="E61" s="15" t="s">
        <v>9</v>
      </c>
      <c r="F61" s="21"/>
      <c r="G61" s="8">
        <v>7.57</v>
      </c>
      <c r="H61" s="8" t="s">
        <v>9</v>
      </c>
      <c r="I61" s="15">
        <v>3.12</v>
      </c>
      <c r="J61" s="15" t="s">
        <v>9</v>
      </c>
      <c r="K61" s="26"/>
      <c r="L61" s="8">
        <v>8.3699999999999992</v>
      </c>
      <c r="M61" s="8" t="s">
        <v>9</v>
      </c>
      <c r="N61" s="8">
        <v>6.83</v>
      </c>
      <c r="O61" s="8" t="s">
        <v>9</v>
      </c>
      <c r="P61" s="8">
        <v>5.38</v>
      </c>
    </row>
    <row r="62" spans="1:17">
      <c r="A62" s="2" t="s">
        <v>69</v>
      </c>
      <c r="B62" s="1">
        <v>146.75</v>
      </c>
      <c r="C62" s="9">
        <f>IF(OR(B62=0,AND(B62&lt;0,G62&gt;0),,AND(B62&gt;0,G62&lt;0)),"",IFERROR((B62-G62)/G62*100,""))</f>
        <v>-51.381526636628671</v>
      </c>
      <c r="D62" s="13">
        <v>35.67</v>
      </c>
      <c r="E62" s="14">
        <f>IF(OR(D62=0,AND(D62&lt;0,G62&gt;0),,AND(D62&gt;0,G62&lt;0)),"",IFERROR((D62-G62)/G62*100,""))</f>
        <v>-88.182480784521601</v>
      </c>
      <c r="F62" s="21">
        <f t="shared" si="8"/>
        <v>111.08</v>
      </c>
      <c r="G62" s="1">
        <v>301.83999999999997</v>
      </c>
      <c r="H62" s="9">
        <f>IF(OR(G62=0,AND(G62&lt;0,L62&gt;0),,AND(G62&gt;0,L62&lt;0)),"",IFERROR((G62-L62)/L62*100,""))</f>
        <v>10.495295969542759</v>
      </c>
      <c r="I62" s="13">
        <v>124.03</v>
      </c>
      <c r="J62" s="14">
        <f>IF(OR(I62=0,AND(I62&lt;0,L62&gt;0),,AND(I62&gt;0,L62&lt;0)),"",IFERROR((I62-L62)/L62*100,""))</f>
        <v>-54.596039096533303</v>
      </c>
      <c r="K62" s="26">
        <f t="shared" si="9"/>
        <v>177.80999999999997</v>
      </c>
      <c r="L62" s="1">
        <v>273.17</v>
      </c>
      <c r="M62" s="9">
        <f>IF(OR(L62=0,AND(L62&lt;0,N62&gt;0),,AND(L62&gt;0,N62&lt;0)),"",IFERROR((L62-N62)/N62*100,""))</f>
        <v>23.628711078928315</v>
      </c>
      <c r="N62" s="1">
        <v>220.96</v>
      </c>
      <c r="O62" s="9">
        <f>IF(OR(N62=0,AND(N62&lt;0,P62&gt;0),,AND(N62&gt;0,P62&lt;0)),"",IFERROR((N62-P62)/P62*100,""))</f>
        <v>25.867274280831669</v>
      </c>
      <c r="P62" s="1">
        <v>175.55</v>
      </c>
    </row>
    <row r="63" spans="1:17" s="6" customFormat="1">
      <c r="A63" s="7" t="s">
        <v>70</v>
      </c>
      <c r="B63" s="8">
        <v>21.11</v>
      </c>
      <c r="C63" s="8" t="s">
        <v>9</v>
      </c>
      <c r="D63" s="15">
        <v>17.489999999999998</v>
      </c>
      <c r="E63" s="15" t="s">
        <v>9</v>
      </c>
      <c r="F63" s="28">
        <f>F62/F59</f>
        <v>0.22620453712377309</v>
      </c>
      <c r="G63" s="8">
        <v>31.02</v>
      </c>
      <c r="H63" s="8" t="s">
        <v>9</v>
      </c>
      <c r="I63" s="15">
        <v>30.59</v>
      </c>
      <c r="J63" s="15" t="s">
        <v>9</v>
      </c>
      <c r="K63" s="28">
        <f>K62/K59</f>
        <v>0.31332710708558736</v>
      </c>
      <c r="L63" s="8">
        <v>30.03</v>
      </c>
      <c r="M63" s="8" t="s">
        <v>9</v>
      </c>
      <c r="N63" s="8">
        <v>31.94</v>
      </c>
      <c r="O63" s="8" t="s">
        <v>9</v>
      </c>
      <c r="P63" s="8">
        <v>35.69</v>
      </c>
    </row>
    <row r="64" spans="1:17">
      <c r="A64" s="2" t="s">
        <v>71</v>
      </c>
      <c r="B64" s="1">
        <v>52.51</v>
      </c>
      <c r="C64" s="9">
        <f>IF(OR(B64=0,AND(B64&lt;0,G64&gt;0),,AND(B64&gt;0,G64&lt;0)),"",IFERROR((B64-G64)/G64*100,""))</f>
        <v>-49.572649572649574</v>
      </c>
      <c r="D64" s="13">
        <v>9.07</v>
      </c>
      <c r="E64" s="14">
        <f>IF(OR(D64=0,AND(D64&lt;0,G64&gt;0),,AND(D64&gt;0,G64&lt;0)),"",IFERROR((D64-G64)/G64*100,""))</f>
        <v>-91.289733986363203</v>
      </c>
      <c r="F64" s="21">
        <f t="shared" si="8"/>
        <v>43.44</v>
      </c>
      <c r="G64" s="1">
        <v>104.13</v>
      </c>
      <c r="H64" s="9">
        <f>IF(OR(G64=0,AND(G64&lt;0,L64&gt;0),,AND(G64&gt;0,L64&lt;0)),"",IFERROR((G64-L64)/L64*100,""))</f>
        <v>29.660067239447134</v>
      </c>
      <c r="I64" s="13">
        <v>41.71</v>
      </c>
      <c r="J64" s="14">
        <f>IF(OR(I64=0,AND(I64&lt;0,L64&gt;0),,AND(I64&gt;0,L64&lt;0)),"",IFERROR((I64-L64)/L64*100,""))</f>
        <v>-48.063752957290504</v>
      </c>
      <c r="K64" s="26">
        <f t="shared" si="9"/>
        <v>62.419999999999995</v>
      </c>
      <c r="L64" s="1">
        <v>80.31</v>
      </c>
      <c r="M64" s="9">
        <f>IF(OR(L64=0,AND(L64&lt;0,N64&gt;0),,AND(L64&gt;0,N64&lt;0)),"",IFERROR((L64-N64)/N64*100,""))</f>
        <v>-5.8940707757206479</v>
      </c>
      <c r="N64" s="1">
        <v>85.34</v>
      </c>
      <c r="O64" s="9">
        <f>IF(OR(N64=0,AND(N64&lt;0,P64&gt;0),,AND(N64&gt;0,P64&lt;0)),"",IFERROR((N64-P64)/P64*100,""))</f>
        <v>-9.5399618401526389</v>
      </c>
      <c r="P64" s="1">
        <v>94.34</v>
      </c>
    </row>
    <row r="65" spans="1:16">
      <c r="A65" s="2" t="s">
        <v>72</v>
      </c>
      <c r="B65" s="5">
        <v>7.56</v>
      </c>
      <c r="C65" s="9" t="s">
        <v>9</v>
      </c>
      <c r="D65" s="16">
        <v>4.45</v>
      </c>
      <c r="E65" s="14" t="s">
        <v>9</v>
      </c>
      <c r="F65" s="21"/>
      <c r="G65" s="5">
        <v>10.7</v>
      </c>
      <c r="H65" s="9" t="s">
        <v>9</v>
      </c>
      <c r="I65" s="16">
        <v>10.29</v>
      </c>
      <c r="J65" s="14" t="s">
        <v>9</v>
      </c>
      <c r="K65" s="26"/>
      <c r="L65" s="5">
        <v>8.83</v>
      </c>
      <c r="M65" s="9" t="s">
        <v>9</v>
      </c>
      <c r="N65" s="5">
        <v>12.34</v>
      </c>
      <c r="O65" s="9" t="s">
        <v>9</v>
      </c>
      <c r="P65" s="5">
        <v>19.18</v>
      </c>
    </row>
    <row r="66" spans="1:16">
      <c r="A66" s="2" t="s">
        <v>73</v>
      </c>
      <c r="B66" s="1">
        <v>15.22</v>
      </c>
      <c r="C66" s="9">
        <f>IF(OR(B66=0,AND(B66&lt;0,G66&gt;0),,AND(B66&gt;0,G66&lt;0)),"",IFERROR((B66-G66)/G66*100,""))</f>
        <v>-18.435155412647372</v>
      </c>
      <c r="D66" s="13">
        <v>6.43</v>
      </c>
      <c r="E66" s="14">
        <f>IF(OR(D66=0,AND(D66&lt;0,G66&gt;0),,AND(D66&gt;0,G66&lt;0)),"",IFERROR((D66-G66)/G66*100,""))</f>
        <v>-65.541264737406209</v>
      </c>
      <c r="F66" s="21">
        <f t="shared" si="8"/>
        <v>8.7900000000000009</v>
      </c>
      <c r="G66" s="1">
        <v>18.66</v>
      </c>
      <c r="H66" s="9">
        <f>IF(OR(G66=0,AND(G66&lt;0,L66&gt;0),,AND(G66&gt;0,L66&lt;0)),"",IFERROR((G66-L66)/L66*100,""))</f>
        <v>6.0227272727272654</v>
      </c>
      <c r="I66" s="13">
        <v>8.84</v>
      </c>
      <c r="J66" s="14">
        <f>IF(OR(I66=0,AND(I66&lt;0,L66&gt;0),,AND(I66&gt;0,L66&lt;0)),"",IFERROR((I66-L66)/L66*100,""))</f>
        <v>-49.77272727272728</v>
      </c>
      <c r="K66" s="26">
        <f t="shared" si="9"/>
        <v>9.82</v>
      </c>
      <c r="L66" s="1">
        <v>17.600000000000001</v>
      </c>
      <c r="M66" s="9">
        <f>IF(OR(L66=0,AND(L66&lt;0,N66&gt;0),,AND(L66&gt;0,N66&lt;0)),"",IFERROR((L66-N66)/N66*100,""))</f>
        <v>-39.015939015939011</v>
      </c>
      <c r="N66" s="1">
        <v>28.86</v>
      </c>
      <c r="O66" s="9">
        <f>IF(OR(N66=0,AND(N66&lt;0,P66&gt;0),,AND(N66&gt;0,P66&lt;0)),"",IFERROR((N66-P66)/P66*100,""))</f>
        <v>2.5586353944562856</v>
      </c>
      <c r="P66" s="1">
        <v>28.14</v>
      </c>
    </row>
    <row r="67" spans="1:16">
      <c r="A67" s="2" t="s">
        <v>74</v>
      </c>
      <c r="B67" s="5">
        <v>2.19</v>
      </c>
      <c r="C67" s="9" t="s">
        <v>9</v>
      </c>
      <c r="D67" s="16">
        <v>3.15</v>
      </c>
      <c r="E67" s="14" t="s">
        <v>9</v>
      </c>
      <c r="F67" s="21"/>
      <c r="G67" s="5">
        <v>1.92</v>
      </c>
      <c r="H67" s="9" t="s">
        <v>9</v>
      </c>
      <c r="I67" s="16">
        <v>2.1800000000000002</v>
      </c>
      <c r="J67" s="14" t="s">
        <v>9</v>
      </c>
      <c r="K67" s="26"/>
      <c r="L67" s="5">
        <v>1.93</v>
      </c>
      <c r="M67" s="9" t="s">
        <v>9</v>
      </c>
      <c r="N67" s="5">
        <v>4.17</v>
      </c>
      <c r="O67" s="9" t="s">
        <v>9</v>
      </c>
      <c r="P67" s="5">
        <v>5.72</v>
      </c>
    </row>
    <row r="68" spans="1:16">
      <c r="A68" s="2" t="s">
        <v>75</v>
      </c>
      <c r="B68" s="1">
        <v>24.77</v>
      </c>
      <c r="C68" s="9">
        <f>IF(OR(B68=0,AND(B68&lt;0,G68&gt;0),,AND(B68&gt;0,G68&lt;0)),"",IFERROR((B68-G68)/G68*100,""))</f>
        <v>-18.007282356835489</v>
      </c>
      <c r="D68" s="13">
        <v>9.08</v>
      </c>
      <c r="E68" s="14">
        <f>IF(OR(D68=0,AND(D68&lt;0,G68&gt;0),,AND(D68&gt;0,G68&lt;0)),"",IFERROR((D68-G68)/G68*100,""))</f>
        <v>-69.943727242634907</v>
      </c>
      <c r="F68" s="21">
        <f t="shared" si="8"/>
        <v>15.69</v>
      </c>
      <c r="G68" s="1">
        <v>30.21</v>
      </c>
      <c r="H68" s="9">
        <f>IF(OR(G68=0,AND(G68&lt;0,L68&gt;0),,AND(G68&gt;0,L68&lt;0)),"",IFERROR((G68-L68)/L68*100,""))</f>
        <v>6.6360748323332244</v>
      </c>
      <c r="I68" s="13">
        <v>12.35</v>
      </c>
      <c r="J68" s="14">
        <f>IF(OR(I68=0,AND(I68&lt;0,L68&gt;0),,AND(I68&gt;0,L68&lt;0)),"",IFERROR((I68-L68)/L68*100,""))</f>
        <v>-56.406636074832328</v>
      </c>
      <c r="K68" s="26">
        <f t="shared" si="9"/>
        <v>17.86</v>
      </c>
      <c r="L68" s="1">
        <v>28.33</v>
      </c>
      <c r="M68" s="9" t="str">
        <f>IF(OR(L68=0,AND(L68&lt;0,N68&gt;0),,AND(L68&gt;0,N68&lt;0)),"",IFERROR((L68-N68)/N68*100,""))</f>
        <v/>
      </c>
      <c r="O68" s="9" t="str">
        <f>IF(OR(N68=0,AND(N68&lt;0,P68&gt;0),,AND(N68&gt;0,P68&lt;0)),"",IFERROR((N68-P68)/P68*100,""))</f>
        <v/>
      </c>
    </row>
    <row r="69" spans="1:16">
      <c r="A69" s="2" t="s">
        <v>76</v>
      </c>
      <c r="B69" s="5">
        <v>3.56</v>
      </c>
      <c r="C69" s="9" t="s">
        <v>9</v>
      </c>
      <c r="D69" s="16">
        <v>4.45</v>
      </c>
      <c r="E69" s="14" t="s">
        <v>9</v>
      </c>
      <c r="F69" s="21"/>
      <c r="G69" s="5">
        <v>3.1</v>
      </c>
      <c r="H69" s="9" t="s">
        <v>9</v>
      </c>
      <c r="I69" s="16">
        <v>3.05</v>
      </c>
      <c r="J69" s="14" t="s">
        <v>9</v>
      </c>
      <c r="K69" s="26"/>
      <c r="L69" s="5">
        <v>3.11</v>
      </c>
      <c r="M69" s="9" t="s">
        <v>9</v>
      </c>
      <c r="N69" s="5"/>
      <c r="O69" s="9" t="s">
        <v>9</v>
      </c>
      <c r="P69" s="5"/>
    </row>
    <row r="70" spans="1:16">
      <c r="A70" s="2" t="s">
        <v>77</v>
      </c>
      <c r="B70" s="1">
        <v>87.45</v>
      </c>
      <c r="C70" s="9">
        <f>IF(OR(B70=0,AND(B70&lt;0,G70&gt;0),,AND(B70&gt;0,G70&lt;0)),"",IFERROR((B70-G70)/G70*100,""))</f>
        <v>-51.966384708337912</v>
      </c>
      <c r="D70" s="13">
        <v>23.68</v>
      </c>
      <c r="E70" s="14">
        <f>IF(OR(D70=0,AND(D70&lt;0,G70&gt;0),,AND(D70&gt;0,G70&lt;0)),"",IFERROR((D70-G70)/G70*100,""))</f>
        <v>-86.993298912446434</v>
      </c>
      <c r="F70" s="21">
        <f>B70-D70</f>
        <v>63.77</v>
      </c>
      <c r="G70" s="1">
        <v>182.06</v>
      </c>
      <c r="H70" s="9">
        <f>IF(OR(G70=0,AND(G70&lt;0,L70&gt;0),,AND(G70&gt;0,L70&lt;0)),"",IFERROR((G70-L70)/L70*100,""))</f>
        <v>4.6321839080459783</v>
      </c>
      <c r="I70" s="13">
        <v>72.67</v>
      </c>
      <c r="J70" s="14">
        <f>IF(OR(I70=0,AND(I70&lt;0,L70&gt;0),,AND(I70&gt;0,L70&lt;0)),"",IFERROR((I70-L70)/L70*100,""))</f>
        <v>-58.235632183908045</v>
      </c>
      <c r="K70" s="26">
        <f t="shared" si="9"/>
        <v>109.39</v>
      </c>
      <c r="L70" s="1">
        <v>174</v>
      </c>
      <c r="M70" s="9">
        <f>IF(OR(L70=0,AND(L70&lt;0,N70&gt;0),,AND(L70&gt;0,N70&lt;0)),"",IFERROR((L70-N70)/N70*100,""))</f>
        <v>65.462152909851653</v>
      </c>
      <c r="N70" s="1">
        <v>105.16</v>
      </c>
      <c r="O70" s="9">
        <f>IF(OR(N70=0,AND(N70&lt;0,P70&gt;0),,AND(N70&gt;0,P70&lt;0)),"",IFERROR((N70-P70)/P70*100,""))</f>
        <v>29.731063409819882</v>
      </c>
      <c r="P70" s="1">
        <v>81.06</v>
      </c>
    </row>
    <row r="71" spans="1:16" s="6" customFormat="1">
      <c r="A71" s="7" t="s">
        <v>78</v>
      </c>
      <c r="B71" s="8">
        <v>12.58</v>
      </c>
      <c r="C71" s="8" t="s">
        <v>9</v>
      </c>
      <c r="D71" s="15">
        <v>11.61</v>
      </c>
      <c r="E71" s="15" t="s">
        <v>9</v>
      </c>
      <c r="F71" s="28">
        <f>F70/F59</f>
        <v>0.12986193133222013</v>
      </c>
      <c r="G71" s="8">
        <v>18.71</v>
      </c>
      <c r="H71" s="8" t="s">
        <v>9</v>
      </c>
      <c r="I71" s="15">
        <v>17.920000000000002</v>
      </c>
      <c r="J71" s="15" t="s">
        <v>9</v>
      </c>
      <c r="K71" s="28">
        <f>K70/K59</f>
        <v>0.19276110592257131</v>
      </c>
      <c r="L71" s="8">
        <v>19.13</v>
      </c>
      <c r="M71" s="8" t="s">
        <v>9</v>
      </c>
      <c r="N71" s="8">
        <v>15.2</v>
      </c>
      <c r="O71" s="8" t="s">
        <v>9</v>
      </c>
      <c r="P71" s="8">
        <v>16.48</v>
      </c>
    </row>
    <row r="72" spans="1:16">
      <c r="A72" s="2" t="s">
        <v>79</v>
      </c>
      <c r="B72" s="1">
        <v>-45.18</v>
      </c>
      <c r="C72" s="9" t="str">
        <f>IF(OR(B72=0,AND(B72&lt;0,G72&gt;0),,AND(B72&gt;0,G72&lt;0)),"",IFERROR((B72-G72)/G72*100,""))</f>
        <v/>
      </c>
      <c r="D72" s="13">
        <v>-117.73</v>
      </c>
      <c r="E72" s="14" t="str">
        <f>IF(OR(D72=0,AND(D72&lt;0,G72&gt;0),,AND(D72&gt;0,G72&lt;0)),"",IFERROR((D72-G72)/G72*100,""))</f>
        <v/>
      </c>
      <c r="F72" s="21">
        <f>B72-D72</f>
        <v>72.550000000000011</v>
      </c>
      <c r="G72" s="1">
        <v>164.56</v>
      </c>
      <c r="H72" s="9">
        <f>IF(OR(G72=0,AND(G72&lt;0,L72&gt;0),,AND(G72&gt;0,L72&lt;0)),"",IFERROR((G72-L72)/L72*100,""))</f>
        <v>84.092180333370621</v>
      </c>
      <c r="I72" s="13">
        <v>77.33</v>
      </c>
      <c r="J72" s="14">
        <f>IF(OR(I72=0,AND(I72&lt;0,L72&gt;0),,AND(I72&gt;0,L72&lt;0)),"",IFERROR((I72-L72)/L72*100,""))</f>
        <v>-13.491441995748968</v>
      </c>
      <c r="K72" s="26">
        <f t="shared" si="9"/>
        <v>87.23</v>
      </c>
      <c r="L72" s="1">
        <v>89.39</v>
      </c>
      <c r="M72" s="9">
        <f>IF(OR(L72=0,AND(L72&lt;0,N72&gt;0),,AND(L72&gt;0,N72&lt;0)),"",IFERROR((L72-N72)/N72*100,""))</f>
        <v>145.77948858949685</v>
      </c>
      <c r="N72" s="1">
        <v>36.369999999999997</v>
      </c>
      <c r="O72" s="9">
        <f>IF(OR(N72=0,AND(N72&lt;0,P72&gt;0),,AND(N72&gt;0,P72&lt;0)),"",IFERROR((N72-P72)/P72*100,""))</f>
        <v>-68.249672632038411</v>
      </c>
      <c r="P72" s="1">
        <v>114.55</v>
      </c>
    </row>
    <row r="73" spans="1:16" s="6" customFormat="1">
      <c r="A73" s="7" t="s">
        <v>80</v>
      </c>
      <c r="B73" s="6">
        <v>-0.52</v>
      </c>
      <c r="C73" s="8" t="s">
        <v>9</v>
      </c>
      <c r="D73" s="17">
        <v>-4.97</v>
      </c>
      <c r="E73" s="15" t="s">
        <v>9</v>
      </c>
      <c r="F73" s="21"/>
      <c r="G73" s="6">
        <v>0.9</v>
      </c>
      <c r="H73" s="8" t="s">
        <v>9</v>
      </c>
      <c r="I73" s="17">
        <v>1.06</v>
      </c>
      <c r="J73" s="15" t="s">
        <v>9</v>
      </c>
      <c r="K73" s="26"/>
      <c r="L73" s="6">
        <v>0.51</v>
      </c>
      <c r="M73" s="8" t="s">
        <v>9</v>
      </c>
      <c r="N73" s="6">
        <v>0.35</v>
      </c>
      <c r="O73" s="8" t="s">
        <v>9</v>
      </c>
      <c r="P73" s="6">
        <v>1.41</v>
      </c>
    </row>
    <row r="74" spans="1:16">
      <c r="A74" s="2" t="s">
        <v>81</v>
      </c>
      <c r="B74" s="1">
        <v>1.04</v>
      </c>
      <c r="C74" s="9">
        <f>IF(OR(B74=0,AND(B74&lt;0,G74&gt;0),,AND(B74&gt;0,G74&lt;0)),"",IFERROR((B74-G74)/G74*100,""))</f>
        <v>-21.212121212121211</v>
      </c>
      <c r="D74" s="13">
        <v>0.63</v>
      </c>
      <c r="E74" s="14">
        <f>IF(OR(D74=0,AND(D74&lt;0,G74&gt;0),,AND(D74&gt;0,G74&lt;0)),"",IFERROR((D74-G74)/G74*100,""))</f>
        <v>-52.272727272727273</v>
      </c>
      <c r="F74" s="21"/>
      <c r="G74" s="1">
        <v>1.32</v>
      </c>
      <c r="H74" s="9">
        <f>IF(OR(G74=0,AND(G74&lt;0,L74&gt;0),,AND(G74&gt;0,L74&lt;0)),"",IFERROR((G74-L74)/L74*100,""))</f>
        <v>-78.253706754530469</v>
      </c>
      <c r="I74" s="13">
        <v>2.17</v>
      </c>
      <c r="J74" s="14">
        <f>IF(OR(I74=0,AND(I74&lt;0,L74&gt;0),,AND(I74&gt;0,L74&lt;0)),"",IFERROR((I74-L74)/L74*100,""))</f>
        <v>-64.250411861614495</v>
      </c>
      <c r="K74" s="26"/>
      <c r="L74" s="1">
        <v>6.07</v>
      </c>
      <c r="M74" s="9">
        <f>IF(OR(L74=0,AND(L74&lt;0,N74&gt;0),,AND(L74&gt;0,N74&lt;0)),"",IFERROR((L74-N74)/N74*100,""))</f>
        <v>270.12195121951225</v>
      </c>
      <c r="N74" s="1">
        <v>1.64</v>
      </c>
      <c r="O74" s="9" t="str">
        <f>IF(OR(N74=0,AND(N74&lt;0,P74&gt;0),,AND(N74&gt;0,P74&lt;0)),"",IFERROR((N74-P74)/P74*100,""))</f>
        <v/>
      </c>
      <c r="P74" s="1">
        <v>-9.66</v>
      </c>
    </row>
    <row r="75" spans="1:16">
      <c r="A75" s="2" t="s">
        <v>82</v>
      </c>
      <c r="B75" s="1">
        <v>1.27</v>
      </c>
      <c r="C75" s="9">
        <f>IF(OR(B75=0,AND(B75&lt;0,G75&gt;0),,AND(B75&gt;0,G75&lt;0)),"",IFERROR((B75-G75)/G75*100,""))</f>
        <v>296.875</v>
      </c>
      <c r="D75" s="13">
        <v>0.75</v>
      </c>
      <c r="E75" s="14">
        <f>IF(OR(D75=0,AND(D75&lt;0,G75&gt;0),,AND(D75&gt;0,G75&lt;0)),"",IFERROR((D75-G75)/G75*100,""))</f>
        <v>134.375</v>
      </c>
      <c r="F75" s="21"/>
      <c r="G75" s="1">
        <v>0.32</v>
      </c>
      <c r="H75" s="9">
        <f>IF(OR(G75=0,AND(G75&lt;0,L75&gt;0),,AND(G75&gt;0,L75&lt;0)),"",IFERROR((G75-L75)/L75*100,""))</f>
        <v>-84.834123222748815</v>
      </c>
      <c r="I75" s="13">
        <v>0.1</v>
      </c>
      <c r="J75" s="14">
        <f>IF(OR(I75=0,AND(I75&lt;0,L75&gt;0),,AND(I75&gt;0,L75&lt;0)),"",IFERROR((I75-L75)/L75*100,""))</f>
        <v>-95.260663507109001</v>
      </c>
      <c r="K75" s="26"/>
      <c r="L75" s="1">
        <v>2.11</v>
      </c>
      <c r="M75" s="9">
        <f>IF(OR(L75=0,AND(L75&lt;0,N75&gt;0),,AND(L75&gt;0,N75&lt;0)),"",IFERROR((L75-N75)/N75*100,""))</f>
        <v>245.90163934426229</v>
      </c>
      <c r="N75" s="1">
        <v>0.61</v>
      </c>
      <c r="O75" s="9">
        <f>IF(OR(N75=0,AND(N75&lt;0,P75&gt;0),,AND(N75&gt;0,P75&lt;0)),"",IFERROR((N75-P75)/P75*100,""))</f>
        <v>-87.370600414078666</v>
      </c>
      <c r="P75" s="1">
        <v>4.83</v>
      </c>
    </row>
    <row r="76" spans="1:16" s="6" customFormat="1">
      <c r="A76" s="7" t="s">
        <v>83</v>
      </c>
      <c r="B76" s="6">
        <v>5.82</v>
      </c>
      <c r="C76" s="8" t="s">
        <v>9</v>
      </c>
      <c r="D76" s="17">
        <v>1.39</v>
      </c>
      <c r="E76" s="15" t="s">
        <v>9</v>
      </c>
      <c r="F76" s="28">
        <f>F77/F59</f>
        <v>9.3002891703661481E-2</v>
      </c>
      <c r="G76" s="6">
        <v>15.69</v>
      </c>
      <c r="H76" s="8" t="s">
        <v>9</v>
      </c>
      <c r="I76" s="17">
        <v>6.22</v>
      </c>
      <c r="J76" s="15" t="s">
        <v>9</v>
      </c>
      <c r="K76" s="28">
        <f>K77/K59</f>
        <v>0.14588803326930871</v>
      </c>
      <c r="L76" s="6">
        <v>19.32</v>
      </c>
      <c r="M76" s="8" t="s">
        <v>9</v>
      </c>
      <c r="N76" s="6">
        <v>18.489999999999998</v>
      </c>
      <c r="O76" s="8" t="s">
        <v>9</v>
      </c>
      <c r="P76" s="6">
        <v>16.399999999999999</v>
      </c>
    </row>
    <row r="77" spans="1:16">
      <c r="A77" s="2" t="s">
        <v>84</v>
      </c>
      <c r="B77" s="1">
        <v>59.97</v>
      </c>
      <c r="C77" s="9">
        <f>IF(OR(B77=0,AND(B77&lt;0,G77&gt;0),,AND(B77&gt;0,G77&lt;0)),"",IFERROR((B77-G77)/G77*100,""))</f>
        <v>-55.222877622638698</v>
      </c>
      <c r="D77" s="13">
        <v>14.3</v>
      </c>
      <c r="E77" s="14">
        <f>IF(OR(D77=0,AND(D77&lt;0,G77&gt;0),,AND(D77&gt;0,G77&lt;0)),"",IFERROR((D77-G77)/G77*100,""))</f>
        <v>-89.322780557007391</v>
      </c>
      <c r="F77" s="21">
        <f t="shared" si="8"/>
        <v>45.67</v>
      </c>
      <c r="G77" s="1">
        <v>133.93</v>
      </c>
      <c r="H77" s="9">
        <f>IF(OR(G77=0,AND(G77&lt;0,L77&gt;0),,AND(G77&gt;0,L77&lt;0)),"",IFERROR((G77-L77)/L77*100,""))</f>
        <v>6.0243825205826589</v>
      </c>
      <c r="I77" s="13">
        <v>51.14</v>
      </c>
      <c r="J77" s="14">
        <f>IF(OR(I77=0,AND(I77&lt;0,L77&gt;0),,AND(I77&gt;0,L77&lt;0)),"",IFERROR((I77-L77)/L77*100,""))</f>
        <v>-59.515516149461675</v>
      </c>
      <c r="K77" s="26">
        <f t="shared" si="9"/>
        <v>82.79</v>
      </c>
      <c r="L77" s="1">
        <v>126.32</v>
      </c>
      <c r="M77" s="9">
        <f>IF(OR(L77=0,AND(L77&lt;0,N77&gt;0),,AND(L77&gt;0,N77&lt;0)),"",IFERROR((L77-N77)/N77*100,""))</f>
        <v>40.293203020879595</v>
      </c>
      <c r="N77" s="1">
        <v>90.04</v>
      </c>
      <c r="O77" s="9">
        <f>IF(OR(N77=0,AND(N77&lt;0,P77&gt;0),,AND(N77&gt;0,P77&lt;0)),"",IFERROR((N77-P77)/P77*100,""))</f>
        <v>27.643889991494184</v>
      </c>
      <c r="P77" s="1">
        <v>70.540000000000006</v>
      </c>
    </row>
    <row r="78" spans="1:16">
      <c r="A78" s="2" t="s">
        <v>85</v>
      </c>
      <c r="B78" s="5">
        <v>8.6300000000000008</v>
      </c>
      <c r="C78" s="9" t="s">
        <v>9</v>
      </c>
      <c r="D78" s="16">
        <v>7.01</v>
      </c>
      <c r="E78" s="14" t="s">
        <v>9</v>
      </c>
      <c r="F78" s="21"/>
      <c r="G78" s="5">
        <v>13.77</v>
      </c>
      <c r="H78" s="9" t="s">
        <v>9</v>
      </c>
      <c r="I78" s="16">
        <v>12.61</v>
      </c>
      <c r="J78" s="14" t="s">
        <v>9</v>
      </c>
      <c r="K78" s="26"/>
      <c r="L78" s="5">
        <v>13.89</v>
      </c>
      <c r="M78" s="9" t="s">
        <v>9</v>
      </c>
      <c r="N78" s="5">
        <v>13.01</v>
      </c>
      <c r="O78" s="9" t="s">
        <v>9</v>
      </c>
      <c r="P78" s="5">
        <v>14.34</v>
      </c>
    </row>
    <row r="79" spans="1:16">
      <c r="A79" s="2" t="s">
        <v>86</v>
      </c>
      <c r="B79" s="1">
        <v>2829.27</v>
      </c>
      <c r="C79" s="9">
        <f>IF(OR(B79=0,AND(B79&lt;0,G79&gt;0),,AND(B79&gt;0,G79&lt;0)),"",IFERROR((B79-G79)/G79*100,""))</f>
        <v>12.670991481786785</v>
      </c>
      <c r="D79" s="13">
        <v>2692.94</v>
      </c>
      <c r="E79" s="14">
        <f>IF(OR(D79=0,AND(D79&lt;0,G79&gt;0),,AND(D79&gt;0,G79&lt;0)),"",IFERROR((D79-G79)/G79*100,""))</f>
        <v>7.2418750423122988</v>
      </c>
      <c r="F79" s="21"/>
      <c r="G79" s="1">
        <v>2511.09</v>
      </c>
      <c r="H79" s="9">
        <f>IF(OR(G79=0,AND(G79&lt;0,L79&gt;0),,AND(G79&gt;0,L79&lt;0)),"",IFERROR((G79-L79)/L79*100,""))</f>
        <v>18.547176402828807</v>
      </c>
      <c r="I79" s="13">
        <v>2408.8000000000002</v>
      </c>
      <c r="J79" s="14">
        <f>IF(OR(I79=0,AND(I79&lt;0,L79&gt;0),,AND(I79&gt;0,L79&lt;0)),"",IFERROR((I79-L79)/L79*100,""))</f>
        <v>13.718121819263363</v>
      </c>
      <c r="K79" s="26"/>
      <c r="L79" s="1">
        <v>2118.2199999999998</v>
      </c>
      <c r="M79" s="9">
        <f>IF(OR(L79=0,AND(L79&lt;0,N79&gt;0),,AND(L79&gt;0,N79&lt;0)),"",IFERROR((L79-N79)/N79*100,""))</f>
        <v>12.471460278016709</v>
      </c>
      <c r="N79" s="1">
        <v>1883.34</v>
      </c>
      <c r="O79" s="9">
        <f>IF(OR(N79=0,AND(N79&lt;0,P79&gt;0),,AND(N79&gt;0,P79&lt;0)),"",IFERROR((N79-P79)/P79*100,""))</f>
        <v>12.081555408758994</v>
      </c>
      <c r="P79" s="1">
        <v>1680.33</v>
      </c>
    </row>
    <row r="80" spans="1:16">
      <c r="A80" s="2" t="s">
        <v>87</v>
      </c>
      <c r="B80" s="1">
        <v>0.25</v>
      </c>
      <c r="C80" s="9" t="s">
        <v>9</v>
      </c>
      <c r="D80" s="13">
        <v>0.08</v>
      </c>
      <c r="E80" s="14" t="s">
        <v>9</v>
      </c>
      <c r="F80" s="21"/>
      <c r="G80" s="1">
        <v>0.39</v>
      </c>
      <c r="H80" s="9" t="s">
        <v>9</v>
      </c>
      <c r="I80" s="13">
        <v>0.17</v>
      </c>
      <c r="J80" s="14" t="s">
        <v>9</v>
      </c>
      <c r="K80" s="26"/>
      <c r="L80" s="1">
        <v>0.43</v>
      </c>
      <c r="M80" s="9" t="s">
        <v>9</v>
      </c>
      <c r="N80" s="1">
        <v>0.37</v>
      </c>
      <c r="O80" s="9" t="s">
        <v>9</v>
      </c>
      <c r="P80" s="1">
        <v>0.28999999999999998</v>
      </c>
    </row>
    <row r="81" spans="1:16">
      <c r="A81" s="2" t="s">
        <v>88</v>
      </c>
      <c r="B81" s="1">
        <v>187.29</v>
      </c>
      <c r="C81" s="9">
        <f>IF(OR(B81=0,AND(B81&lt;0,G81&gt;0),,AND(B81&gt;0,G81&lt;0)),"",IFERROR((B81-G81)/G81*100,""))</f>
        <v>5.7120279957103381</v>
      </c>
      <c r="D81" s="13">
        <v>184.85</v>
      </c>
      <c r="E81" s="14">
        <f>IF(OR(D81=0,AND(D81&lt;0,G81&gt;0),,AND(D81&gt;0,G81&lt;0)),"",IFERROR((D81-G81)/G81*100,""))</f>
        <v>4.334819664728796</v>
      </c>
      <c r="F81" s="21"/>
      <c r="G81" s="1">
        <v>177.17</v>
      </c>
      <c r="H81" s="9">
        <f>IF(OR(G81=0,AND(G81&lt;0,L81&gt;0),,AND(G81&gt;0,L81&lt;0)),"",IFERROR((G81-L81)/L81*100,""))</f>
        <v>2.9878509562285571</v>
      </c>
      <c r="I81" s="13">
        <v>178.1</v>
      </c>
      <c r="J81" s="14">
        <f>IF(OR(I81=0,AND(I81&lt;0,L81&gt;0),,AND(I81&gt;0,L81&lt;0)),"",IFERROR((I81-L81)/L81*100,""))</f>
        <v>3.5284543393594103</v>
      </c>
      <c r="K81" s="26"/>
      <c r="L81" s="1">
        <v>172.03</v>
      </c>
      <c r="M81" s="9">
        <f>IF(OR(L81=0,AND(L81&lt;0,N81&gt;0),,AND(L81&gt;0,N81&lt;0)),"",IFERROR((L81-N81)/N81*100,""))</f>
        <v>1.1346266901822497</v>
      </c>
      <c r="N81" s="1">
        <v>170.1</v>
      </c>
      <c r="O81" s="9">
        <f>IF(OR(N81=0,AND(N81&lt;0,P81&gt;0),,AND(N81&gt;0,P81&lt;0)),"",IFERROR((N81-P81)/P81*100,""))</f>
        <v>6.7863644924351831</v>
      </c>
      <c r="P81" s="1">
        <v>159.29</v>
      </c>
    </row>
    <row r="82" spans="1:16">
      <c r="A82" s="2" t="s">
        <v>89</v>
      </c>
      <c r="B82" s="1">
        <v>3.71</v>
      </c>
      <c r="C82" s="9" t="s">
        <v>9</v>
      </c>
      <c r="D82" s="13">
        <v>1.1000000000000001</v>
      </c>
      <c r="E82" s="14" t="s">
        <v>9</v>
      </c>
      <c r="F82" s="21"/>
      <c r="G82" s="1">
        <v>5.49</v>
      </c>
      <c r="H82" s="9" t="s">
        <v>9</v>
      </c>
      <c r="I82" s="13">
        <v>2.2799999999999998</v>
      </c>
      <c r="J82" s="14" t="s">
        <v>9</v>
      </c>
      <c r="K82" s="26"/>
      <c r="L82" s="1">
        <v>5.29</v>
      </c>
      <c r="M82" s="9" t="s">
        <v>9</v>
      </c>
      <c r="N82" s="1">
        <v>4.07</v>
      </c>
      <c r="O82" s="9" t="s">
        <v>9</v>
      </c>
      <c r="P82" s="1">
        <v>3.09</v>
      </c>
    </row>
    <row r="83" spans="1:16">
      <c r="A83" s="2" t="s">
        <v>90</v>
      </c>
      <c r="B83" s="1">
        <v>230.46</v>
      </c>
      <c r="C83" s="9">
        <f>IF(OR(B83=0,AND(B83&lt;0,G83&gt;0),,AND(B83&gt;0,G83&lt;0)),"",IFERROR((B83-G83)/G83*100,""))</f>
        <v>38.43104276790006</v>
      </c>
      <c r="D83" s="13">
        <v>239.35</v>
      </c>
      <c r="E83" s="14">
        <f>IF(OR(D83=0,AND(D83&lt;0,G83&gt;0),,AND(D83&gt;0,G83&lt;0)),"",IFERROR((D83-G83)/G83*100,""))</f>
        <v>43.771023546371943</v>
      </c>
      <c r="F83" s="21"/>
      <c r="G83" s="1">
        <v>166.48</v>
      </c>
      <c r="H83" s="9">
        <f>IF(OR(G83=0,AND(G83&lt;0,L83&gt;0),,AND(G83&gt;0,L83&lt;0)),"",IFERROR((G83-L83)/L83*100,""))</f>
        <v>25.882797731568992</v>
      </c>
      <c r="I83" s="13">
        <v>181.55</v>
      </c>
      <c r="J83" s="14">
        <f>IF(OR(I83=0,AND(I83&lt;0,L83&gt;0),,AND(I83&gt;0,L83&lt;0)),"",IFERROR((I83-L83)/L83*100,""))</f>
        <v>37.277882797731579</v>
      </c>
      <c r="K83" s="26"/>
      <c r="L83" s="1">
        <v>132.25</v>
      </c>
      <c r="M83" s="9">
        <f>IF(OR(L83=0,AND(L83&lt;0,N83&gt;0),,AND(L83&gt;0,N83&lt;0)),"",IFERROR((L83-N83)/N83*100,""))</f>
        <v>39.976714648602872</v>
      </c>
      <c r="N83" s="1">
        <v>94.48</v>
      </c>
      <c r="O83" s="9">
        <f>IF(OR(N83=0,AND(N83&lt;0,P83&gt;0),,AND(N83&gt;0,P83&lt;0)),"",IFERROR((N83-P83)/P83*100,""))</f>
        <v>24.087207775151043</v>
      </c>
      <c r="P83" s="1">
        <v>76.14</v>
      </c>
    </row>
    <row r="84" spans="1:16">
      <c r="A84" s="2" t="s">
        <v>91</v>
      </c>
      <c r="B84" s="1">
        <v>2.38</v>
      </c>
      <c r="C84" s="9" t="s">
        <v>9</v>
      </c>
      <c r="D84" s="13">
        <v>0.7</v>
      </c>
      <c r="E84" s="14" t="s">
        <v>9</v>
      </c>
      <c r="F84" s="21"/>
      <c r="G84" s="1">
        <v>4.03</v>
      </c>
      <c r="H84" s="9" t="s">
        <v>9</v>
      </c>
      <c r="I84" s="13">
        <v>1.55</v>
      </c>
      <c r="J84" s="14" t="s">
        <v>9</v>
      </c>
      <c r="K84" s="26"/>
      <c r="L84" s="1">
        <v>4.8099999999999996</v>
      </c>
      <c r="M84" s="9" t="s">
        <v>9</v>
      </c>
      <c r="N84" s="1">
        <v>4.9800000000000004</v>
      </c>
      <c r="O84" s="9" t="s">
        <v>9</v>
      </c>
      <c r="P84" s="1">
        <v>4.1500000000000004</v>
      </c>
    </row>
    <row r="85" spans="1:16" s="4" customFormat="1">
      <c r="A85" s="3" t="s">
        <v>92</v>
      </c>
      <c r="B85" s="4" t="s">
        <v>9</v>
      </c>
      <c r="C85" s="11" t="str">
        <f t="shared" ref="C85:C105" si="10">IF(OR(B85=0,AND(B85&lt;0,G85&gt;0),,AND(B85&gt;0,G85&lt;0)),"",IFERROR((B85-G85)/G85*100,""))</f>
        <v/>
      </c>
      <c r="D85" s="11"/>
      <c r="E85" s="11"/>
      <c r="F85" s="19"/>
      <c r="G85" s="4" t="s">
        <v>9</v>
      </c>
      <c r="H85" s="11" t="str">
        <f t="shared" ref="H85:H105" si="11">IF(OR(G85=0,AND(G85&lt;0,L85&gt;0),,AND(G85&gt;0,L85&lt;0)),"",IFERROR((G85-L85)/L85*100,""))</f>
        <v/>
      </c>
      <c r="I85" s="11"/>
      <c r="J85" s="11"/>
      <c r="K85" s="24"/>
      <c r="L85" s="4" t="s">
        <v>9</v>
      </c>
      <c r="M85" s="11" t="str">
        <f t="shared" ref="M85:M105" si="12">IF(OR(L85=0,AND(L85&lt;0,N85&gt;0),,AND(L85&gt;0,N85&lt;0)),"",IFERROR((L85-N85)/N85*100,""))</f>
        <v/>
      </c>
      <c r="N85" s="4" t="s">
        <v>9</v>
      </c>
      <c r="O85" s="11" t="str">
        <f t="shared" ref="O85:O105" si="13">IF(OR(N85=0,AND(N85&lt;0,P85&gt;0),,AND(N85&gt;0,P85&lt;0)),"",IFERROR((N85-P85)/P85*100,""))</f>
        <v/>
      </c>
      <c r="P85" s="4" t="s">
        <v>9</v>
      </c>
    </row>
    <row r="86" spans="1:16">
      <c r="A86" s="2" t="s">
        <v>93</v>
      </c>
      <c r="C86" s="9" t="str">
        <f t="shared" si="10"/>
        <v/>
      </c>
      <c r="G86" s="1">
        <v>0.12</v>
      </c>
      <c r="H86" s="9" t="str">
        <f t="shared" si="11"/>
        <v/>
      </c>
      <c r="M86" s="9" t="str">
        <f t="shared" si="12"/>
        <v/>
      </c>
      <c r="N86" s="1">
        <v>0</v>
      </c>
      <c r="O86" s="9" t="str">
        <f t="shared" si="13"/>
        <v/>
      </c>
    </row>
    <row r="87" spans="1:16">
      <c r="A87" s="2" t="s">
        <v>94</v>
      </c>
      <c r="B87" s="1">
        <v>166.1</v>
      </c>
      <c r="C87" s="9">
        <f t="shared" si="10"/>
        <v>41.832465203654678</v>
      </c>
      <c r="G87" s="1">
        <v>117.11</v>
      </c>
      <c r="H87" s="9">
        <f t="shared" si="11"/>
        <v>22.104055885726208</v>
      </c>
      <c r="L87" s="1">
        <v>95.91</v>
      </c>
      <c r="M87" s="9">
        <f t="shared" si="12"/>
        <v>-12.713869676010193</v>
      </c>
      <c r="N87" s="1">
        <v>109.88</v>
      </c>
      <c r="O87" s="9">
        <f t="shared" si="13"/>
        <v>224.32113341204249</v>
      </c>
      <c r="P87" s="1">
        <v>33.880000000000003</v>
      </c>
    </row>
    <row r="88" spans="1:16">
      <c r="A88" s="2" t="s">
        <v>95</v>
      </c>
      <c r="C88" s="9" t="str">
        <f t="shared" si="10"/>
        <v/>
      </c>
      <c r="H88" s="9" t="str">
        <f t="shared" si="11"/>
        <v/>
      </c>
      <c r="M88" s="9" t="str">
        <f t="shared" si="12"/>
        <v/>
      </c>
      <c r="O88" s="9" t="str">
        <f t="shared" si="13"/>
        <v/>
      </c>
    </row>
    <row r="89" spans="1:16">
      <c r="A89" s="2" t="s">
        <v>96</v>
      </c>
      <c r="C89" s="9" t="str">
        <f t="shared" si="10"/>
        <v/>
      </c>
      <c r="G89" s="1">
        <v>0.01</v>
      </c>
      <c r="H89" s="9">
        <f t="shared" si="11"/>
        <v>0</v>
      </c>
      <c r="L89" s="1">
        <v>0.01</v>
      </c>
      <c r="M89" s="9">
        <f t="shared" si="12"/>
        <v>-75</v>
      </c>
      <c r="N89" s="1">
        <v>0.04</v>
      </c>
      <c r="O89" s="9">
        <f t="shared" si="13"/>
        <v>-99.775533108866441</v>
      </c>
      <c r="P89" s="1">
        <v>17.82</v>
      </c>
    </row>
    <row r="90" spans="1:16" s="6" customFormat="1">
      <c r="A90" s="7" t="s">
        <v>97</v>
      </c>
      <c r="B90" s="6">
        <f>SUM(B86:B89)</f>
        <v>166.1</v>
      </c>
      <c r="C90" s="8">
        <f t="shared" si="10"/>
        <v>41.675196178778556</v>
      </c>
      <c r="D90" s="8"/>
      <c r="E90" s="8"/>
      <c r="F90" s="22"/>
      <c r="G90" s="6">
        <f>SUM(G86:G89)</f>
        <v>117.24000000000001</v>
      </c>
      <c r="H90" s="8">
        <f t="shared" si="11"/>
        <v>22.226855713094253</v>
      </c>
      <c r="I90" s="8"/>
      <c r="J90" s="8"/>
      <c r="K90" s="27"/>
      <c r="L90" s="6">
        <f>SUM(L86:L89)</f>
        <v>95.92</v>
      </c>
      <c r="M90" s="8">
        <f t="shared" si="12"/>
        <v>-12.736535662299856</v>
      </c>
      <c r="N90" s="6">
        <f>SUM(N86:N89)</f>
        <v>109.92</v>
      </c>
      <c r="O90" s="8">
        <f t="shared" si="13"/>
        <v>112.61121856866536</v>
      </c>
      <c r="P90" s="6">
        <f>SUM(P86:P89)</f>
        <v>51.7</v>
      </c>
    </row>
    <row r="91" spans="1:16" ht="33">
      <c r="A91" s="2" t="s">
        <v>98</v>
      </c>
      <c r="B91" s="1">
        <v>22.98</v>
      </c>
      <c r="C91" s="9">
        <f t="shared" si="10"/>
        <v>27.737632017787671</v>
      </c>
      <c r="G91" s="1">
        <v>17.989999999999998</v>
      </c>
      <c r="H91" s="9">
        <f t="shared" si="11"/>
        <v>44.150641025641008</v>
      </c>
      <c r="L91" s="1">
        <v>12.48</v>
      </c>
      <c r="M91" s="9">
        <f t="shared" si="12"/>
        <v>15.8774373259053</v>
      </c>
      <c r="N91" s="1">
        <v>10.77</v>
      </c>
      <c r="O91" s="9">
        <f t="shared" si="13"/>
        <v>-30.516129032258064</v>
      </c>
      <c r="P91" s="1">
        <v>15.5</v>
      </c>
    </row>
    <row r="92" spans="1:16" ht="33">
      <c r="A92" s="2" t="s">
        <v>99</v>
      </c>
      <c r="B92" s="1">
        <v>42.23</v>
      </c>
      <c r="C92" s="9">
        <f t="shared" si="10"/>
        <v>-3.1199816471667958</v>
      </c>
      <c r="G92" s="1">
        <v>43.59</v>
      </c>
      <c r="H92" s="9">
        <f t="shared" si="11"/>
        <v>0.22993791676247738</v>
      </c>
      <c r="L92" s="1">
        <v>43.49</v>
      </c>
      <c r="M92" s="9">
        <f t="shared" si="12"/>
        <v>14.206932773109255</v>
      </c>
      <c r="N92" s="1">
        <v>38.08</v>
      </c>
      <c r="O92" s="9">
        <f t="shared" si="13"/>
        <v>42.621722846441948</v>
      </c>
      <c r="P92" s="1">
        <v>26.7</v>
      </c>
    </row>
    <row r="93" spans="1:16" ht="33">
      <c r="A93" s="2" t="s">
        <v>100</v>
      </c>
      <c r="B93" s="1">
        <v>490.49</v>
      </c>
      <c r="C93" s="9">
        <f t="shared" si="10"/>
        <v>7.5871901732836227</v>
      </c>
      <c r="G93" s="1">
        <v>455.9</v>
      </c>
      <c r="H93" s="9">
        <f t="shared" si="11"/>
        <v>46.516261730299505</v>
      </c>
      <c r="L93" s="1">
        <v>311.16000000000003</v>
      </c>
      <c r="M93" s="9">
        <f t="shared" si="12"/>
        <v>-5.3275321751300666</v>
      </c>
      <c r="N93" s="1">
        <v>328.67</v>
      </c>
      <c r="O93" s="9">
        <f t="shared" si="13"/>
        <v>97.886687940273347</v>
      </c>
      <c r="P93" s="1">
        <v>166.09</v>
      </c>
    </row>
    <row r="94" spans="1:16" ht="33">
      <c r="A94" s="2" t="s">
        <v>101</v>
      </c>
      <c r="B94" s="1">
        <v>89.14</v>
      </c>
      <c r="C94" s="9">
        <f t="shared" si="10"/>
        <v>-42.090560644448779</v>
      </c>
      <c r="G94" s="1">
        <v>153.93</v>
      </c>
      <c r="H94" s="9">
        <f t="shared" si="11"/>
        <v>121.70531470545873</v>
      </c>
      <c r="L94" s="1">
        <v>69.430000000000007</v>
      </c>
      <c r="M94" s="9">
        <f t="shared" si="12"/>
        <v>-0.98402738163148562</v>
      </c>
      <c r="N94" s="1">
        <v>70.12</v>
      </c>
      <c r="O94" s="9">
        <f t="shared" si="13"/>
        <v>63.145649139134505</v>
      </c>
      <c r="P94" s="1">
        <v>42.98</v>
      </c>
    </row>
    <row r="95" spans="1:16" s="6" customFormat="1">
      <c r="A95" s="7" t="s">
        <v>102</v>
      </c>
      <c r="B95" s="6">
        <f>SUM(B91:B94)</f>
        <v>644.84</v>
      </c>
      <c r="C95" s="8">
        <f t="shared" si="10"/>
        <v>-3.9573435009904601</v>
      </c>
      <c r="D95" s="8"/>
      <c r="E95" s="8"/>
      <c r="F95" s="22"/>
      <c r="G95" s="6">
        <f>SUM(G91:G94)</f>
        <v>671.41000000000008</v>
      </c>
      <c r="H95" s="8">
        <f t="shared" si="11"/>
        <v>53.795583654022373</v>
      </c>
      <c r="I95" s="8"/>
      <c r="J95" s="8"/>
      <c r="K95" s="27"/>
      <c r="L95" s="6">
        <f>SUM(L91:L94)</f>
        <v>436.56</v>
      </c>
      <c r="M95" s="8">
        <f t="shared" si="12"/>
        <v>-2.4752032883567119</v>
      </c>
      <c r="N95" s="6">
        <f>SUM(N91:N94)</f>
        <v>447.64</v>
      </c>
      <c r="O95" s="8">
        <f t="shared" si="13"/>
        <v>78.150992955784602</v>
      </c>
      <c r="P95" s="6">
        <f>SUM(P91:P94)</f>
        <v>251.27</v>
      </c>
    </row>
    <row r="96" spans="1:16" s="6" customFormat="1" ht="33">
      <c r="A96" s="7" t="s">
        <v>103</v>
      </c>
      <c r="B96" s="6" t="s">
        <v>9</v>
      </c>
      <c r="C96" s="8" t="str">
        <f t="shared" si="10"/>
        <v/>
      </c>
      <c r="D96" s="8"/>
      <c r="E96" s="8"/>
      <c r="F96" s="22"/>
      <c r="G96" s="6" t="s">
        <v>9</v>
      </c>
      <c r="H96" s="8" t="str">
        <f t="shared" si="11"/>
        <v/>
      </c>
      <c r="I96" s="8"/>
      <c r="J96" s="8"/>
      <c r="K96" s="27"/>
      <c r="L96" s="6" t="s">
        <v>9</v>
      </c>
      <c r="M96" s="8" t="str">
        <f t="shared" si="12"/>
        <v/>
      </c>
      <c r="N96" s="6" t="s">
        <v>9</v>
      </c>
      <c r="O96" s="8" t="str">
        <f t="shared" si="13"/>
        <v/>
      </c>
      <c r="P96" s="6" t="s">
        <v>9</v>
      </c>
    </row>
    <row r="97" spans="1:16" ht="33">
      <c r="A97" s="2" t="s">
        <v>104</v>
      </c>
      <c r="B97" s="1">
        <v>557.09</v>
      </c>
      <c r="C97" s="9">
        <f t="shared" si="10"/>
        <v>-35.278536160325295</v>
      </c>
      <c r="G97" s="1">
        <v>860.75</v>
      </c>
      <c r="H97" s="9">
        <f t="shared" si="11"/>
        <v>61.050406017288473</v>
      </c>
      <c r="L97" s="1">
        <v>534.46</v>
      </c>
      <c r="M97" s="9">
        <f t="shared" si="12"/>
        <v>2.1521406727828727</v>
      </c>
      <c r="N97" s="1">
        <v>523.20000000000005</v>
      </c>
      <c r="O97" s="9">
        <f t="shared" si="13"/>
        <v>38.754077492242835</v>
      </c>
      <c r="P97" s="1">
        <v>377.07</v>
      </c>
    </row>
    <row r="98" spans="1:16" ht="33">
      <c r="A98" s="2" t="s">
        <v>105</v>
      </c>
      <c r="B98" s="1">
        <v>12.33</v>
      </c>
      <c r="C98" s="9">
        <f t="shared" si="10"/>
        <v>4.1385135135135158</v>
      </c>
      <c r="G98" s="1">
        <v>11.84</v>
      </c>
      <c r="H98" s="9">
        <f t="shared" si="11"/>
        <v>-82.875325426670514</v>
      </c>
      <c r="L98" s="1">
        <v>69.14</v>
      </c>
      <c r="M98" s="9">
        <f t="shared" si="12"/>
        <v>492.96740994854201</v>
      </c>
      <c r="N98" s="1">
        <v>11.66</v>
      </c>
      <c r="O98" s="9">
        <f t="shared" si="13"/>
        <v>-21.269412559081704</v>
      </c>
      <c r="P98" s="1">
        <v>14.81</v>
      </c>
    </row>
    <row r="99" spans="1:16" s="6" customFormat="1">
      <c r="A99" s="7" t="s">
        <v>106</v>
      </c>
      <c r="B99" s="6">
        <f>SUM(B97:B98)</f>
        <v>569.42000000000007</v>
      </c>
      <c r="C99" s="8">
        <f t="shared" si="10"/>
        <v>-34.743694060211553</v>
      </c>
      <c r="D99" s="8"/>
      <c r="E99" s="8"/>
      <c r="F99" s="22"/>
      <c r="G99" s="6">
        <f>SUM(G97:G98)</f>
        <v>872.59</v>
      </c>
      <c r="H99" s="8">
        <f t="shared" si="11"/>
        <v>44.564280980781973</v>
      </c>
      <c r="I99" s="8"/>
      <c r="J99" s="8"/>
      <c r="K99" s="27"/>
      <c r="L99" s="6">
        <f>SUM(L97:L98)</f>
        <v>603.6</v>
      </c>
      <c r="M99" s="8">
        <f t="shared" si="12"/>
        <v>12.851961260890702</v>
      </c>
      <c r="N99" s="6">
        <f>SUM(N97:N98)</f>
        <v>534.86</v>
      </c>
      <c r="O99" s="8">
        <f t="shared" si="13"/>
        <v>36.485658875165875</v>
      </c>
      <c r="P99" s="6">
        <f>SUM(P97:P98)</f>
        <v>391.88</v>
      </c>
    </row>
    <row r="100" spans="1:16">
      <c r="A100" s="2" t="s">
        <v>107</v>
      </c>
      <c r="B100" s="1">
        <v>47.78</v>
      </c>
      <c r="C100" s="9">
        <f t="shared" si="10"/>
        <v>-47.169394073418843</v>
      </c>
      <c r="G100" s="1">
        <v>90.44</v>
      </c>
      <c r="H100" s="9">
        <f t="shared" si="11"/>
        <v>17.637877211238298</v>
      </c>
      <c r="L100" s="1">
        <v>76.88</v>
      </c>
      <c r="M100" s="9">
        <f t="shared" si="12"/>
        <v>0.56245912361019301</v>
      </c>
      <c r="N100" s="1">
        <v>76.45</v>
      </c>
      <c r="O100" s="9">
        <f t="shared" si="13"/>
        <v>15.76317383403997</v>
      </c>
      <c r="P100" s="1">
        <v>66.040000000000006</v>
      </c>
    </row>
    <row r="101" spans="1:16">
      <c r="A101" s="2" t="s">
        <v>108</v>
      </c>
      <c r="B101" s="13">
        <f>78.9-B103</f>
        <v>6.710000000000008</v>
      </c>
      <c r="C101" s="9">
        <f t="shared" si="10"/>
        <v>138.79003558718929</v>
      </c>
      <c r="G101" s="1">
        <f>38.9-G103</f>
        <v>2.8099999999999952</v>
      </c>
      <c r="H101" s="9">
        <f t="shared" si="11"/>
        <v>-3.1034482758622328</v>
      </c>
      <c r="L101" s="1">
        <v>2.9</v>
      </c>
      <c r="M101" s="9">
        <f t="shared" si="12"/>
        <v>447.16981132075472</v>
      </c>
      <c r="N101" s="1">
        <v>0.53</v>
      </c>
      <c r="O101" s="9">
        <f t="shared" si="13"/>
        <v>-30.263157894736842</v>
      </c>
      <c r="P101" s="1">
        <v>0.76</v>
      </c>
    </row>
    <row r="102" spans="1:16">
      <c r="A102" s="2" t="s">
        <v>109</v>
      </c>
      <c r="B102" s="13">
        <v>80.400000000000006</v>
      </c>
      <c r="C102" s="9">
        <f t="shared" si="10"/>
        <v>-47.066956349990114</v>
      </c>
      <c r="G102" s="1">
        <v>151.88999999999999</v>
      </c>
      <c r="H102" s="9">
        <f t="shared" si="11"/>
        <v>74.847473235869671</v>
      </c>
      <c r="L102" s="1">
        <v>86.87</v>
      </c>
      <c r="M102" s="9">
        <f t="shared" si="12"/>
        <v>694.78499542543454</v>
      </c>
      <c r="N102" s="1">
        <v>10.93</v>
      </c>
      <c r="O102" s="9">
        <f t="shared" si="13"/>
        <v>-77.901334411645777</v>
      </c>
      <c r="P102" s="1">
        <v>49.46</v>
      </c>
    </row>
    <row r="103" spans="1:16">
      <c r="A103" s="2" t="s">
        <v>110</v>
      </c>
      <c r="B103" s="13">
        <v>72.19</v>
      </c>
      <c r="C103" s="9">
        <f t="shared" si="10"/>
        <v>100.02770850651149</v>
      </c>
      <c r="G103" s="1">
        <v>36.090000000000003</v>
      </c>
      <c r="H103" s="9" t="str">
        <f t="shared" si="11"/>
        <v/>
      </c>
      <c r="M103" s="9" t="str">
        <f t="shared" si="12"/>
        <v/>
      </c>
      <c r="O103" s="9" t="str">
        <f t="shared" si="13"/>
        <v/>
      </c>
    </row>
    <row r="104" spans="1:16" ht="33">
      <c r="A104" s="2" t="s">
        <v>111</v>
      </c>
      <c r="B104" s="1">
        <v>32.409999999999997</v>
      </c>
      <c r="C104" s="9">
        <f t="shared" si="10"/>
        <v>-69.66491950580307</v>
      </c>
      <c r="G104" s="1">
        <v>106.84</v>
      </c>
      <c r="H104" s="9">
        <f t="shared" si="11"/>
        <v>65.540749922528647</v>
      </c>
      <c r="L104" s="1">
        <v>64.540000000000006</v>
      </c>
      <c r="M104" s="9">
        <f t="shared" si="12"/>
        <v>29.754724567752323</v>
      </c>
      <c r="N104" s="1">
        <v>49.74</v>
      </c>
      <c r="O104" s="9">
        <f t="shared" si="13"/>
        <v>729</v>
      </c>
      <c r="P104" s="1">
        <v>6</v>
      </c>
    </row>
    <row r="105" spans="1:16" ht="33">
      <c r="A105" s="2" t="s">
        <v>112</v>
      </c>
      <c r="B105" s="1">
        <v>76.56</v>
      </c>
      <c r="C105" s="9">
        <f t="shared" si="10"/>
        <v>337.98627002288328</v>
      </c>
      <c r="G105" s="1">
        <v>17.48</v>
      </c>
      <c r="H105" s="9">
        <f t="shared" si="11"/>
        <v>-57.20930232558139</v>
      </c>
      <c r="L105" s="1">
        <v>40.85</v>
      </c>
      <c r="M105" s="9">
        <f t="shared" si="12"/>
        <v>399.38875305623475</v>
      </c>
      <c r="N105" s="1">
        <v>8.18</v>
      </c>
      <c r="O105" s="9">
        <f t="shared" si="13"/>
        <v>-31.7195325542571</v>
      </c>
      <c r="P105" s="1">
        <v>11.98</v>
      </c>
    </row>
  </sheetData>
  <phoneticPr fontId="1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5C93-2C95-40FA-A5D9-FE6DDECA6C5D}">
  <dimension ref="A1:H18"/>
  <sheetViews>
    <sheetView tabSelected="1" workbookViewId="0">
      <selection activeCell="K12" sqref="K12"/>
    </sheetView>
  </sheetViews>
  <sheetFormatPr defaultRowHeight="15"/>
  <cols>
    <col min="1" max="1" width="16.140625" customWidth="1"/>
    <col min="2" max="2" width="19.85546875" style="31" customWidth="1"/>
    <col min="3" max="3" width="8.7109375" style="31" customWidth="1"/>
    <col min="4" max="4" width="10.140625" style="34" customWidth="1"/>
    <col min="5" max="5" width="19.85546875" style="31" customWidth="1"/>
    <col min="6" max="6" width="9.42578125" style="31" customWidth="1"/>
    <col min="7" max="7" width="9.85546875" style="34" customWidth="1"/>
    <col min="8" max="8" width="11.5703125" customWidth="1"/>
  </cols>
  <sheetData>
    <row r="1" spans="1:8">
      <c r="A1" s="29" t="s">
        <v>324</v>
      </c>
      <c r="B1" s="33" t="s">
        <v>321</v>
      </c>
      <c r="E1" s="33" t="s">
        <v>322</v>
      </c>
    </row>
    <row r="2" spans="1:8" ht="30">
      <c r="B2" s="31" t="s">
        <v>316</v>
      </c>
      <c r="C2" s="32" t="s">
        <v>320</v>
      </c>
      <c r="D2" s="34" t="s">
        <v>317</v>
      </c>
      <c r="E2" s="31" t="s">
        <v>316</v>
      </c>
      <c r="F2" s="32" t="s">
        <v>320</v>
      </c>
      <c r="G2" s="34" t="s">
        <v>317</v>
      </c>
      <c r="H2" s="29" t="s">
        <v>319</v>
      </c>
    </row>
    <row r="3" spans="1:8">
      <c r="A3" t="s">
        <v>305</v>
      </c>
      <c r="B3" s="31">
        <v>69502322369.940002</v>
      </c>
      <c r="D3" s="35">
        <v>1</v>
      </c>
      <c r="E3" s="31">
        <v>97296964334.889999</v>
      </c>
      <c r="G3" s="35">
        <v>1</v>
      </c>
      <c r="H3" s="30">
        <v>-0.28570000000000001</v>
      </c>
    </row>
    <row r="4" spans="1:8">
      <c r="A4" t="s">
        <v>306</v>
      </c>
      <c r="D4" s="35"/>
      <c r="G4" s="35"/>
      <c r="H4" s="30"/>
    </row>
    <row r="5" spans="1:8">
      <c r="A5" t="s">
        <v>307</v>
      </c>
      <c r="B5" s="31">
        <v>49711854141.050003</v>
      </c>
      <c r="D5" s="35">
        <v>0.71530000000000005</v>
      </c>
      <c r="E5" s="31">
        <v>83333006311.089996</v>
      </c>
      <c r="G5" s="35">
        <v>0.85650000000000004</v>
      </c>
      <c r="H5" s="30">
        <v>-0.40350000000000003</v>
      </c>
    </row>
    <row r="6" spans="1:8">
      <c r="A6" t="s">
        <v>308</v>
      </c>
      <c r="B6" s="31">
        <v>19790468228.889999</v>
      </c>
      <c r="D6" s="35">
        <v>0.28470000000000001</v>
      </c>
      <c r="E6" s="31">
        <v>13963958023.799999</v>
      </c>
      <c r="G6" s="35">
        <v>0.14349999999999999</v>
      </c>
      <c r="H6" s="30">
        <v>0.4173</v>
      </c>
    </row>
    <row r="7" spans="1:8">
      <c r="A7" t="s">
        <v>309</v>
      </c>
      <c r="D7" s="35"/>
      <c r="G7" s="35"/>
      <c r="H7" s="30"/>
    </row>
    <row r="8" spans="1:8">
      <c r="A8" t="s">
        <v>318</v>
      </c>
      <c r="B8" s="31">
        <v>41333283400.830002</v>
      </c>
      <c r="C8" s="30">
        <v>0.32050000000000001</v>
      </c>
      <c r="D8" s="35">
        <v>0.5948</v>
      </c>
      <c r="E8" s="31">
        <v>79324698053.779999</v>
      </c>
      <c r="F8" s="30">
        <v>0.36020000000000002</v>
      </c>
      <c r="G8" s="35">
        <v>0.81530000000000002</v>
      </c>
      <c r="H8" s="30">
        <v>-0.47889999999999999</v>
      </c>
    </row>
    <row r="9" spans="1:8">
      <c r="A9" t="s">
        <v>310</v>
      </c>
      <c r="B9" s="31">
        <v>2218690301.8000002</v>
      </c>
      <c r="C9" s="36">
        <v>2.63E-2</v>
      </c>
      <c r="D9" s="35">
        <v>3.1899999999999998E-2</v>
      </c>
      <c r="E9" s="31">
        <v>2560854203.3800001</v>
      </c>
      <c r="F9" s="30">
        <v>0.28199999999999997</v>
      </c>
      <c r="G9" s="35">
        <v>2.63E-2</v>
      </c>
      <c r="H9" s="30">
        <v>-0.1336</v>
      </c>
    </row>
    <row r="10" spans="1:8">
      <c r="A10" t="s">
        <v>311</v>
      </c>
      <c r="B10" s="31">
        <v>209211056.99000001</v>
      </c>
      <c r="C10" s="36"/>
      <c r="D10" s="35">
        <v>3.0000000000000001E-3</v>
      </c>
      <c r="E10" s="31">
        <v>415110447.25</v>
      </c>
      <c r="F10" s="30">
        <v>0.15490000000000001</v>
      </c>
      <c r="G10" s="35">
        <v>4.3E-3</v>
      </c>
      <c r="H10" s="30">
        <v>-0.496</v>
      </c>
    </row>
    <row r="11" spans="1:8">
      <c r="A11" t="s">
        <v>312</v>
      </c>
      <c r="B11" s="31">
        <v>5950669381.4300003</v>
      </c>
      <c r="C11" s="36"/>
      <c r="D11" s="35">
        <v>8.5599999999999996E-2</v>
      </c>
      <c r="E11" s="31">
        <v>1032343606.6799999</v>
      </c>
      <c r="F11" s="30">
        <v>0.12139999999999999</v>
      </c>
      <c r="G11" s="35">
        <v>1.06E-2</v>
      </c>
      <c r="H11" s="30">
        <v>4.7641999999999998</v>
      </c>
    </row>
    <row r="12" spans="1:8">
      <c r="A12" t="s">
        <v>308</v>
      </c>
      <c r="B12" s="31">
        <v>19790468228.889999</v>
      </c>
      <c r="C12" s="36"/>
      <c r="D12" s="35">
        <v>0.28470000000000001</v>
      </c>
      <c r="E12" s="31">
        <v>13963958023.799999</v>
      </c>
      <c r="F12" s="30">
        <v>0.12139999999999999</v>
      </c>
      <c r="G12" s="35">
        <v>0.14349999999999999</v>
      </c>
      <c r="H12" s="30">
        <v>0.4173</v>
      </c>
    </row>
    <row r="13" spans="1:8">
      <c r="A13" t="s">
        <v>313</v>
      </c>
      <c r="D13" s="35"/>
      <c r="G13" s="35"/>
      <c r="H13" s="30"/>
    </row>
    <row r="14" spans="1:8">
      <c r="A14" t="s">
        <v>314</v>
      </c>
      <c r="B14" s="31">
        <v>37818547256.190002</v>
      </c>
      <c r="D14" s="35">
        <v>0.54420000000000002</v>
      </c>
      <c r="E14" s="31">
        <v>69464362259.669998</v>
      </c>
      <c r="G14" s="35">
        <v>0.71399999999999997</v>
      </c>
      <c r="H14" s="30">
        <v>-0.4556</v>
      </c>
    </row>
    <row r="15" spans="1:8">
      <c r="A15" t="s">
        <v>315</v>
      </c>
      <c r="B15" s="31">
        <v>11893306884.860001</v>
      </c>
      <c r="D15" s="35">
        <v>0.1711</v>
      </c>
      <c r="E15" s="31">
        <v>13868644051.42</v>
      </c>
      <c r="G15" s="35">
        <v>0.14249999999999999</v>
      </c>
      <c r="H15" s="30">
        <v>-0.1424</v>
      </c>
    </row>
    <row r="16" spans="1:8">
      <c r="A16" t="s">
        <v>308</v>
      </c>
      <c r="B16" s="31">
        <v>19790468228.889999</v>
      </c>
      <c r="D16" s="35">
        <v>0.28470000000000001</v>
      </c>
      <c r="E16" s="31">
        <v>13963958023.799999</v>
      </c>
      <c r="G16" s="35">
        <v>0.14349999999999999</v>
      </c>
      <c r="H16" s="30">
        <v>0.4173</v>
      </c>
    </row>
    <row r="18" spans="1:8" ht="57" customHeight="1">
      <c r="A18" s="37" t="s">
        <v>323</v>
      </c>
      <c r="B18" s="38"/>
      <c r="C18" s="38"/>
      <c r="D18" s="38"/>
      <c r="E18" s="38"/>
      <c r="F18" s="38"/>
      <c r="G18" s="38"/>
      <c r="H18" s="38"/>
    </row>
  </sheetData>
  <mergeCells count="2">
    <mergeCell ref="C9:C12"/>
    <mergeCell ref="A18:H18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Y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30" style="2" customWidth="1"/>
    <col min="2" max="2" width="12" style="1" customWidth="1"/>
    <col min="3" max="3" width="8" style="9" customWidth="1"/>
    <col min="4" max="4" width="12" style="1" customWidth="1"/>
    <col min="5" max="5" width="8" style="9" customWidth="1"/>
    <col min="6" max="6" width="12" style="1" customWidth="1"/>
    <col min="7" max="7" width="8" style="9" customWidth="1"/>
    <col min="8" max="8" width="12" style="1" customWidth="1"/>
    <col min="9" max="9" width="8" style="9" customWidth="1"/>
    <col min="10" max="10" width="12" style="1" customWidth="1"/>
    <col min="11" max="11" width="8" style="9" customWidth="1"/>
    <col min="12" max="12" width="12" style="1" customWidth="1"/>
    <col min="13" max="13" width="8" style="9" customWidth="1"/>
    <col min="14" max="14" width="12" style="1" customWidth="1"/>
    <col min="15" max="15" width="8" style="9" customWidth="1"/>
    <col min="16" max="16" width="12" style="1" customWidth="1"/>
    <col min="17" max="17" width="8" style="9" customWidth="1"/>
    <col min="18" max="18" width="12" style="1" customWidth="1"/>
    <col min="19" max="19" width="8" style="9" customWidth="1"/>
    <col min="20" max="20" width="12" style="1" customWidth="1"/>
    <col min="21" max="21" width="8" style="9" customWidth="1"/>
    <col min="22" max="22" width="12" style="1" customWidth="1"/>
    <col min="23" max="23" width="8" style="9" customWidth="1"/>
    <col min="24" max="24" width="12" style="1" customWidth="1"/>
    <col min="25" max="25" width="8" style="9" customWidth="1"/>
    <col min="26" max="26" width="12" style="1" customWidth="1"/>
    <col min="27" max="27" width="8" style="9" customWidth="1"/>
    <col min="28" max="28" width="12" style="1" customWidth="1"/>
    <col min="29" max="29" width="8" style="9" customWidth="1"/>
    <col min="30" max="30" width="12" style="1" customWidth="1"/>
    <col min="31" max="31" width="8" style="9" customWidth="1"/>
    <col min="32" max="32" width="12" style="1" customWidth="1"/>
    <col min="33" max="33" width="8" style="9" customWidth="1"/>
    <col min="34" max="34" width="12" style="1" customWidth="1"/>
    <col min="35" max="35" width="8" style="9" customWidth="1"/>
    <col min="36" max="36" width="12" style="1" customWidth="1"/>
    <col min="37" max="37" width="8" style="9" customWidth="1"/>
    <col min="38" max="38" width="12" style="1" customWidth="1"/>
    <col min="39" max="39" width="8" style="9" customWidth="1"/>
    <col min="40" max="40" width="12" style="1" customWidth="1"/>
    <col min="41" max="41" width="8" style="9" customWidth="1"/>
    <col min="42" max="42" width="12" style="1" customWidth="1"/>
    <col min="43" max="43" width="8" style="9" customWidth="1"/>
    <col min="44" max="44" width="12" style="1" customWidth="1"/>
    <col min="45" max="45" width="8" style="9" customWidth="1"/>
    <col min="46" max="46" width="12" style="1" customWidth="1"/>
    <col min="47" max="47" width="8" style="9" customWidth="1"/>
    <col min="48" max="48" width="12" style="1" customWidth="1"/>
    <col min="49" max="49" width="8" style="9" customWidth="1"/>
    <col min="50" max="50" width="12" style="1" customWidth="1"/>
    <col min="51" max="51" width="8" style="9" customWidth="1"/>
    <col min="52" max="52" width="9.140625" style="1" customWidth="1"/>
    <col min="53" max="16384" width="9.140625" style="1"/>
  </cols>
  <sheetData>
    <row r="1" spans="1:51" s="2" customFormat="1" ht="33">
      <c r="A1" s="3" t="s">
        <v>0</v>
      </c>
      <c r="B1" s="2" t="s">
        <v>1</v>
      </c>
      <c r="C1" s="10" t="s">
        <v>2</v>
      </c>
      <c r="D1" s="2" t="s">
        <v>3</v>
      </c>
      <c r="E1" s="10" t="s">
        <v>2</v>
      </c>
      <c r="F1" s="2" t="s">
        <v>4</v>
      </c>
      <c r="G1" s="10" t="s">
        <v>2</v>
      </c>
      <c r="H1" s="2" t="s">
        <v>5</v>
      </c>
      <c r="I1" s="10" t="s">
        <v>2</v>
      </c>
      <c r="J1" s="2" t="s">
        <v>6</v>
      </c>
      <c r="K1" s="10" t="s">
        <v>2</v>
      </c>
      <c r="L1" s="2" t="s">
        <v>113</v>
      </c>
      <c r="M1" s="10" t="s">
        <v>2</v>
      </c>
      <c r="N1" s="2" t="s">
        <v>114</v>
      </c>
      <c r="O1" s="10" t="s">
        <v>2</v>
      </c>
      <c r="P1" s="2" t="s">
        <v>115</v>
      </c>
      <c r="Q1" s="10" t="s">
        <v>2</v>
      </c>
      <c r="R1" s="2" t="s">
        <v>116</v>
      </c>
      <c r="S1" s="10" t="s">
        <v>2</v>
      </c>
      <c r="T1" s="2" t="s">
        <v>117</v>
      </c>
      <c r="U1" s="10" t="s">
        <v>2</v>
      </c>
      <c r="V1" s="2" t="s">
        <v>118</v>
      </c>
      <c r="W1" s="10" t="s">
        <v>2</v>
      </c>
      <c r="X1" s="2" t="s">
        <v>119</v>
      </c>
      <c r="Y1" s="10" t="s">
        <v>2</v>
      </c>
      <c r="Z1" s="2" t="s">
        <v>120</v>
      </c>
      <c r="AA1" s="10" t="s">
        <v>2</v>
      </c>
      <c r="AB1" s="2" t="s">
        <v>121</v>
      </c>
      <c r="AC1" s="10" t="s">
        <v>2</v>
      </c>
      <c r="AD1" s="2" t="s">
        <v>122</v>
      </c>
      <c r="AE1" s="10" t="s">
        <v>2</v>
      </c>
      <c r="AF1" s="2" t="s">
        <v>123</v>
      </c>
      <c r="AG1" s="10" t="s">
        <v>2</v>
      </c>
      <c r="AH1" s="2" t="s">
        <v>124</v>
      </c>
      <c r="AI1" s="10" t="s">
        <v>2</v>
      </c>
      <c r="AJ1" s="2" t="s">
        <v>125</v>
      </c>
      <c r="AK1" s="10" t="s">
        <v>2</v>
      </c>
      <c r="AL1" s="2" t="s">
        <v>126</v>
      </c>
      <c r="AM1" s="10" t="s">
        <v>2</v>
      </c>
      <c r="AN1" s="2" t="s">
        <v>127</v>
      </c>
      <c r="AO1" s="10" t="s">
        <v>2</v>
      </c>
      <c r="AP1" s="2" t="s">
        <v>128</v>
      </c>
      <c r="AQ1" s="10" t="s">
        <v>2</v>
      </c>
      <c r="AR1" s="2" t="s">
        <v>129</v>
      </c>
      <c r="AS1" s="10" t="s">
        <v>2</v>
      </c>
      <c r="AT1" s="2" t="s">
        <v>130</v>
      </c>
      <c r="AU1" s="10" t="s">
        <v>2</v>
      </c>
      <c r="AV1" s="2" t="s">
        <v>131</v>
      </c>
      <c r="AW1" s="10" t="s">
        <v>2</v>
      </c>
      <c r="AX1" s="2" t="s">
        <v>132</v>
      </c>
      <c r="AY1" s="10" t="s">
        <v>2</v>
      </c>
    </row>
    <row r="2" spans="1:51">
      <c r="A2" s="2" t="s">
        <v>133</v>
      </c>
      <c r="B2" s="1">
        <v>1295.57</v>
      </c>
      <c r="C2" s="9">
        <f t="shared" ref="C2:C33" si="0">IF(OR(B2=0,AND(B2&lt;0,D2&gt;0),,AND(B2&gt;0,D2&lt;0)),"",IFERROR((B2-D2)/D2*100,""))</f>
        <v>6.9834847233691111</v>
      </c>
      <c r="D2" s="1">
        <v>1211</v>
      </c>
      <c r="E2" s="9">
        <f t="shared" ref="E2:E33" si="1">IF(OR(D2=0,AND(D2&lt;0,F2&gt;0),,AND(D2&gt;0,F2&lt;0)),"",IFERROR((D2-F2)/F2*100,""))</f>
        <v>18.789543381234974</v>
      </c>
      <c r="F2" s="1">
        <v>1019.45</v>
      </c>
      <c r="G2" s="9">
        <f t="shared" ref="G2:G33" si="2">IF(OR(F2=0,AND(F2&lt;0,H2&gt;0),,AND(F2&gt;0,H2&lt;0)),"",IFERROR((F2-H2)/H2*100,""))</f>
        <v>-3.2026814029890445</v>
      </c>
      <c r="H2" s="1">
        <v>1053.18</v>
      </c>
      <c r="I2" s="9">
        <f t="shared" ref="I2:I33" si="3">IF(OR(H2=0,AND(H2&lt;0,J2&gt;0),,AND(H2&gt;0,J2&lt;0)),"",IFERROR((H2-J2)/J2*100,""))</f>
        <v>5.9313424729181987</v>
      </c>
      <c r="J2" s="1">
        <v>994.21</v>
      </c>
      <c r="K2" s="9">
        <f t="shared" ref="K2:K33" si="4">IF(OR(J2=0,AND(J2&lt;0,L2&gt;0),,AND(J2&gt;0,L2&lt;0)),"",IFERROR((J2-L2)/L2*100,""))</f>
        <v>14.451978311671876</v>
      </c>
      <c r="L2" s="1">
        <v>868.67</v>
      </c>
      <c r="M2" s="9">
        <f t="shared" ref="M2:M33" si="5">IF(OR(L2=0,AND(L2&lt;0,N2&gt;0),,AND(L2&gt;0,N2&lt;0)),"",IFERROR((L2-N2)/N2*100,""))</f>
        <v>50.294127824492186</v>
      </c>
      <c r="N2" s="1">
        <v>577.98</v>
      </c>
      <c r="O2" s="9">
        <f t="shared" ref="O2:O33" si="6">IF(OR(N2=0,AND(N2&lt;0,P2&gt;0),,AND(N2&gt;0,P2&lt;0)),"",IFERROR((N2-P2)/P2*100,""))</f>
        <v>31.28747955660549</v>
      </c>
      <c r="P2" s="1">
        <v>440.24</v>
      </c>
      <c r="Q2" s="9">
        <f t="shared" ref="Q2:Q33" si="7">IF(OR(P2=0,AND(P2&lt;0,R2&gt;0),,AND(P2&gt;0,R2&lt;0)),"",IFERROR((P2-R2)/R2*100,""))</f>
        <v>28.514712751050915</v>
      </c>
      <c r="R2" s="1">
        <v>342.56</v>
      </c>
      <c r="S2" s="9">
        <f t="shared" ref="S2:S33" si="8">IF(OR(R2=0,AND(R2&lt;0,T2&gt;0),,AND(R2&gt;0,T2&lt;0)),"",IFERROR((R2-T2)/T2*100,""))</f>
        <v>48.172498810502184</v>
      </c>
      <c r="T2" s="1">
        <v>231.19</v>
      </c>
      <c r="U2" s="9">
        <f t="shared" ref="U2:U33" si="9">IF(OR(T2=0,AND(T2&lt;0,V2&gt;0),,AND(T2&gt;0,V2&lt;0)),"",IFERROR((T2-V2)/V2*100,""))</f>
        <v>-1.2304011620455402</v>
      </c>
      <c r="V2" s="1">
        <v>234.07</v>
      </c>
      <c r="W2" s="9">
        <f t="shared" ref="W2:W33" si="10">IF(OR(V2=0,AND(V2&lt;0,X2&gt;0),,AND(V2&gt;0,X2&lt;0)),"",IFERROR((V2-X2)/X2*100,""))</f>
        <v>0.73592700981235126</v>
      </c>
      <c r="X2" s="1">
        <v>232.36</v>
      </c>
      <c r="Y2" s="9">
        <f t="shared" ref="Y2:Y33" si="11">IF(OR(X2=0,AND(X2&lt;0,Z2&gt;0),,AND(X2&gt;0,Z2&lt;0)),"",IFERROR((X2-Z2)/Z2*100,""))</f>
        <v>343.51975567856465</v>
      </c>
      <c r="Z2" s="1">
        <v>52.39</v>
      </c>
      <c r="AA2" s="9">
        <f t="shared" ref="AA2:AA33" si="12">IF(OR(Z2=0,AND(Z2&lt;0,AB2&gt;0),,AND(Z2&gt;0,AB2&lt;0)),"",IFERROR((Z2-AB2)/AB2*100,""))</f>
        <v>45.892509050403802</v>
      </c>
      <c r="AB2" s="1">
        <v>35.909999999999997</v>
      </c>
      <c r="AC2" s="9">
        <f t="shared" ref="AC2:AC33" si="13">IF(OR(AB2=0,AND(AB2&lt;0,AD2&gt;0),,AND(AB2&gt;0,AD2&lt;0)),"",IFERROR((AB2-AD2)/AD2*100,""))</f>
        <v>24.817518248175173</v>
      </c>
      <c r="AD2" s="1">
        <v>28.77</v>
      </c>
      <c r="AE2" s="9">
        <f t="shared" ref="AE2:AE33" si="14">IF(OR(AD2=0,AND(AD2&lt;0,AF2&gt;0),,AND(AD2&gt;0,AF2&lt;0)),"",IFERROR((AD2-AF2)/AF2*100,""))</f>
        <v>113.26908821349147</v>
      </c>
      <c r="AF2" s="1">
        <v>13.49</v>
      </c>
      <c r="AG2" s="9">
        <f t="shared" ref="AG2:AG33" si="15">IF(OR(AF2=0,AND(AF2&lt;0,AH2&gt;0),,AND(AF2&gt;0,AH2&lt;0)),"",IFERROR((AF2-AH2)/AH2*100,""))</f>
        <v>-27.002164502164504</v>
      </c>
      <c r="AH2" s="1">
        <v>18.48</v>
      </c>
      <c r="AI2" s="9">
        <f t="shared" ref="AI2:AI33" si="16">IF(OR(AH2=0,AND(AH2&lt;0,AJ2&gt;0),,AND(AH2&gt;0,AJ2&lt;0)),"",IFERROR((AH2-AJ2)/AJ2*100,""))</f>
        <v>-43.225806451612897</v>
      </c>
      <c r="AJ2" s="1">
        <v>32.549999999999997</v>
      </c>
      <c r="AK2" s="9">
        <f t="shared" ref="AK2:AK33" si="17">IF(OR(AJ2=0,AND(AJ2&lt;0,AL2&gt;0),,AND(AJ2&gt;0,AL2&lt;0)),"",IFERROR((AJ2-AL2)/AL2*100,""))</f>
        <v>63.732394366197177</v>
      </c>
      <c r="AL2" s="1">
        <v>19.88</v>
      </c>
      <c r="AM2" s="9">
        <f t="shared" ref="AM2:AM33" si="18">IF(OR(AL2=0,AND(AL2&lt;0,AN2&gt;0),,AND(AL2&gt;0,AN2&lt;0)),"",IFERROR((AL2-AN2)/AN2*100,""))</f>
        <v>132.78688524590166</v>
      </c>
      <c r="AN2" s="1">
        <v>8.5399999999999991</v>
      </c>
      <c r="AO2" s="9">
        <f t="shared" ref="AO2:AO33" si="19">IF(OR(AN2=0,AND(AN2&lt;0,AP2&gt;0),,AND(AN2&gt;0,AP2&lt;0)),"",IFERROR((AN2-AP2)/AP2*100,""))</f>
        <v>26.518518518518508</v>
      </c>
      <c r="AP2" s="1">
        <v>6.75</v>
      </c>
      <c r="AQ2" s="9">
        <f t="shared" ref="AQ2:AQ33" si="20">IF(OR(AP2=0,AND(AP2&lt;0,AR2&gt;0),,AND(AP2&gt;0,AR2&lt;0)),"",IFERROR((AP2-AR2)/AR2*100,""))</f>
        <v>16.78200692041522</v>
      </c>
      <c r="AR2" s="1">
        <v>5.78</v>
      </c>
      <c r="AS2" s="9">
        <f t="shared" ref="AS2:AS33" si="21">IF(OR(AR2=0,AND(AR2&lt;0,AT2&gt;0),,AND(AR2&gt;0,AT2&lt;0)),"",IFERROR((AR2-AT2)/AT2*100,""))</f>
        <v>1.2259194395796897</v>
      </c>
      <c r="AT2" s="1">
        <v>5.71</v>
      </c>
      <c r="AU2" s="9" t="str">
        <f t="shared" ref="AU2:AU33" si="22">IF(OR(AT2=0,AND(AT2&lt;0,AV2&gt;0),,AND(AT2&gt;0,AV2&lt;0)),"",IFERROR((AT2-AV2)/AV2*100,""))</f>
        <v/>
      </c>
      <c r="AW2" s="9" t="str">
        <f t="shared" ref="AW2:AW33" si="23">IF(OR(AV2=0,AND(AV2&lt;0,AX2&gt;0),,AND(AV2&gt;0,AX2&lt;0)),"",IFERROR((AV2-AX2)/AX2*100,""))</f>
        <v/>
      </c>
      <c r="AX2" s="1">
        <v>2.16</v>
      </c>
      <c r="AY2" s="9" t="str">
        <f t="shared" ref="AY2:AY33" si="24">IF(OR(AX2=0,AND(AX2&lt;0,AZ2&gt;0),,AND(AX2&gt;0,AZ2&lt;0)),"",IFERROR((AX2-AZ2)/AZ2*100,""))</f>
        <v/>
      </c>
    </row>
    <row r="3" spans="1:51" ht="33">
      <c r="A3" s="2" t="s">
        <v>134</v>
      </c>
      <c r="C3" s="9" t="str">
        <f t="shared" si="0"/>
        <v/>
      </c>
      <c r="E3" s="9" t="str">
        <f t="shared" si="1"/>
        <v/>
      </c>
      <c r="F3" s="1">
        <v>5.15</v>
      </c>
      <c r="G3" s="9" t="str">
        <f t="shared" si="2"/>
        <v/>
      </c>
      <c r="I3" s="9" t="str">
        <f t="shared" si="3"/>
        <v/>
      </c>
      <c r="K3" s="9" t="str">
        <f t="shared" si="4"/>
        <v/>
      </c>
      <c r="M3" s="9" t="str">
        <f t="shared" si="5"/>
        <v/>
      </c>
      <c r="O3" s="9" t="str">
        <f t="shared" si="6"/>
        <v/>
      </c>
      <c r="Q3" s="9" t="str">
        <f t="shared" si="7"/>
        <v/>
      </c>
      <c r="S3" s="9" t="str">
        <f t="shared" si="8"/>
        <v/>
      </c>
      <c r="U3" s="9" t="str">
        <f t="shared" si="9"/>
        <v/>
      </c>
      <c r="W3" s="9" t="str">
        <f t="shared" si="10"/>
        <v/>
      </c>
      <c r="Y3" s="9" t="str">
        <f t="shared" si="11"/>
        <v/>
      </c>
      <c r="AA3" s="9" t="str">
        <f t="shared" si="12"/>
        <v/>
      </c>
      <c r="AC3" s="9" t="str">
        <f t="shared" si="13"/>
        <v/>
      </c>
      <c r="AE3" s="9" t="str">
        <f t="shared" si="14"/>
        <v/>
      </c>
      <c r="AG3" s="9" t="str">
        <f t="shared" si="15"/>
        <v/>
      </c>
      <c r="AI3" s="9" t="str">
        <f t="shared" si="16"/>
        <v/>
      </c>
      <c r="AK3" s="9" t="str">
        <f t="shared" si="17"/>
        <v/>
      </c>
      <c r="AM3" s="9" t="str">
        <f t="shared" si="18"/>
        <v/>
      </c>
      <c r="AO3" s="9" t="str">
        <f t="shared" si="19"/>
        <v/>
      </c>
      <c r="AQ3" s="9" t="str">
        <f t="shared" si="20"/>
        <v/>
      </c>
      <c r="AS3" s="9" t="str">
        <f t="shared" si="21"/>
        <v/>
      </c>
      <c r="AU3" s="9" t="str">
        <f t="shared" si="22"/>
        <v/>
      </c>
      <c r="AW3" s="9" t="str">
        <f t="shared" si="23"/>
        <v/>
      </c>
      <c r="AY3" s="9" t="str">
        <f t="shared" si="24"/>
        <v/>
      </c>
    </row>
    <row r="4" spans="1:51">
      <c r="A4" s="2" t="s">
        <v>135</v>
      </c>
      <c r="B4" s="1">
        <v>10.86</v>
      </c>
      <c r="C4" s="9">
        <f t="shared" si="0"/>
        <v>-53.688699360341154</v>
      </c>
      <c r="D4" s="1">
        <v>23.45</v>
      </c>
      <c r="E4" s="9">
        <f t="shared" si="1"/>
        <v>355.33980582524265</v>
      </c>
      <c r="F4" s="1">
        <v>5.15</v>
      </c>
      <c r="G4" s="9" t="str">
        <f t="shared" si="2"/>
        <v/>
      </c>
      <c r="I4" s="9" t="str">
        <f t="shared" si="3"/>
        <v/>
      </c>
      <c r="K4" s="9" t="str">
        <f t="shared" si="4"/>
        <v/>
      </c>
      <c r="M4" s="9" t="str">
        <f t="shared" si="5"/>
        <v/>
      </c>
      <c r="N4" s="1">
        <v>1.2</v>
      </c>
      <c r="O4" s="9">
        <f t="shared" si="6"/>
        <v>-82.832618025751074</v>
      </c>
      <c r="P4" s="1">
        <v>6.99</v>
      </c>
      <c r="Q4" s="9">
        <f t="shared" si="7"/>
        <v>3394.9999999999995</v>
      </c>
      <c r="R4" s="1">
        <v>0.2</v>
      </c>
      <c r="S4" s="9">
        <f t="shared" si="8"/>
        <v>-72.602739726027394</v>
      </c>
      <c r="T4" s="1">
        <v>0.73</v>
      </c>
      <c r="U4" s="9">
        <f t="shared" si="9"/>
        <v>-8.7500000000000071</v>
      </c>
      <c r="V4" s="1">
        <v>0.8</v>
      </c>
      <c r="W4" s="9" t="str">
        <f t="shared" si="10"/>
        <v/>
      </c>
      <c r="Y4" s="9" t="str">
        <f t="shared" si="11"/>
        <v/>
      </c>
      <c r="AA4" s="9" t="str">
        <f t="shared" si="12"/>
        <v/>
      </c>
      <c r="AC4" s="9" t="str">
        <f t="shared" si="13"/>
        <v/>
      </c>
      <c r="AE4" s="9" t="str">
        <f t="shared" si="14"/>
        <v/>
      </c>
      <c r="AG4" s="9" t="str">
        <f t="shared" si="15"/>
        <v/>
      </c>
      <c r="AI4" s="9" t="str">
        <f t="shared" si="16"/>
        <v/>
      </c>
      <c r="AK4" s="9" t="str">
        <f t="shared" si="17"/>
        <v/>
      </c>
      <c r="AL4" s="1">
        <v>1</v>
      </c>
      <c r="AM4" s="9" t="str">
        <f t="shared" si="18"/>
        <v/>
      </c>
      <c r="AO4" s="9" t="str">
        <f t="shared" si="19"/>
        <v/>
      </c>
      <c r="AQ4" s="9" t="str">
        <f t="shared" si="20"/>
        <v/>
      </c>
      <c r="AS4" s="9" t="str">
        <f t="shared" si="21"/>
        <v/>
      </c>
      <c r="AU4" s="9" t="str">
        <f t="shared" si="22"/>
        <v/>
      </c>
      <c r="AW4" s="9" t="str">
        <f t="shared" si="23"/>
        <v/>
      </c>
      <c r="AY4" s="9" t="str">
        <f t="shared" si="24"/>
        <v/>
      </c>
    </row>
    <row r="5" spans="1:51">
      <c r="A5" s="2" t="s">
        <v>136</v>
      </c>
      <c r="C5" s="9" t="str">
        <f t="shared" si="0"/>
        <v/>
      </c>
      <c r="E5" s="9" t="str">
        <f t="shared" si="1"/>
        <v/>
      </c>
      <c r="G5" s="9" t="str">
        <f t="shared" si="2"/>
        <v/>
      </c>
      <c r="I5" s="9" t="str">
        <f t="shared" si="3"/>
        <v/>
      </c>
      <c r="K5" s="9" t="str">
        <f t="shared" si="4"/>
        <v/>
      </c>
      <c r="M5" s="9" t="str">
        <f t="shared" si="5"/>
        <v/>
      </c>
      <c r="O5" s="9" t="str">
        <f t="shared" si="6"/>
        <v/>
      </c>
      <c r="Q5" s="9" t="str">
        <f t="shared" si="7"/>
        <v/>
      </c>
      <c r="S5" s="9" t="str">
        <f t="shared" si="8"/>
        <v/>
      </c>
      <c r="U5" s="9" t="str">
        <f t="shared" si="9"/>
        <v/>
      </c>
      <c r="W5" s="9" t="str">
        <f t="shared" si="10"/>
        <v/>
      </c>
      <c r="Y5" s="9" t="str">
        <f t="shared" si="11"/>
        <v/>
      </c>
      <c r="AA5" s="9" t="str">
        <f t="shared" si="12"/>
        <v/>
      </c>
      <c r="AC5" s="9" t="str">
        <f t="shared" si="13"/>
        <v/>
      </c>
      <c r="AE5" s="9" t="str">
        <f t="shared" si="14"/>
        <v/>
      </c>
      <c r="AG5" s="9" t="str">
        <f t="shared" si="15"/>
        <v/>
      </c>
      <c r="AI5" s="9" t="str">
        <f t="shared" si="16"/>
        <v/>
      </c>
      <c r="AK5" s="9" t="str">
        <f t="shared" si="17"/>
        <v/>
      </c>
      <c r="AM5" s="9" t="str">
        <f t="shared" si="18"/>
        <v/>
      </c>
      <c r="AO5" s="9" t="str">
        <f t="shared" si="19"/>
        <v/>
      </c>
      <c r="AQ5" s="9" t="str">
        <f t="shared" si="20"/>
        <v/>
      </c>
      <c r="AS5" s="9" t="str">
        <f t="shared" si="21"/>
        <v/>
      </c>
      <c r="AU5" s="9" t="str">
        <f t="shared" si="22"/>
        <v/>
      </c>
      <c r="AW5" s="9" t="str">
        <f t="shared" si="23"/>
        <v/>
      </c>
      <c r="AY5" s="9" t="str">
        <f t="shared" si="24"/>
        <v/>
      </c>
    </row>
    <row r="6" spans="1:51">
      <c r="A6" s="2" t="s">
        <v>137</v>
      </c>
      <c r="C6" s="9" t="str">
        <f t="shared" si="0"/>
        <v/>
      </c>
      <c r="E6" s="9" t="str">
        <f t="shared" si="1"/>
        <v/>
      </c>
      <c r="F6" s="1">
        <v>279.88</v>
      </c>
      <c r="G6" s="9">
        <f t="shared" si="2"/>
        <v>33.301581253572103</v>
      </c>
      <c r="H6" s="1">
        <v>209.96</v>
      </c>
      <c r="I6" s="9">
        <f t="shared" si="3"/>
        <v>94.840386043058643</v>
      </c>
      <c r="J6" s="1">
        <v>107.76</v>
      </c>
      <c r="K6" s="9">
        <f t="shared" si="4"/>
        <v>-39.406207827260459</v>
      </c>
      <c r="L6" s="1">
        <v>177.84</v>
      </c>
      <c r="M6" s="9">
        <f t="shared" si="5"/>
        <v>-10.740815097370009</v>
      </c>
      <c r="N6" s="1">
        <v>199.24</v>
      </c>
      <c r="O6" s="9">
        <f t="shared" si="6"/>
        <v>19.642106527352436</v>
      </c>
      <c r="P6" s="1">
        <v>166.53</v>
      </c>
      <c r="Q6" s="9">
        <f t="shared" si="7"/>
        <v>27.834497581945183</v>
      </c>
      <c r="R6" s="1">
        <v>130.27000000000001</v>
      </c>
      <c r="S6" s="9">
        <f t="shared" si="8"/>
        <v>-7.2415266305895658</v>
      </c>
      <c r="T6" s="1">
        <v>140.44</v>
      </c>
      <c r="U6" s="9">
        <f t="shared" si="9"/>
        <v>192.40058296897772</v>
      </c>
      <c r="V6" s="1">
        <v>48.03</v>
      </c>
      <c r="W6" s="9">
        <f t="shared" si="10"/>
        <v>-4.0742959856201297</v>
      </c>
      <c r="X6" s="1">
        <v>50.07</v>
      </c>
      <c r="Y6" s="9">
        <f t="shared" si="11"/>
        <v>9.1087382872085421</v>
      </c>
      <c r="Z6" s="1">
        <v>45.89</v>
      </c>
      <c r="AA6" s="9">
        <f t="shared" si="12"/>
        <v>40.983102918586809</v>
      </c>
      <c r="AB6" s="1">
        <v>32.549999999999997</v>
      </c>
      <c r="AC6" s="9">
        <f t="shared" si="13"/>
        <v>8.2114361702127638</v>
      </c>
      <c r="AD6" s="1">
        <v>30.08</v>
      </c>
      <c r="AE6" s="9">
        <f t="shared" si="14"/>
        <v>13.381078024877485</v>
      </c>
      <c r="AF6" s="1">
        <v>26.53</v>
      </c>
      <c r="AG6" s="9">
        <f t="shared" si="15"/>
        <v>-0.48762190547636541</v>
      </c>
      <c r="AH6" s="1">
        <v>26.66</v>
      </c>
      <c r="AI6" s="9">
        <f t="shared" si="16"/>
        <v>72.222222222222214</v>
      </c>
      <c r="AJ6" s="1">
        <v>15.48</v>
      </c>
      <c r="AK6" s="9">
        <f t="shared" si="17"/>
        <v>-13.519553072625691</v>
      </c>
      <c r="AL6" s="1">
        <v>17.899999999999999</v>
      </c>
      <c r="AM6" s="9">
        <f t="shared" si="18"/>
        <v>6.231454005934701</v>
      </c>
      <c r="AN6" s="1">
        <v>16.850000000000001</v>
      </c>
      <c r="AO6" s="9">
        <f t="shared" si="19"/>
        <v>203.05755395683457</v>
      </c>
      <c r="AP6" s="1">
        <v>5.56</v>
      </c>
      <c r="AQ6" s="9">
        <f t="shared" si="20"/>
        <v>162.2641509433962</v>
      </c>
      <c r="AR6" s="1">
        <v>2.12</v>
      </c>
      <c r="AS6" s="9">
        <f t="shared" si="21"/>
        <v>101.9047619047619</v>
      </c>
      <c r="AT6" s="1">
        <v>1.05</v>
      </c>
      <c r="AU6" s="9" t="str">
        <f t="shared" si="22"/>
        <v/>
      </c>
      <c r="AW6" s="9" t="str">
        <f t="shared" si="23"/>
        <v/>
      </c>
      <c r="AX6" s="1">
        <v>0.56000000000000005</v>
      </c>
      <c r="AY6" s="9" t="str">
        <f t="shared" si="24"/>
        <v/>
      </c>
    </row>
    <row r="7" spans="1:51">
      <c r="A7" s="2" t="s">
        <v>138</v>
      </c>
      <c r="B7" s="1">
        <v>105.48</v>
      </c>
      <c r="C7" s="9">
        <f t="shared" si="0"/>
        <v>-3.8468550592525053</v>
      </c>
      <c r="D7" s="1">
        <v>109.7</v>
      </c>
      <c r="E7" s="9">
        <f t="shared" si="1"/>
        <v>13.832105427000101</v>
      </c>
      <c r="F7" s="1">
        <v>96.37</v>
      </c>
      <c r="G7" s="9">
        <f t="shared" si="2"/>
        <v>28.134556574923565</v>
      </c>
      <c r="H7" s="1">
        <v>75.209999999999994</v>
      </c>
      <c r="I7" s="9">
        <f t="shared" si="3"/>
        <v>27.215832205683348</v>
      </c>
      <c r="J7" s="1">
        <v>59.12</v>
      </c>
      <c r="K7" s="9">
        <f t="shared" si="4"/>
        <v>15.581622678396871</v>
      </c>
      <c r="L7" s="1">
        <v>51.15</v>
      </c>
      <c r="M7" s="9">
        <f t="shared" si="5"/>
        <v>0.21551724137930922</v>
      </c>
      <c r="N7" s="1">
        <v>51.04</v>
      </c>
      <c r="O7" s="9">
        <f t="shared" si="6"/>
        <v>39.797315803889347</v>
      </c>
      <c r="P7" s="1">
        <v>36.51</v>
      </c>
      <c r="Q7" s="9">
        <f t="shared" si="7"/>
        <v>30.206847360912981</v>
      </c>
      <c r="R7" s="1">
        <v>28.04</v>
      </c>
      <c r="S7" s="9">
        <f t="shared" si="8"/>
        <v>-0.74336283185841012</v>
      </c>
      <c r="T7" s="1">
        <v>28.25</v>
      </c>
      <c r="U7" s="9">
        <f t="shared" si="9"/>
        <v>46.145887221934828</v>
      </c>
      <c r="V7" s="1">
        <v>19.329999999999998</v>
      </c>
      <c r="W7" s="9">
        <f t="shared" si="10"/>
        <v>14.854426619132502</v>
      </c>
      <c r="X7" s="1">
        <v>16.829999999999998</v>
      </c>
      <c r="Y7" s="9">
        <f t="shared" si="11"/>
        <v>-57.186466547952186</v>
      </c>
      <c r="Z7" s="1">
        <v>39.31</v>
      </c>
      <c r="AA7" s="9">
        <f t="shared" si="12"/>
        <v>35.504998276456398</v>
      </c>
      <c r="AB7" s="1">
        <v>29.01</v>
      </c>
      <c r="AC7" s="9">
        <f t="shared" si="13"/>
        <v>36.069418386491563</v>
      </c>
      <c r="AD7" s="1">
        <v>21.32</v>
      </c>
      <c r="AE7" s="9">
        <f t="shared" si="14"/>
        <v>-2.8258887876025569</v>
      </c>
      <c r="AF7" s="1">
        <v>21.94</v>
      </c>
      <c r="AG7" s="9">
        <f t="shared" si="15"/>
        <v>33.943833943833965</v>
      </c>
      <c r="AH7" s="1">
        <v>16.38</v>
      </c>
      <c r="AI7" s="9">
        <f t="shared" si="16"/>
        <v>57.803468208092468</v>
      </c>
      <c r="AJ7" s="1">
        <v>10.38</v>
      </c>
      <c r="AK7" s="9">
        <f t="shared" si="17"/>
        <v>165.47314578005117</v>
      </c>
      <c r="AL7" s="1">
        <v>3.91</v>
      </c>
      <c r="AM7" s="9">
        <f t="shared" si="18"/>
        <v>-20.8502024291498</v>
      </c>
      <c r="AN7" s="1">
        <v>4.9400000000000004</v>
      </c>
      <c r="AO7" s="9" t="str">
        <f t="shared" si="19"/>
        <v/>
      </c>
      <c r="AQ7" s="9" t="str">
        <f t="shared" si="20"/>
        <v/>
      </c>
      <c r="AS7" s="9" t="str">
        <f t="shared" si="21"/>
        <v/>
      </c>
      <c r="AT7" s="1">
        <v>4.04</v>
      </c>
      <c r="AU7" s="9" t="str">
        <f t="shared" si="22"/>
        <v/>
      </c>
      <c r="AW7" s="9" t="str">
        <f t="shared" si="23"/>
        <v/>
      </c>
      <c r="AX7" s="1">
        <v>1.08</v>
      </c>
      <c r="AY7" s="9" t="str">
        <f t="shared" si="24"/>
        <v/>
      </c>
    </row>
    <row r="8" spans="1:51">
      <c r="A8" s="2" t="s">
        <v>139</v>
      </c>
      <c r="B8" s="1">
        <v>25.52</v>
      </c>
      <c r="C8" s="9">
        <f t="shared" si="0"/>
        <v>-27.023162710895054</v>
      </c>
      <c r="D8" s="1">
        <v>34.97</v>
      </c>
      <c r="E8" s="9">
        <f t="shared" si="1"/>
        <v>-26.192486281131284</v>
      </c>
      <c r="F8" s="1">
        <v>47.38</v>
      </c>
      <c r="G8" s="9">
        <f t="shared" si="2"/>
        <v>34.182951005380914</v>
      </c>
      <c r="H8" s="1">
        <v>35.31</v>
      </c>
      <c r="I8" s="9">
        <f t="shared" si="3"/>
        <v>62.344827586206911</v>
      </c>
      <c r="J8" s="1">
        <v>21.75</v>
      </c>
      <c r="K8" s="9">
        <f t="shared" si="4"/>
        <v>-15.303738317757009</v>
      </c>
      <c r="L8" s="1">
        <v>25.68</v>
      </c>
      <c r="M8" s="9">
        <f t="shared" si="5"/>
        <v>40.021810250817886</v>
      </c>
      <c r="N8" s="1">
        <v>18.34</v>
      </c>
      <c r="O8" s="9">
        <f t="shared" si="6"/>
        <v>-17.20090293453724</v>
      </c>
      <c r="P8" s="1">
        <v>22.15</v>
      </c>
      <c r="Q8" s="9">
        <f t="shared" si="7"/>
        <v>-24.813306177868302</v>
      </c>
      <c r="R8" s="1">
        <v>29.46</v>
      </c>
      <c r="S8" s="9">
        <f t="shared" si="8"/>
        <v>7.9120879120879115</v>
      </c>
      <c r="T8" s="1">
        <v>27.3</v>
      </c>
      <c r="U8" s="9">
        <f t="shared" si="9"/>
        <v>92.118226600985224</v>
      </c>
      <c r="V8" s="1">
        <v>14.21</v>
      </c>
      <c r="W8" s="9">
        <f t="shared" si="10"/>
        <v>52.631578947368418</v>
      </c>
      <c r="X8" s="1">
        <v>9.31</v>
      </c>
      <c r="Y8" s="9">
        <f t="shared" si="11"/>
        <v>-13.796296296296298</v>
      </c>
      <c r="Z8" s="1">
        <v>10.8</v>
      </c>
      <c r="AA8" s="9">
        <f t="shared" si="12"/>
        <v>59.763313609467474</v>
      </c>
      <c r="AB8" s="1">
        <v>6.76</v>
      </c>
      <c r="AC8" s="9">
        <f t="shared" si="13"/>
        <v>-19.138755980861241</v>
      </c>
      <c r="AD8" s="1">
        <v>8.36</v>
      </c>
      <c r="AE8" s="9">
        <f t="shared" si="14"/>
        <v>-53.033707865168545</v>
      </c>
      <c r="AF8" s="1">
        <v>17.8</v>
      </c>
      <c r="AG8" s="9">
        <f t="shared" si="15"/>
        <v>66.666666666666671</v>
      </c>
      <c r="AH8" s="1">
        <v>10.68</v>
      </c>
      <c r="AI8" s="9">
        <f t="shared" si="16"/>
        <v>89.026548672566349</v>
      </c>
      <c r="AJ8" s="1">
        <v>5.65</v>
      </c>
      <c r="AK8" s="9">
        <f t="shared" si="17"/>
        <v>549.42528735632186</v>
      </c>
      <c r="AL8" s="1">
        <v>0.87</v>
      </c>
      <c r="AM8" s="9">
        <f t="shared" si="18"/>
        <v>-81.168831168831161</v>
      </c>
      <c r="AN8" s="1">
        <v>4.62</v>
      </c>
      <c r="AO8" s="9">
        <f t="shared" si="19"/>
        <v>19.689119170984462</v>
      </c>
      <c r="AP8" s="1">
        <v>3.86</v>
      </c>
      <c r="AQ8" s="9">
        <f t="shared" si="20"/>
        <v>86.473429951690832</v>
      </c>
      <c r="AR8" s="1">
        <v>2.0699999999999998</v>
      </c>
      <c r="AS8" s="9">
        <f t="shared" si="21"/>
        <v>-34.076433121019114</v>
      </c>
      <c r="AT8" s="1">
        <v>3.14</v>
      </c>
      <c r="AU8" s="9" t="str">
        <f t="shared" si="22"/>
        <v/>
      </c>
      <c r="AW8" s="9" t="str">
        <f t="shared" si="23"/>
        <v/>
      </c>
      <c r="AX8" s="1">
        <v>1.34</v>
      </c>
      <c r="AY8" s="9" t="str">
        <f t="shared" si="24"/>
        <v/>
      </c>
    </row>
    <row r="9" spans="1:51">
      <c r="A9" s="2" t="s">
        <v>140</v>
      </c>
      <c r="C9" s="9" t="str">
        <f t="shared" si="0"/>
        <v/>
      </c>
      <c r="D9" s="1">
        <v>26.31</v>
      </c>
      <c r="E9" s="9">
        <f t="shared" si="1"/>
        <v>31.615807903951982</v>
      </c>
      <c r="F9" s="1">
        <v>19.989999999999998</v>
      </c>
      <c r="G9" s="9">
        <f t="shared" si="2"/>
        <v>37.957211870255335</v>
      </c>
      <c r="H9" s="1">
        <v>14.49</v>
      </c>
      <c r="I9" s="9">
        <f t="shared" si="3"/>
        <v>53.658536585365859</v>
      </c>
      <c r="J9" s="1">
        <v>9.43</v>
      </c>
      <c r="K9" s="9">
        <f t="shared" si="4"/>
        <v>-7.001972386587779</v>
      </c>
      <c r="L9" s="1">
        <v>10.14</v>
      </c>
      <c r="M9" s="9">
        <f t="shared" si="5"/>
        <v>12.666666666666673</v>
      </c>
      <c r="N9" s="1">
        <v>9</v>
      </c>
      <c r="O9" s="9">
        <f t="shared" si="6"/>
        <v>25.87412587412587</v>
      </c>
      <c r="P9" s="1">
        <v>7.15</v>
      </c>
      <c r="Q9" s="9">
        <f t="shared" si="7"/>
        <v>77.860696517412961</v>
      </c>
      <c r="R9" s="1">
        <v>4.0199999999999996</v>
      </c>
      <c r="S9" s="9">
        <f t="shared" si="8"/>
        <v>96.097560975609753</v>
      </c>
      <c r="T9" s="1">
        <v>2.0499999999999998</v>
      </c>
      <c r="U9" s="9">
        <f t="shared" si="9"/>
        <v>20.588235294117641</v>
      </c>
      <c r="V9" s="1">
        <v>1.7</v>
      </c>
      <c r="W9" s="9">
        <f t="shared" si="10"/>
        <v>844.44444444444446</v>
      </c>
      <c r="X9" s="1">
        <v>0.18</v>
      </c>
      <c r="Y9" s="9" t="str">
        <f t="shared" si="11"/>
        <v/>
      </c>
      <c r="AA9" s="9" t="str">
        <f t="shared" si="12"/>
        <v/>
      </c>
      <c r="AC9" s="9" t="str">
        <f t="shared" si="13"/>
        <v/>
      </c>
      <c r="AE9" s="9" t="str">
        <f t="shared" si="14"/>
        <v/>
      </c>
      <c r="AG9" s="9" t="str">
        <f t="shared" si="15"/>
        <v/>
      </c>
      <c r="AI9" s="9" t="str">
        <f t="shared" si="16"/>
        <v/>
      </c>
      <c r="AK9" s="9" t="str">
        <f t="shared" si="17"/>
        <v/>
      </c>
      <c r="AM9" s="9" t="str">
        <f t="shared" si="18"/>
        <v/>
      </c>
      <c r="AO9" s="9" t="str">
        <f t="shared" si="19"/>
        <v/>
      </c>
      <c r="AQ9" s="9" t="str">
        <f t="shared" si="20"/>
        <v/>
      </c>
      <c r="AS9" s="9" t="str">
        <f t="shared" si="21"/>
        <v/>
      </c>
      <c r="AU9" s="9" t="str">
        <f t="shared" si="22"/>
        <v/>
      </c>
      <c r="AW9" s="9" t="str">
        <f t="shared" si="23"/>
        <v/>
      </c>
      <c r="AY9" s="9" t="str">
        <f t="shared" si="24"/>
        <v/>
      </c>
    </row>
    <row r="10" spans="1:51">
      <c r="A10" s="2" t="s">
        <v>141</v>
      </c>
      <c r="B10" s="1">
        <v>0.13</v>
      </c>
      <c r="C10" s="9">
        <f t="shared" si="0"/>
        <v>-55.172413793103445</v>
      </c>
      <c r="D10" s="1">
        <v>0.28999999999999998</v>
      </c>
      <c r="E10" s="9">
        <f t="shared" si="1"/>
        <v>70.588235294117624</v>
      </c>
      <c r="F10" s="1">
        <v>0.17</v>
      </c>
      <c r="G10" s="9">
        <f t="shared" si="2"/>
        <v>-22.72727272727272</v>
      </c>
      <c r="H10" s="1">
        <v>0.22</v>
      </c>
      <c r="I10" s="9">
        <f t="shared" si="3"/>
        <v>-60.714285714285722</v>
      </c>
      <c r="J10" s="1">
        <v>0.56000000000000005</v>
      </c>
      <c r="K10" s="9">
        <f t="shared" si="4"/>
        <v>80.645161290322591</v>
      </c>
      <c r="L10" s="1">
        <v>0.31</v>
      </c>
      <c r="M10" s="9" t="str">
        <f t="shared" si="5"/>
        <v/>
      </c>
      <c r="O10" s="9" t="str">
        <f t="shared" si="6"/>
        <v/>
      </c>
      <c r="Q10" s="9" t="str">
        <f t="shared" si="7"/>
        <v/>
      </c>
      <c r="S10" s="9" t="str">
        <f t="shared" si="8"/>
        <v/>
      </c>
      <c r="U10" s="9" t="str">
        <f t="shared" si="9"/>
        <v/>
      </c>
      <c r="W10" s="9" t="str">
        <f t="shared" si="10"/>
        <v/>
      </c>
      <c r="Y10" s="9" t="str">
        <f t="shared" si="11"/>
        <v/>
      </c>
      <c r="AA10" s="9" t="str">
        <f t="shared" si="12"/>
        <v/>
      </c>
      <c r="AC10" s="9" t="str">
        <f t="shared" si="13"/>
        <v/>
      </c>
      <c r="AE10" s="9" t="str">
        <f t="shared" si="14"/>
        <v/>
      </c>
      <c r="AG10" s="9" t="str">
        <f t="shared" si="15"/>
        <v/>
      </c>
      <c r="AI10" s="9" t="str">
        <f t="shared" si="16"/>
        <v/>
      </c>
      <c r="AK10" s="9" t="str">
        <f t="shared" si="17"/>
        <v/>
      </c>
      <c r="AM10" s="9" t="str">
        <f t="shared" si="18"/>
        <v/>
      </c>
      <c r="AO10" s="9" t="str">
        <f t="shared" si="19"/>
        <v/>
      </c>
      <c r="AQ10" s="9" t="str">
        <f t="shared" si="20"/>
        <v/>
      </c>
      <c r="AS10" s="9" t="str">
        <f t="shared" si="21"/>
        <v/>
      </c>
      <c r="AU10" s="9" t="str">
        <f t="shared" si="22"/>
        <v/>
      </c>
      <c r="AW10" s="9" t="str">
        <f t="shared" si="23"/>
        <v/>
      </c>
      <c r="AY10" s="9" t="str">
        <f t="shared" si="24"/>
        <v/>
      </c>
    </row>
    <row r="11" spans="1:51">
      <c r="A11" s="2" t="s">
        <v>142</v>
      </c>
      <c r="B11" s="1">
        <v>1.1499999999999999</v>
      </c>
      <c r="C11" s="9">
        <f t="shared" si="0"/>
        <v>-20.138888888888893</v>
      </c>
      <c r="D11" s="1">
        <v>1.44</v>
      </c>
      <c r="E11" s="9">
        <f t="shared" si="1"/>
        <v>-59.436619718309856</v>
      </c>
      <c r="F11" s="1">
        <v>3.55</v>
      </c>
      <c r="G11" s="9">
        <f t="shared" si="2"/>
        <v>36.015325670498086</v>
      </c>
      <c r="H11" s="1">
        <v>2.61</v>
      </c>
      <c r="I11" s="9">
        <f t="shared" si="3"/>
        <v>15.999999999999995</v>
      </c>
      <c r="J11" s="1">
        <v>2.25</v>
      </c>
      <c r="K11" s="9">
        <f t="shared" si="4"/>
        <v>-63.235294117647058</v>
      </c>
      <c r="L11" s="1">
        <v>6.12</v>
      </c>
      <c r="M11" s="9">
        <f t="shared" si="5"/>
        <v>61.477572559366756</v>
      </c>
      <c r="N11" s="1">
        <v>3.79</v>
      </c>
      <c r="O11" s="9">
        <f t="shared" si="6"/>
        <v>-47.867950481430533</v>
      </c>
      <c r="P11" s="1">
        <v>7.27</v>
      </c>
      <c r="Q11" s="9">
        <f t="shared" si="7"/>
        <v>-1.8893387314440024</v>
      </c>
      <c r="R11" s="1">
        <v>7.41</v>
      </c>
      <c r="S11" s="9">
        <f t="shared" si="8"/>
        <v>47.904191616766475</v>
      </c>
      <c r="T11" s="1">
        <v>5.01</v>
      </c>
      <c r="U11" s="9">
        <f t="shared" si="9"/>
        <v>122.66666666666666</v>
      </c>
      <c r="V11" s="1">
        <v>2.25</v>
      </c>
      <c r="W11" s="9">
        <f t="shared" si="10"/>
        <v>281.3559322033899</v>
      </c>
      <c r="X11" s="1">
        <v>0.59</v>
      </c>
      <c r="Y11" s="9">
        <f t="shared" si="11"/>
        <v>-27.160493827160504</v>
      </c>
      <c r="Z11" s="1">
        <v>0.81</v>
      </c>
      <c r="AA11" s="9">
        <f t="shared" si="12"/>
        <v>19.117647058823529</v>
      </c>
      <c r="AB11" s="1">
        <v>0.68</v>
      </c>
      <c r="AC11" s="9">
        <f t="shared" si="13"/>
        <v>-8.1081081081080999</v>
      </c>
      <c r="AD11" s="1">
        <v>0.74</v>
      </c>
      <c r="AE11" s="9">
        <f t="shared" si="14"/>
        <v>-5.1282051282051331</v>
      </c>
      <c r="AF11" s="1">
        <v>0.78</v>
      </c>
      <c r="AG11" s="9">
        <f t="shared" si="15"/>
        <v>-56.17977528089888</v>
      </c>
      <c r="AH11" s="1">
        <v>1.78</v>
      </c>
      <c r="AI11" s="9">
        <f t="shared" si="16"/>
        <v>-2.7322404371584721</v>
      </c>
      <c r="AJ11" s="1">
        <v>1.83</v>
      </c>
      <c r="AK11" s="9">
        <f t="shared" si="17"/>
        <v>38.636363636363633</v>
      </c>
      <c r="AL11" s="1">
        <v>1.32</v>
      </c>
      <c r="AM11" s="9">
        <f t="shared" si="18"/>
        <v>48.314606741573044</v>
      </c>
      <c r="AN11" s="1">
        <v>0.89</v>
      </c>
      <c r="AO11" s="9" t="str">
        <f t="shared" si="19"/>
        <v/>
      </c>
      <c r="AQ11" s="9" t="str">
        <f t="shared" si="20"/>
        <v/>
      </c>
      <c r="AS11" s="9" t="str">
        <f t="shared" si="21"/>
        <v/>
      </c>
      <c r="AU11" s="9" t="str">
        <f t="shared" si="22"/>
        <v/>
      </c>
      <c r="AW11" s="9" t="str">
        <f t="shared" si="23"/>
        <v/>
      </c>
      <c r="AX11" s="1">
        <v>1.23</v>
      </c>
      <c r="AY11" s="9" t="str">
        <f t="shared" si="24"/>
        <v/>
      </c>
    </row>
    <row r="12" spans="1:51">
      <c r="A12" s="2" t="s">
        <v>143</v>
      </c>
      <c r="C12" s="9" t="str">
        <f t="shared" si="0"/>
        <v/>
      </c>
      <c r="E12" s="9" t="str">
        <f t="shared" si="1"/>
        <v/>
      </c>
      <c r="G12" s="9" t="str">
        <f t="shared" si="2"/>
        <v/>
      </c>
      <c r="I12" s="9" t="str">
        <f t="shared" si="3"/>
        <v/>
      </c>
      <c r="K12" s="9" t="str">
        <f t="shared" si="4"/>
        <v/>
      </c>
      <c r="M12" s="9" t="str">
        <f t="shared" si="5"/>
        <v/>
      </c>
      <c r="O12" s="9" t="str">
        <f t="shared" si="6"/>
        <v/>
      </c>
      <c r="Q12" s="9" t="str">
        <f t="shared" si="7"/>
        <v/>
      </c>
      <c r="S12" s="9" t="str">
        <f t="shared" si="8"/>
        <v/>
      </c>
      <c r="U12" s="9" t="str">
        <f t="shared" si="9"/>
        <v/>
      </c>
      <c r="W12" s="9" t="str">
        <f t="shared" si="10"/>
        <v/>
      </c>
      <c r="Y12" s="9" t="str">
        <f t="shared" si="11"/>
        <v/>
      </c>
      <c r="AA12" s="9" t="str">
        <f t="shared" si="12"/>
        <v/>
      </c>
      <c r="AC12" s="9" t="str">
        <f t="shared" si="13"/>
        <v/>
      </c>
      <c r="AE12" s="9" t="str">
        <f t="shared" si="14"/>
        <v/>
      </c>
      <c r="AG12" s="9" t="str">
        <f t="shared" si="15"/>
        <v/>
      </c>
      <c r="AI12" s="9" t="str">
        <f t="shared" si="16"/>
        <v/>
      </c>
      <c r="AK12" s="9" t="str">
        <f t="shared" si="17"/>
        <v/>
      </c>
      <c r="AM12" s="9" t="str">
        <f t="shared" si="18"/>
        <v/>
      </c>
      <c r="AO12" s="9" t="str">
        <f t="shared" si="19"/>
        <v/>
      </c>
      <c r="AQ12" s="9" t="str">
        <f t="shared" si="20"/>
        <v/>
      </c>
      <c r="AS12" s="9" t="str">
        <f t="shared" si="21"/>
        <v/>
      </c>
      <c r="AU12" s="9" t="str">
        <f t="shared" si="22"/>
        <v/>
      </c>
      <c r="AW12" s="9" t="str">
        <f t="shared" si="23"/>
        <v/>
      </c>
      <c r="AY12" s="9" t="str">
        <f t="shared" si="24"/>
        <v/>
      </c>
    </row>
    <row r="13" spans="1:51">
      <c r="A13" s="2" t="s">
        <v>144</v>
      </c>
      <c r="B13" s="1">
        <v>259.10000000000002</v>
      </c>
      <c r="C13" s="9">
        <f t="shared" si="0"/>
        <v>28.38808780536149</v>
      </c>
      <c r="D13" s="1">
        <v>201.81</v>
      </c>
      <c r="E13" s="9">
        <f t="shared" si="1"/>
        <v>53.87723980175371</v>
      </c>
      <c r="F13" s="1">
        <v>131.15</v>
      </c>
      <c r="G13" s="9">
        <f t="shared" si="2"/>
        <v>-1.6497937757780194</v>
      </c>
      <c r="H13" s="1">
        <v>133.35</v>
      </c>
      <c r="I13" s="9">
        <f t="shared" si="3"/>
        <v>139.79500089911886</v>
      </c>
      <c r="J13" s="1">
        <v>55.61</v>
      </c>
      <c r="K13" s="9">
        <f t="shared" si="4"/>
        <v>-42.474397434571223</v>
      </c>
      <c r="L13" s="1">
        <v>96.67</v>
      </c>
      <c r="M13" s="9">
        <f t="shared" si="5"/>
        <v>-22.583486826299353</v>
      </c>
      <c r="N13" s="1">
        <v>124.87</v>
      </c>
      <c r="O13" s="9">
        <f t="shared" si="6"/>
        <v>-13.829273342074385</v>
      </c>
      <c r="P13" s="1">
        <v>144.91</v>
      </c>
      <c r="Q13" s="9">
        <f t="shared" si="7"/>
        <v>3.3152716383858589</v>
      </c>
      <c r="R13" s="1">
        <v>140.26</v>
      </c>
      <c r="S13" s="9">
        <f t="shared" si="8"/>
        <v>14.246151339903882</v>
      </c>
      <c r="T13" s="1">
        <v>122.77</v>
      </c>
      <c r="U13" s="9">
        <f t="shared" si="9"/>
        <v>93.643533123028391</v>
      </c>
      <c r="V13" s="1">
        <v>63.4</v>
      </c>
      <c r="W13" s="9">
        <f t="shared" si="10"/>
        <v>119.90981616371836</v>
      </c>
      <c r="X13" s="1">
        <v>28.83</v>
      </c>
      <c r="Y13" s="9">
        <f t="shared" si="11"/>
        <v>-55.883703136954857</v>
      </c>
      <c r="Z13" s="1">
        <v>65.349999999999994</v>
      </c>
      <c r="AA13" s="9">
        <f t="shared" si="12"/>
        <v>31.277621534752896</v>
      </c>
      <c r="AB13" s="1">
        <v>49.78</v>
      </c>
      <c r="AC13" s="9">
        <f t="shared" si="13"/>
        <v>60.47711154094133</v>
      </c>
      <c r="AD13" s="1">
        <v>31.02</v>
      </c>
      <c r="AE13" s="9">
        <f t="shared" si="14"/>
        <v>-9.5626822157434344</v>
      </c>
      <c r="AF13" s="1">
        <v>34.299999999999997</v>
      </c>
      <c r="AG13" s="9">
        <f t="shared" si="15"/>
        <v>62.098298676748563</v>
      </c>
      <c r="AH13" s="1">
        <v>21.16</v>
      </c>
      <c r="AI13" s="9">
        <f t="shared" si="16"/>
        <v>84.64223385689354</v>
      </c>
      <c r="AJ13" s="1">
        <v>11.46</v>
      </c>
      <c r="AK13" s="9">
        <f t="shared" si="17"/>
        <v>-13.181818181818169</v>
      </c>
      <c r="AL13" s="1">
        <v>13.2</v>
      </c>
      <c r="AM13" s="9">
        <f t="shared" si="18"/>
        <v>-12.871287128712877</v>
      </c>
      <c r="AN13" s="1">
        <v>15.15</v>
      </c>
      <c r="AO13" s="9">
        <f t="shared" si="19"/>
        <v>-5.9006211180124284</v>
      </c>
      <c r="AP13" s="1">
        <v>16.100000000000001</v>
      </c>
      <c r="AQ13" s="9">
        <f t="shared" si="20"/>
        <v>80.898876404494388</v>
      </c>
      <c r="AR13" s="1">
        <v>8.9</v>
      </c>
      <c r="AS13" s="9">
        <f t="shared" si="21"/>
        <v>2.1814006888633695</v>
      </c>
      <c r="AT13" s="1">
        <v>8.7100000000000009</v>
      </c>
      <c r="AU13" s="9" t="str">
        <f t="shared" si="22"/>
        <v/>
      </c>
      <c r="AW13" s="9" t="str">
        <f t="shared" si="23"/>
        <v/>
      </c>
      <c r="AX13" s="1">
        <v>5.75</v>
      </c>
      <c r="AY13" s="9" t="str">
        <f t="shared" si="24"/>
        <v/>
      </c>
    </row>
    <row r="14" spans="1:51">
      <c r="A14" s="2" t="s">
        <v>145</v>
      </c>
      <c r="B14" s="1">
        <v>0.83</v>
      </c>
      <c r="C14" s="9" t="str">
        <f t="shared" si="0"/>
        <v/>
      </c>
      <c r="E14" s="9" t="str">
        <f t="shared" si="1"/>
        <v/>
      </c>
      <c r="G14" s="9" t="str">
        <f t="shared" si="2"/>
        <v/>
      </c>
      <c r="I14" s="9" t="str">
        <f t="shared" si="3"/>
        <v/>
      </c>
      <c r="K14" s="9" t="str">
        <f t="shared" si="4"/>
        <v/>
      </c>
      <c r="M14" s="9" t="str">
        <f t="shared" si="5"/>
        <v/>
      </c>
      <c r="O14" s="9" t="str">
        <f t="shared" si="6"/>
        <v/>
      </c>
      <c r="Q14" s="9" t="str">
        <f t="shared" si="7"/>
        <v/>
      </c>
      <c r="S14" s="9" t="str">
        <f t="shared" si="8"/>
        <v/>
      </c>
      <c r="U14" s="9" t="str">
        <f t="shared" si="9"/>
        <v/>
      </c>
      <c r="W14" s="9" t="str">
        <f t="shared" si="10"/>
        <v/>
      </c>
      <c r="Y14" s="9" t="str">
        <f t="shared" si="11"/>
        <v/>
      </c>
      <c r="AA14" s="9" t="str">
        <f t="shared" si="12"/>
        <v/>
      </c>
      <c r="AC14" s="9" t="str">
        <f t="shared" si="13"/>
        <v/>
      </c>
      <c r="AE14" s="9" t="str">
        <f t="shared" si="14"/>
        <v/>
      </c>
      <c r="AG14" s="9" t="str">
        <f t="shared" si="15"/>
        <v/>
      </c>
      <c r="AI14" s="9" t="str">
        <f t="shared" si="16"/>
        <v/>
      </c>
      <c r="AK14" s="9" t="str">
        <f t="shared" si="17"/>
        <v/>
      </c>
      <c r="AM14" s="9" t="str">
        <f t="shared" si="18"/>
        <v/>
      </c>
      <c r="AO14" s="9" t="str">
        <f t="shared" si="19"/>
        <v/>
      </c>
      <c r="AQ14" s="9" t="str">
        <f t="shared" si="20"/>
        <v/>
      </c>
      <c r="AS14" s="9" t="str">
        <f t="shared" si="21"/>
        <v/>
      </c>
      <c r="AU14" s="9" t="str">
        <f t="shared" si="22"/>
        <v/>
      </c>
      <c r="AW14" s="9" t="str">
        <f t="shared" si="23"/>
        <v/>
      </c>
      <c r="AY14" s="9" t="str">
        <f t="shared" si="24"/>
        <v/>
      </c>
    </row>
    <row r="15" spans="1:51">
      <c r="A15" s="2" t="s">
        <v>146</v>
      </c>
      <c r="C15" s="9" t="str">
        <f t="shared" si="0"/>
        <v/>
      </c>
      <c r="E15" s="9" t="str">
        <f t="shared" si="1"/>
        <v/>
      </c>
      <c r="G15" s="9" t="str">
        <f t="shared" si="2"/>
        <v/>
      </c>
      <c r="I15" s="9" t="str">
        <f t="shared" si="3"/>
        <v/>
      </c>
      <c r="K15" s="9" t="str">
        <f t="shared" si="4"/>
        <v/>
      </c>
      <c r="M15" s="9" t="str">
        <f t="shared" si="5"/>
        <v/>
      </c>
      <c r="O15" s="9" t="str">
        <f t="shared" si="6"/>
        <v/>
      </c>
      <c r="Q15" s="9" t="str">
        <f t="shared" si="7"/>
        <v/>
      </c>
      <c r="S15" s="9" t="str">
        <f t="shared" si="8"/>
        <v/>
      </c>
      <c r="U15" s="9" t="str">
        <f t="shared" si="9"/>
        <v/>
      </c>
      <c r="W15" s="9" t="str">
        <f t="shared" si="10"/>
        <v/>
      </c>
      <c r="Y15" s="9" t="str">
        <f t="shared" si="11"/>
        <v/>
      </c>
      <c r="AA15" s="9" t="str">
        <f t="shared" si="12"/>
        <v/>
      </c>
      <c r="AC15" s="9" t="str">
        <f t="shared" si="13"/>
        <v/>
      </c>
      <c r="AE15" s="9" t="str">
        <f t="shared" si="14"/>
        <v/>
      </c>
      <c r="AG15" s="9" t="str">
        <f t="shared" si="15"/>
        <v/>
      </c>
      <c r="AI15" s="9" t="str">
        <f t="shared" si="16"/>
        <v/>
      </c>
      <c r="AK15" s="9" t="str">
        <f t="shared" si="17"/>
        <v/>
      </c>
      <c r="AM15" s="9" t="str">
        <f t="shared" si="18"/>
        <v/>
      </c>
      <c r="AO15" s="9" t="str">
        <f t="shared" si="19"/>
        <v/>
      </c>
      <c r="AQ15" s="9" t="str">
        <f t="shared" si="20"/>
        <v/>
      </c>
      <c r="AS15" s="9" t="str">
        <f t="shared" si="21"/>
        <v/>
      </c>
      <c r="AU15" s="9" t="str">
        <f t="shared" si="22"/>
        <v/>
      </c>
      <c r="AW15" s="9" t="str">
        <f t="shared" si="23"/>
        <v/>
      </c>
      <c r="AY15" s="9" t="str">
        <f t="shared" si="24"/>
        <v/>
      </c>
    </row>
    <row r="16" spans="1:51">
      <c r="A16" s="2" t="s">
        <v>147</v>
      </c>
      <c r="B16" s="1">
        <v>0.63</v>
      </c>
      <c r="C16" s="9">
        <f t="shared" si="0"/>
        <v>-89.005235602094245</v>
      </c>
      <c r="D16" s="1">
        <v>5.73</v>
      </c>
      <c r="E16" s="9" t="str">
        <f t="shared" si="1"/>
        <v/>
      </c>
      <c r="G16" s="9" t="str">
        <f t="shared" si="2"/>
        <v/>
      </c>
      <c r="I16" s="9" t="str">
        <f t="shared" si="3"/>
        <v/>
      </c>
      <c r="K16" s="9" t="str">
        <f t="shared" si="4"/>
        <v/>
      </c>
      <c r="M16" s="9" t="str">
        <f t="shared" si="5"/>
        <v/>
      </c>
      <c r="O16" s="9" t="str">
        <f t="shared" si="6"/>
        <v/>
      </c>
      <c r="Q16" s="9" t="str">
        <f t="shared" si="7"/>
        <v/>
      </c>
      <c r="S16" s="9" t="str">
        <f t="shared" si="8"/>
        <v/>
      </c>
      <c r="U16" s="9" t="str">
        <f t="shared" si="9"/>
        <v/>
      </c>
      <c r="W16" s="9" t="str">
        <f t="shared" si="10"/>
        <v/>
      </c>
      <c r="Y16" s="9" t="str">
        <f t="shared" si="11"/>
        <v/>
      </c>
      <c r="AA16" s="9" t="str">
        <f t="shared" si="12"/>
        <v/>
      </c>
      <c r="AC16" s="9" t="str">
        <f t="shared" si="13"/>
        <v/>
      </c>
      <c r="AE16" s="9" t="str">
        <f t="shared" si="14"/>
        <v/>
      </c>
      <c r="AG16" s="9" t="str">
        <f t="shared" si="15"/>
        <v/>
      </c>
      <c r="AI16" s="9" t="str">
        <f t="shared" si="16"/>
        <v/>
      </c>
      <c r="AK16" s="9" t="str">
        <f t="shared" si="17"/>
        <v/>
      </c>
      <c r="AM16" s="9" t="str">
        <f t="shared" si="18"/>
        <v/>
      </c>
      <c r="AO16" s="9" t="str">
        <f t="shared" si="19"/>
        <v/>
      </c>
      <c r="AQ16" s="9" t="str">
        <f t="shared" si="20"/>
        <v/>
      </c>
      <c r="AS16" s="9" t="str">
        <f t="shared" si="21"/>
        <v/>
      </c>
      <c r="AU16" s="9" t="str">
        <f t="shared" si="22"/>
        <v/>
      </c>
      <c r="AW16" s="9" t="str">
        <f t="shared" si="23"/>
        <v/>
      </c>
      <c r="AY16" s="9" t="str">
        <f t="shared" si="24"/>
        <v/>
      </c>
    </row>
    <row r="17" spans="1:51">
      <c r="A17" s="2" t="s">
        <v>148</v>
      </c>
      <c r="B17" s="1">
        <v>131.19999999999999</v>
      </c>
      <c r="C17" s="9">
        <f t="shared" si="0"/>
        <v>-46.074804767776421</v>
      </c>
      <c r="D17" s="1">
        <v>243.3</v>
      </c>
      <c r="E17" s="9">
        <f t="shared" si="1"/>
        <v>117.15458764726883</v>
      </c>
      <c r="F17" s="1">
        <v>112.04</v>
      </c>
      <c r="G17" s="9">
        <f t="shared" si="2"/>
        <v>87.201336675020897</v>
      </c>
      <c r="H17" s="1">
        <v>59.85</v>
      </c>
      <c r="I17" s="9">
        <f t="shared" si="3"/>
        <v>287.6295336787565</v>
      </c>
      <c r="J17" s="1">
        <v>15.44</v>
      </c>
      <c r="K17" s="9">
        <f t="shared" si="4"/>
        <v>31.628303495311162</v>
      </c>
      <c r="L17" s="1">
        <v>11.73</v>
      </c>
      <c r="M17" s="9">
        <f t="shared" si="5"/>
        <v>1330.487804878049</v>
      </c>
      <c r="N17" s="1">
        <v>0.82</v>
      </c>
      <c r="O17" s="9">
        <f t="shared" si="6"/>
        <v>18.840579710144929</v>
      </c>
      <c r="P17" s="1">
        <v>0.69</v>
      </c>
      <c r="Q17" s="9">
        <f t="shared" si="7"/>
        <v>-4.1666666666666705</v>
      </c>
      <c r="R17" s="1">
        <v>0.72</v>
      </c>
      <c r="S17" s="9">
        <f t="shared" si="8"/>
        <v>67.441860465116278</v>
      </c>
      <c r="T17" s="1">
        <v>0.43</v>
      </c>
      <c r="U17" s="9">
        <f t="shared" si="9"/>
        <v>10.25641025641025</v>
      </c>
      <c r="V17" s="1">
        <v>0.39</v>
      </c>
      <c r="W17" s="9" t="str">
        <f t="shared" si="10"/>
        <v/>
      </c>
      <c r="Y17" s="9" t="str">
        <f t="shared" si="11"/>
        <v/>
      </c>
      <c r="AA17" s="9" t="str">
        <f t="shared" si="12"/>
        <v/>
      </c>
      <c r="AB17" s="1">
        <v>0.56999999999999995</v>
      </c>
      <c r="AC17" s="9" t="str">
        <f t="shared" si="13"/>
        <v/>
      </c>
      <c r="AE17" s="9" t="str">
        <f t="shared" si="14"/>
        <v/>
      </c>
      <c r="AG17" s="9" t="str">
        <f t="shared" si="15"/>
        <v/>
      </c>
      <c r="AI17" s="9" t="str">
        <f t="shared" si="16"/>
        <v/>
      </c>
      <c r="AK17" s="9" t="str">
        <f t="shared" si="17"/>
        <v/>
      </c>
      <c r="AM17" s="9" t="str">
        <f t="shared" si="18"/>
        <v/>
      </c>
      <c r="AO17" s="9" t="str">
        <f t="shared" si="19"/>
        <v/>
      </c>
      <c r="AQ17" s="9" t="str">
        <f t="shared" si="20"/>
        <v/>
      </c>
      <c r="AS17" s="9" t="str">
        <f t="shared" si="21"/>
        <v/>
      </c>
      <c r="AU17" s="9" t="str">
        <f t="shared" si="22"/>
        <v/>
      </c>
      <c r="AW17" s="9" t="str">
        <f t="shared" si="23"/>
        <v/>
      </c>
      <c r="AY17" s="9" t="str">
        <f t="shared" si="24"/>
        <v/>
      </c>
    </row>
    <row r="18" spans="1:51" s="4" customFormat="1">
      <c r="A18" s="3" t="s">
        <v>149</v>
      </c>
      <c r="B18" s="4">
        <v>2075.5100000000002</v>
      </c>
      <c r="C18" s="11">
        <f t="shared" si="0"/>
        <v>-9.3026101320141965</v>
      </c>
      <c r="D18" s="4">
        <v>2288.39</v>
      </c>
      <c r="E18" s="11">
        <f t="shared" si="1"/>
        <v>33.409704368306606</v>
      </c>
      <c r="F18" s="4">
        <v>1715.31</v>
      </c>
      <c r="G18" s="11">
        <f t="shared" si="2"/>
        <v>8.1368519265684842</v>
      </c>
      <c r="H18" s="4">
        <v>1586.24</v>
      </c>
      <c r="I18" s="11">
        <f t="shared" si="3"/>
        <v>25.283543424004058</v>
      </c>
      <c r="J18" s="4">
        <v>1266.1199999999999</v>
      </c>
      <c r="K18" s="11">
        <f t="shared" si="4"/>
        <v>1.2839281000263949</v>
      </c>
      <c r="L18" s="4">
        <v>1250.07</v>
      </c>
      <c r="M18" s="11">
        <f t="shared" si="5"/>
        <v>26.747239599703931</v>
      </c>
      <c r="N18" s="4">
        <v>986.27</v>
      </c>
      <c r="O18" s="11">
        <f t="shared" si="6"/>
        <v>18.47798666586581</v>
      </c>
      <c r="P18" s="4">
        <v>832.45</v>
      </c>
      <c r="Q18" s="11">
        <f t="shared" si="7"/>
        <v>21.892113509239461</v>
      </c>
      <c r="R18" s="4">
        <v>682.94</v>
      </c>
      <c r="S18" s="11">
        <f t="shared" si="8"/>
        <v>22.353404876650501</v>
      </c>
      <c r="T18" s="4">
        <v>558.16999999999996</v>
      </c>
      <c r="U18" s="11">
        <f t="shared" si="9"/>
        <v>45.292448655543105</v>
      </c>
      <c r="V18" s="4">
        <v>384.17</v>
      </c>
      <c r="W18" s="11">
        <f t="shared" si="10"/>
        <v>13.599266662723997</v>
      </c>
      <c r="X18" s="4">
        <v>338.18</v>
      </c>
      <c r="Y18" s="11">
        <f t="shared" si="11"/>
        <v>57.622931717548354</v>
      </c>
      <c r="Z18" s="4">
        <v>214.55</v>
      </c>
      <c r="AA18" s="11">
        <f t="shared" si="12"/>
        <v>38.187556357078464</v>
      </c>
      <c r="AB18" s="4">
        <v>155.26</v>
      </c>
      <c r="AC18" s="11">
        <f t="shared" si="13"/>
        <v>28.303445996198651</v>
      </c>
      <c r="AD18" s="4">
        <v>121.01</v>
      </c>
      <c r="AE18" s="11">
        <f t="shared" si="14"/>
        <v>4.6437218955378796</v>
      </c>
      <c r="AF18" s="4">
        <v>115.64</v>
      </c>
      <c r="AG18" s="11">
        <f t="shared" si="15"/>
        <v>21.34312696747115</v>
      </c>
      <c r="AH18" s="4">
        <v>95.3</v>
      </c>
      <c r="AI18" s="11">
        <f t="shared" si="16"/>
        <v>22.99948373773876</v>
      </c>
      <c r="AJ18" s="4">
        <v>77.48</v>
      </c>
      <c r="AK18" s="11">
        <f t="shared" si="17"/>
        <v>33.402203856749324</v>
      </c>
      <c r="AL18" s="4">
        <v>58.08</v>
      </c>
      <c r="AM18" s="11">
        <f t="shared" si="18"/>
        <v>13.927030207924679</v>
      </c>
      <c r="AN18" s="4">
        <v>50.98</v>
      </c>
      <c r="AO18" s="11">
        <f t="shared" si="19"/>
        <v>40.712117030085572</v>
      </c>
      <c r="AP18" s="4">
        <v>36.229999999999997</v>
      </c>
      <c r="AQ18" s="11">
        <f t="shared" si="20"/>
        <v>66.958525345622107</v>
      </c>
      <c r="AR18" s="4">
        <v>21.7</v>
      </c>
      <c r="AS18" s="11">
        <f t="shared" si="21"/>
        <v>-7.6988515525308472</v>
      </c>
      <c r="AT18" s="4">
        <v>23.51</v>
      </c>
      <c r="AU18" s="11">
        <f t="shared" si="22"/>
        <v>4.0725984949092595</v>
      </c>
      <c r="AV18" s="4">
        <v>22.59</v>
      </c>
      <c r="AW18" s="11">
        <f t="shared" si="23"/>
        <v>86.386138613861391</v>
      </c>
      <c r="AX18" s="4">
        <v>12.12</v>
      </c>
      <c r="AY18" s="11" t="str">
        <f t="shared" si="24"/>
        <v/>
      </c>
    </row>
    <row r="19" spans="1:51">
      <c r="A19" s="2" t="s">
        <v>150</v>
      </c>
      <c r="B19" s="1">
        <v>119.37</v>
      </c>
      <c r="C19" s="9">
        <f t="shared" si="0"/>
        <v>22.644611116819078</v>
      </c>
      <c r="D19" s="1">
        <v>97.33</v>
      </c>
      <c r="E19" s="9">
        <f t="shared" si="1"/>
        <v>6.3948404022737142</v>
      </c>
      <c r="F19" s="1">
        <v>91.48</v>
      </c>
      <c r="G19" s="9">
        <f t="shared" si="2"/>
        <v>5.2825411439751448</v>
      </c>
      <c r="H19" s="1">
        <v>86.89</v>
      </c>
      <c r="I19" s="9">
        <f t="shared" si="3"/>
        <v>-4.1583939995587871</v>
      </c>
      <c r="J19" s="1">
        <v>90.66</v>
      </c>
      <c r="K19" s="9">
        <f t="shared" si="4"/>
        <v>29.071753986332578</v>
      </c>
      <c r="L19" s="1">
        <v>70.239999999999995</v>
      </c>
      <c r="M19" s="9">
        <f t="shared" si="5"/>
        <v>45.907769007062718</v>
      </c>
      <c r="N19" s="1">
        <v>48.14</v>
      </c>
      <c r="O19" s="9">
        <f t="shared" si="6"/>
        <v>35.988700564971758</v>
      </c>
      <c r="P19" s="1">
        <v>35.4</v>
      </c>
      <c r="Q19" s="9">
        <f t="shared" si="7"/>
        <v>177.64705882352939</v>
      </c>
      <c r="R19" s="1">
        <v>12.75</v>
      </c>
      <c r="S19" s="9" t="str">
        <f t="shared" si="8"/>
        <v/>
      </c>
      <c r="U19" s="9" t="str">
        <f t="shared" si="9"/>
        <v/>
      </c>
      <c r="V19" s="1">
        <v>29.01</v>
      </c>
      <c r="W19" s="9">
        <f t="shared" si="10"/>
        <v>625.25</v>
      </c>
      <c r="X19" s="1">
        <v>4</v>
      </c>
      <c r="Y19" s="9">
        <f t="shared" si="11"/>
        <v>113.90374331550801</v>
      </c>
      <c r="Z19" s="1">
        <v>1.87</v>
      </c>
      <c r="AA19" s="9" t="str">
        <f t="shared" si="12"/>
        <v/>
      </c>
      <c r="AC19" s="9" t="str">
        <f t="shared" si="13"/>
        <v/>
      </c>
      <c r="AE19" s="9" t="str">
        <f t="shared" si="14"/>
        <v/>
      </c>
      <c r="AG19" s="9" t="str">
        <f t="shared" si="15"/>
        <v/>
      </c>
      <c r="AI19" s="9" t="str">
        <f t="shared" si="16"/>
        <v/>
      </c>
      <c r="AK19" s="9" t="str">
        <f t="shared" si="17"/>
        <v/>
      </c>
      <c r="AM19" s="9" t="str">
        <f t="shared" si="18"/>
        <v/>
      </c>
      <c r="AO19" s="9" t="str">
        <f t="shared" si="19"/>
        <v/>
      </c>
      <c r="AQ19" s="9" t="str">
        <f t="shared" si="20"/>
        <v/>
      </c>
      <c r="AS19" s="9" t="str">
        <f t="shared" si="21"/>
        <v/>
      </c>
      <c r="AU19" s="9" t="str">
        <f t="shared" si="22"/>
        <v/>
      </c>
      <c r="AW19" s="9" t="str">
        <f t="shared" si="23"/>
        <v/>
      </c>
      <c r="AY19" s="9" t="str">
        <f t="shared" si="24"/>
        <v/>
      </c>
    </row>
    <row r="20" spans="1:51">
      <c r="A20" s="2" t="s">
        <v>151</v>
      </c>
      <c r="C20" s="9" t="str">
        <f t="shared" si="0"/>
        <v/>
      </c>
      <c r="E20" s="9" t="str">
        <f t="shared" si="1"/>
        <v/>
      </c>
      <c r="F20" s="1">
        <v>31.62</v>
      </c>
      <c r="G20" s="9">
        <f t="shared" si="2"/>
        <v>109.82083609820836</v>
      </c>
      <c r="H20" s="1">
        <v>15.07</v>
      </c>
      <c r="I20" s="9">
        <f t="shared" si="3"/>
        <v>-44.697247706422019</v>
      </c>
      <c r="J20" s="1">
        <v>27.25</v>
      </c>
      <c r="K20" s="9">
        <f t="shared" si="4"/>
        <v>-11.353285621340268</v>
      </c>
      <c r="L20" s="1">
        <v>30.74</v>
      </c>
      <c r="M20" s="9">
        <f t="shared" si="5"/>
        <v>215.28205128205124</v>
      </c>
      <c r="N20" s="1">
        <v>9.75</v>
      </c>
      <c r="O20" s="9">
        <f t="shared" si="6"/>
        <v>14.705882352941178</v>
      </c>
      <c r="P20" s="1">
        <v>8.5</v>
      </c>
      <c r="Q20" s="9">
        <f t="shared" si="7"/>
        <v>144.25287356321837</v>
      </c>
      <c r="R20" s="1">
        <v>3.48</v>
      </c>
      <c r="S20" s="9" t="str">
        <f t="shared" si="8"/>
        <v/>
      </c>
      <c r="U20" s="9" t="str">
        <f t="shared" si="9"/>
        <v/>
      </c>
      <c r="V20" s="1">
        <v>12.14</v>
      </c>
      <c r="W20" s="9" t="str">
        <f t="shared" si="10"/>
        <v/>
      </c>
      <c r="Y20" s="9" t="str">
        <f t="shared" si="11"/>
        <v/>
      </c>
      <c r="AA20" s="9" t="str">
        <f t="shared" si="12"/>
        <v/>
      </c>
      <c r="AC20" s="9" t="str">
        <f t="shared" si="13"/>
        <v/>
      </c>
      <c r="AE20" s="9" t="str">
        <f t="shared" si="14"/>
        <v/>
      </c>
      <c r="AG20" s="9" t="str">
        <f t="shared" si="15"/>
        <v/>
      </c>
      <c r="AI20" s="9" t="str">
        <f t="shared" si="16"/>
        <v/>
      </c>
      <c r="AK20" s="9" t="str">
        <f t="shared" si="17"/>
        <v/>
      </c>
      <c r="AM20" s="9" t="str">
        <f t="shared" si="18"/>
        <v/>
      </c>
      <c r="AO20" s="9" t="str">
        <f t="shared" si="19"/>
        <v/>
      </c>
      <c r="AQ20" s="9" t="str">
        <f t="shared" si="20"/>
        <v/>
      </c>
      <c r="AS20" s="9" t="str">
        <f t="shared" si="21"/>
        <v/>
      </c>
      <c r="AU20" s="9" t="str">
        <f t="shared" si="22"/>
        <v/>
      </c>
      <c r="AW20" s="9" t="str">
        <f t="shared" si="23"/>
        <v/>
      </c>
      <c r="AY20" s="9" t="str">
        <f t="shared" si="24"/>
        <v/>
      </c>
    </row>
    <row r="21" spans="1:51">
      <c r="A21" s="2" t="s">
        <v>152</v>
      </c>
      <c r="B21" s="1">
        <v>85.6</v>
      </c>
      <c r="C21" s="9">
        <f t="shared" si="0"/>
        <v>492.38754325259509</v>
      </c>
      <c r="D21" s="1">
        <v>14.45</v>
      </c>
      <c r="E21" s="9" t="str">
        <f t="shared" si="1"/>
        <v/>
      </c>
      <c r="G21" s="9" t="str">
        <f t="shared" si="2"/>
        <v/>
      </c>
      <c r="I21" s="9" t="str">
        <f t="shared" si="3"/>
        <v/>
      </c>
      <c r="K21" s="9" t="str">
        <f t="shared" si="4"/>
        <v/>
      </c>
      <c r="M21" s="9" t="str">
        <f t="shared" si="5"/>
        <v/>
      </c>
      <c r="O21" s="9" t="str">
        <f t="shared" si="6"/>
        <v/>
      </c>
      <c r="Q21" s="9" t="str">
        <f t="shared" si="7"/>
        <v/>
      </c>
      <c r="S21" s="9" t="str">
        <f t="shared" si="8"/>
        <v/>
      </c>
      <c r="U21" s="9" t="str">
        <f t="shared" si="9"/>
        <v/>
      </c>
      <c r="W21" s="9" t="str">
        <f t="shared" si="10"/>
        <v/>
      </c>
      <c r="Y21" s="9" t="str">
        <f t="shared" si="11"/>
        <v/>
      </c>
      <c r="AA21" s="9" t="str">
        <f t="shared" si="12"/>
        <v/>
      </c>
      <c r="AC21" s="9" t="str">
        <f t="shared" si="13"/>
        <v/>
      </c>
      <c r="AE21" s="9" t="str">
        <f t="shared" si="14"/>
        <v/>
      </c>
      <c r="AG21" s="9" t="str">
        <f t="shared" si="15"/>
        <v/>
      </c>
      <c r="AI21" s="9" t="str">
        <f t="shared" si="16"/>
        <v/>
      </c>
      <c r="AK21" s="9" t="str">
        <f t="shared" si="17"/>
        <v/>
      </c>
      <c r="AM21" s="9" t="str">
        <f t="shared" si="18"/>
        <v/>
      </c>
      <c r="AO21" s="9" t="str">
        <f t="shared" si="19"/>
        <v/>
      </c>
      <c r="AQ21" s="9" t="str">
        <f t="shared" si="20"/>
        <v/>
      </c>
      <c r="AS21" s="9" t="str">
        <f t="shared" si="21"/>
        <v/>
      </c>
      <c r="AU21" s="9" t="str">
        <f t="shared" si="22"/>
        <v/>
      </c>
      <c r="AW21" s="9" t="str">
        <f t="shared" si="23"/>
        <v/>
      </c>
      <c r="AY21" s="9" t="str">
        <f t="shared" si="24"/>
        <v/>
      </c>
    </row>
    <row r="22" spans="1:51">
      <c r="A22" s="2" t="s">
        <v>153</v>
      </c>
      <c r="B22" s="1">
        <v>20.03</v>
      </c>
      <c r="C22" s="9" t="str">
        <f t="shared" si="0"/>
        <v/>
      </c>
      <c r="E22" s="9" t="str">
        <f t="shared" si="1"/>
        <v/>
      </c>
      <c r="G22" s="9" t="str">
        <f t="shared" si="2"/>
        <v/>
      </c>
      <c r="I22" s="9" t="str">
        <f t="shared" si="3"/>
        <v/>
      </c>
      <c r="K22" s="9" t="str">
        <f t="shared" si="4"/>
        <v/>
      </c>
      <c r="M22" s="9" t="str">
        <f t="shared" si="5"/>
        <v/>
      </c>
      <c r="O22" s="9" t="str">
        <f t="shared" si="6"/>
        <v/>
      </c>
      <c r="Q22" s="9" t="str">
        <f t="shared" si="7"/>
        <v/>
      </c>
      <c r="S22" s="9" t="str">
        <f t="shared" si="8"/>
        <v/>
      </c>
      <c r="U22" s="9" t="str">
        <f t="shared" si="9"/>
        <v/>
      </c>
      <c r="W22" s="9" t="str">
        <f t="shared" si="10"/>
        <v/>
      </c>
      <c r="Y22" s="9" t="str">
        <f t="shared" si="11"/>
        <v/>
      </c>
      <c r="AA22" s="9" t="str">
        <f t="shared" si="12"/>
        <v/>
      </c>
      <c r="AC22" s="9" t="str">
        <f t="shared" si="13"/>
        <v/>
      </c>
      <c r="AE22" s="9" t="str">
        <f t="shared" si="14"/>
        <v/>
      </c>
      <c r="AG22" s="9" t="str">
        <f t="shared" si="15"/>
        <v/>
      </c>
      <c r="AI22" s="9" t="str">
        <f t="shared" si="16"/>
        <v/>
      </c>
      <c r="AK22" s="9" t="str">
        <f t="shared" si="17"/>
        <v/>
      </c>
      <c r="AM22" s="9" t="str">
        <f t="shared" si="18"/>
        <v/>
      </c>
      <c r="AO22" s="9" t="str">
        <f t="shared" si="19"/>
        <v/>
      </c>
      <c r="AQ22" s="9" t="str">
        <f t="shared" si="20"/>
        <v/>
      </c>
      <c r="AS22" s="9" t="str">
        <f t="shared" si="21"/>
        <v/>
      </c>
      <c r="AU22" s="9" t="str">
        <f t="shared" si="22"/>
        <v/>
      </c>
      <c r="AW22" s="9" t="str">
        <f t="shared" si="23"/>
        <v/>
      </c>
      <c r="AY22" s="9" t="str">
        <f t="shared" si="24"/>
        <v/>
      </c>
    </row>
    <row r="23" spans="1:51">
      <c r="A23" s="2" t="s">
        <v>154</v>
      </c>
      <c r="C23" s="9" t="str">
        <f t="shared" si="0"/>
        <v/>
      </c>
      <c r="E23" s="9" t="str">
        <f t="shared" si="1"/>
        <v/>
      </c>
      <c r="G23" s="9" t="str">
        <f t="shared" si="2"/>
        <v/>
      </c>
      <c r="I23" s="9" t="str">
        <f t="shared" si="3"/>
        <v/>
      </c>
      <c r="K23" s="9" t="str">
        <f t="shared" si="4"/>
        <v/>
      </c>
      <c r="M23" s="9" t="str">
        <f t="shared" si="5"/>
        <v/>
      </c>
      <c r="O23" s="9" t="str">
        <f t="shared" si="6"/>
        <v/>
      </c>
      <c r="Q23" s="9" t="str">
        <f t="shared" si="7"/>
        <v/>
      </c>
      <c r="S23" s="9" t="str">
        <f t="shared" si="8"/>
        <v/>
      </c>
      <c r="U23" s="9" t="str">
        <f t="shared" si="9"/>
        <v/>
      </c>
      <c r="W23" s="9" t="str">
        <f t="shared" si="10"/>
        <v/>
      </c>
      <c r="Y23" s="9" t="str">
        <f t="shared" si="11"/>
        <v/>
      </c>
      <c r="AA23" s="9" t="str">
        <f t="shared" si="12"/>
        <v/>
      </c>
      <c r="AC23" s="9" t="str">
        <f t="shared" si="13"/>
        <v/>
      </c>
      <c r="AE23" s="9" t="str">
        <f t="shared" si="14"/>
        <v/>
      </c>
      <c r="AG23" s="9" t="str">
        <f t="shared" si="15"/>
        <v/>
      </c>
      <c r="AI23" s="9" t="str">
        <f t="shared" si="16"/>
        <v/>
      </c>
      <c r="AK23" s="9" t="str">
        <f t="shared" si="17"/>
        <v/>
      </c>
      <c r="AM23" s="9" t="str">
        <f t="shared" si="18"/>
        <v/>
      </c>
      <c r="AO23" s="9" t="str">
        <f t="shared" si="19"/>
        <v/>
      </c>
      <c r="AQ23" s="9" t="str">
        <f t="shared" si="20"/>
        <v/>
      </c>
      <c r="AS23" s="9" t="str">
        <f t="shared" si="21"/>
        <v/>
      </c>
      <c r="AU23" s="9" t="str">
        <f t="shared" si="22"/>
        <v/>
      </c>
      <c r="AW23" s="9" t="str">
        <f t="shared" si="23"/>
        <v/>
      </c>
      <c r="AY23" s="9" t="str">
        <f t="shared" si="24"/>
        <v/>
      </c>
    </row>
    <row r="24" spans="1:51">
      <c r="A24" s="2" t="s">
        <v>155</v>
      </c>
      <c r="C24" s="9" t="str">
        <f t="shared" si="0"/>
        <v/>
      </c>
      <c r="E24" s="9" t="str">
        <f t="shared" si="1"/>
        <v/>
      </c>
      <c r="G24" s="9" t="str">
        <f t="shared" si="2"/>
        <v/>
      </c>
      <c r="I24" s="9" t="str">
        <f t="shared" si="3"/>
        <v/>
      </c>
      <c r="K24" s="9" t="str">
        <f t="shared" si="4"/>
        <v/>
      </c>
      <c r="M24" s="9" t="str">
        <f t="shared" si="5"/>
        <v/>
      </c>
      <c r="O24" s="9" t="str">
        <f t="shared" si="6"/>
        <v/>
      </c>
      <c r="Q24" s="9" t="str">
        <f t="shared" si="7"/>
        <v/>
      </c>
      <c r="S24" s="9" t="str">
        <f t="shared" si="8"/>
        <v/>
      </c>
      <c r="U24" s="9" t="str">
        <f t="shared" si="9"/>
        <v/>
      </c>
      <c r="W24" s="9" t="str">
        <f t="shared" si="10"/>
        <v/>
      </c>
      <c r="Y24" s="9" t="str">
        <f t="shared" si="11"/>
        <v/>
      </c>
      <c r="AA24" s="9" t="str">
        <f t="shared" si="12"/>
        <v/>
      </c>
      <c r="AC24" s="9" t="str">
        <f t="shared" si="13"/>
        <v/>
      </c>
      <c r="AE24" s="9" t="str">
        <f t="shared" si="14"/>
        <v/>
      </c>
      <c r="AG24" s="9" t="str">
        <f t="shared" si="15"/>
        <v/>
      </c>
      <c r="AI24" s="9" t="str">
        <f t="shared" si="16"/>
        <v/>
      </c>
      <c r="AK24" s="9" t="str">
        <f t="shared" si="17"/>
        <v/>
      </c>
      <c r="AM24" s="9" t="str">
        <f t="shared" si="18"/>
        <v/>
      </c>
      <c r="AO24" s="9" t="str">
        <f t="shared" si="19"/>
        <v/>
      </c>
      <c r="AQ24" s="9" t="str">
        <f t="shared" si="20"/>
        <v/>
      </c>
      <c r="AS24" s="9" t="str">
        <f t="shared" si="21"/>
        <v/>
      </c>
      <c r="AU24" s="9" t="str">
        <f t="shared" si="22"/>
        <v/>
      </c>
      <c r="AW24" s="9" t="str">
        <f t="shared" si="23"/>
        <v/>
      </c>
      <c r="AY24" s="9" t="str">
        <f t="shared" si="24"/>
        <v/>
      </c>
    </row>
    <row r="25" spans="1:51">
      <c r="A25" s="2" t="s">
        <v>156</v>
      </c>
      <c r="B25" s="1">
        <v>104.67</v>
      </c>
      <c r="C25" s="9">
        <f t="shared" si="0"/>
        <v>357.0742358078603</v>
      </c>
      <c r="D25" s="1">
        <v>22.9</v>
      </c>
      <c r="E25" s="9">
        <f t="shared" si="1"/>
        <v>1761.7886178861788</v>
      </c>
      <c r="F25" s="1">
        <v>1.23</v>
      </c>
      <c r="G25" s="9">
        <f t="shared" si="2"/>
        <v>13.888888888888879</v>
      </c>
      <c r="H25" s="1">
        <v>1.08</v>
      </c>
      <c r="I25" s="9">
        <f t="shared" si="3"/>
        <v>12.500000000000011</v>
      </c>
      <c r="J25" s="1">
        <v>0.96</v>
      </c>
      <c r="K25" s="9">
        <f t="shared" si="4"/>
        <v>6.6666666666666599</v>
      </c>
      <c r="L25" s="1">
        <v>0.9</v>
      </c>
      <c r="M25" s="9">
        <f t="shared" si="5"/>
        <v>1.1235955056179785</v>
      </c>
      <c r="N25" s="1">
        <v>0.89</v>
      </c>
      <c r="O25" s="9">
        <f t="shared" si="6"/>
        <v>169.69696969696969</v>
      </c>
      <c r="P25" s="1">
        <v>0.33</v>
      </c>
      <c r="Q25" s="9">
        <f t="shared" si="7"/>
        <v>135.71428571428569</v>
      </c>
      <c r="R25" s="1">
        <v>0.14000000000000001</v>
      </c>
      <c r="S25" s="9">
        <f t="shared" si="8"/>
        <v>-22.222222222222214</v>
      </c>
      <c r="T25" s="1">
        <v>0.18</v>
      </c>
      <c r="U25" s="9">
        <f t="shared" si="9"/>
        <v>260</v>
      </c>
      <c r="V25" s="1">
        <v>0.05</v>
      </c>
      <c r="W25" s="9">
        <f t="shared" si="10"/>
        <v>-16.666666666666661</v>
      </c>
      <c r="X25" s="1">
        <v>0.06</v>
      </c>
      <c r="Y25" s="9">
        <f t="shared" si="11"/>
        <v>499.99999999999989</v>
      </c>
      <c r="Z25" s="1">
        <v>0.01</v>
      </c>
      <c r="AA25" s="9">
        <f t="shared" si="12"/>
        <v>-99.305555555555557</v>
      </c>
      <c r="AB25" s="1">
        <v>1.44</v>
      </c>
      <c r="AC25" s="9">
        <f t="shared" si="13"/>
        <v>-62.597402597402599</v>
      </c>
      <c r="AD25" s="1">
        <v>3.85</v>
      </c>
      <c r="AE25" s="9">
        <f t="shared" si="14"/>
        <v>6.3535911602209936</v>
      </c>
      <c r="AF25" s="1">
        <v>3.62</v>
      </c>
      <c r="AG25" s="9">
        <f t="shared" si="15"/>
        <v>127.67295597484278</v>
      </c>
      <c r="AH25" s="1">
        <v>1.59</v>
      </c>
      <c r="AI25" s="9">
        <f t="shared" si="16"/>
        <v>-1.2422360248447215</v>
      </c>
      <c r="AJ25" s="1">
        <v>1.61</v>
      </c>
      <c r="AK25" s="9" t="str">
        <f t="shared" si="17"/>
        <v/>
      </c>
      <c r="AM25" s="9" t="str">
        <f t="shared" si="18"/>
        <v/>
      </c>
      <c r="AN25" s="1">
        <v>0.35</v>
      </c>
      <c r="AO25" s="9">
        <f t="shared" si="19"/>
        <v>3399.9999999999991</v>
      </c>
      <c r="AP25" s="1">
        <v>0.01</v>
      </c>
      <c r="AQ25" s="9">
        <f t="shared" si="20"/>
        <v>0</v>
      </c>
      <c r="AR25" s="1">
        <v>0.01</v>
      </c>
      <c r="AS25" s="9">
        <f t="shared" si="21"/>
        <v>0</v>
      </c>
      <c r="AT25" s="1">
        <v>0.01</v>
      </c>
      <c r="AU25" s="9" t="str">
        <f t="shared" si="22"/>
        <v/>
      </c>
      <c r="AW25" s="9" t="str">
        <f t="shared" si="23"/>
        <v/>
      </c>
      <c r="AY25" s="9" t="str">
        <f t="shared" si="24"/>
        <v/>
      </c>
    </row>
    <row r="26" spans="1:51">
      <c r="A26" s="2" t="s">
        <v>157</v>
      </c>
      <c r="B26" s="1">
        <v>4.47</v>
      </c>
      <c r="C26" s="9">
        <f t="shared" si="0"/>
        <v>-12.695312500000005</v>
      </c>
      <c r="D26" s="1">
        <v>5.12</v>
      </c>
      <c r="E26" s="9">
        <f t="shared" si="1"/>
        <v>0.78740157480315032</v>
      </c>
      <c r="F26" s="1">
        <v>5.08</v>
      </c>
      <c r="G26" s="9">
        <f t="shared" si="2"/>
        <v>-3.4220532319391581</v>
      </c>
      <c r="H26" s="1">
        <v>5.26</v>
      </c>
      <c r="I26" s="9">
        <f t="shared" si="3"/>
        <v>-9.1537132987910237</v>
      </c>
      <c r="J26" s="1">
        <v>5.79</v>
      </c>
      <c r="K26" s="9">
        <f t="shared" si="4"/>
        <v>14.426877470355739</v>
      </c>
      <c r="L26" s="1">
        <v>5.0599999999999996</v>
      </c>
      <c r="M26" s="9">
        <f t="shared" si="5"/>
        <v>0.39682539682538837</v>
      </c>
      <c r="N26" s="1">
        <v>5.04</v>
      </c>
      <c r="O26" s="9">
        <f t="shared" si="6"/>
        <v>13.513513513513503</v>
      </c>
      <c r="P26" s="1">
        <v>4.4400000000000004</v>
      </c>
      <c r="Q26" s="9">
        <f t="shared" si="7"/>
        <v>128.86597938144334</v>
      </c>
      <c r="R26" s="1">
        <v>1.94</v>
      </c>
      <c r="S26" s="9">
        <f t="shared" si="8"/>
        <v>10.227272727272723</v>
      </c>
      <c r="T26" s="1">
        <v>1.76</v>
      </c>
      <c r="U26" s="9">
        <f t="shared" si="9"/>
        <v>54.385964912280713</v>
      </c>
      <c r="V26" s="1">
        <v>1.1399999999999999</v>
      </c>
      <c r="W26" s="9">
        <f t="shared" si="10"/>
        <v>44.303797468354411</v>
      </c>
      <c r="X26" s="1">
        <v>0.79</v>
      </c>
      <c r="Y26" s="9">
        <f t="shared" si="11"/>
        <v>1216.6666666666665</v>
      </c>
      <c r="Z26" s="1">
        <v>0.06</v>
      </c>
      <c r="AA26" s="9" t="str">
        <f t="shared" si="12"/>
        <v/>
      </c>
      <c r="AC26" s="9" t="str">
        <f t="shared" si="13"/>
        <v/>
      </c>
      <c r="AE26" s="9" t="str">
        <f t="shared" si="14"/>
        <v/>
      </c>
      <c r="AG26" s="9" t="str">
        <f t="shared" si="15"/>
        <v/>
      </c>
      <c r="AI26" s="9" t="str">
        <f t="shared" si="16"/>
        <v/>
      </c>
      <c r="AK26" s="9" t="str">
        <f t="shared" si="17"/>
        <v/>
      </c>
      <c r="AM26" s="9" t="str">
        <f t="shared" si="18"/>
        <v/>
      </c>
      <c r="AO26" s="9" t="str">
        <f t="shared" si="19"/>
        <v/>
      </c>
      <c r="AQ26" s="9" t="str">
        <f t="shared" si="20"/>
        <v/>
      </c>
      <c r="AS26" s="9" t="str">
        <f t="shared" si="21"/>
        <v/>
      </c>
      <c r="AU26" s="9" t="str">
        <f t="shared" si="22"/>
        <v/>
      </c>
      <c r="AW26" s="9" t="str">
        <f t="shared" si="23"/>
        <v/>
      </c>
      <c r="AY26" s="9" t="str">
        <f t="shared" si="24"/>
        <v/>
      </c>
    </row>
    <row r="27" spans="1:51">
      <c r="A27" s="2" t="s">
        <v>158</v>
      </c>
      <c r="B27" s="1">
        <v>191.77</v>
      </c>
      <c r="C27" s="9">
        <f t="shared" si="0"/>
        <v>4.9012636070236901</v>
      </c>
      <c r="D27" s="1">
        <v>182.81</v>
      </c>
      <c r="E27" s="9">
        <f t="shared" si="1"/>
        <v>6.5823227611940247</v>
      </c>
      <c r="F27" s="1">
        <v>171.52</v>
      </c>
      <c r="G27" s="9">
        <f t="shared" si="2"/>
        <v>-0.59116726556159838</v>
      </c>
      <c r="H27" s="1">
        <v>172.54</v>
      </c>
      <c r="I27" s="9">
        <f t="shared" si="3"/>
        <v>2.9167909334923867</v>
      </c>
      <c r="J27" s="1">
        <v>167.65</v>
      </c>
      <c r="K27" s="9">
        <f t="shared" si="4"/>
        <v>11.085343228200383</v>
      </c>
      <c r="L27" s="1">
        <v>150.91999999999999</v>
      </c>
      <c r="M27" s="9">
        <f t="shared" si="5"/>
        <v>4.5079980610760968</v>
      </c>
      <c r="N27" s="1">
        <v>144.41</v>
      </c>
      <c r="O27" s="9">
        <f t="shared" si="6"/>
        <v>7.1131879543094527</v>
      </c>
      <c r="P27" s="1">
        <v>134.82</v>
      </c>
      <c r="Q27" s="9">
        <f t="shared" si="7"/>
        <v>52.545824847250508</v>
      </c>
      <c r="R27" s="1">
        <v>88.38</v>
      </c>
      <c r="S27" s="9">
        <f t="shared" si="8"/>
        <v>46.179292093946401</v>
      </c>
      <c r="T27" s="1">
        <v>60.46</v>
      </c>
      <c r="U27" s="9">
        <f t="shared" si="9"/>
        <v>24.788441692466453</v>
      </c>
      <c r="V27" s="1">
        <v>48.45</v>
      </c>
      <c r="W27" s="9">
        <f t="shared" si="10"/>
        <v>11.098371933042889</v>
      </c>
      <c r="X27" s="1">
        <v>43.61</v>
      </c>
      <c r="Y27" s="9">
        <f t="shared" si="11"/>
        <v>37.397605545053565</v>
      </c>
      <c r="Z27" s="1">
        <v>31.74</v>
      </c>
      <c r="AA27" s="9">
        <f t="shared" si="12"/>
        <v>23.984374999999989</v>
      </c>
      <c r="AB27" s="1">
        <v>25.6</v>
      </c>
      <c r="AC27" s="9">
        <f t="shared" si="13"/>
        <v>11.692844677137868</v>
      </c>
      <c r="AD27" s="1">
        <v>22.92</v>
      </c>
      <c r="AE27" s="9">
        <f t="shared" si="14"/>
        <v>22.895442359249348</v>
      </c>
      <c r="AF27" s="1">
        <v>18.649999999999999</v>
      </c>
      <c r="AG27" s="9">
        <f t="shared" si="15"/>
        <v>85.756972111553793</v>
      </c>
      <c r="AH27" s="1">
        <v>10.039999999999999</v>
      </c>
      <c r="AI27" s="9">
        <f t="shared" si="16"/>
        <v>42.008486562941997</v>
      </c>
      <c r="AJ27" s="1">
        <v>7.07</v>
      </c>
      <c r="AK27" s="9">
        <f t="shared" si="17"/>
        <v>29.963235294117641</v>
      </c>
      <c r="AL27" s="1">
        <v>5.44</v>
      </c>
      <c r="AM27" s="9">
        <f t="shared" si="18"/>
        <v>-2.1582733812949502</v>
      </c>
      <c r="AN27" s="1">
        <v>5.56</v>
      </c>
      <c r="AO27" s="9" t="str">
        <f t="shared" si="19"/>
        <v/>
      </c>
      <c r="AQ27" s="9" t="str">
        <f t="shared" si="20"/>
        <v/>
      </c>
      <c r="AS27" s="9" t="str">
        <f t="shared" si="21"/>
        <v/>
      </c>
      <c r="AU27" s="9" t="str">
        <f t="shared" si="22"/>
        <v/>
      </c>
      <c r="AW27" s="9" t="str">
        <f t="shared" si="23"/>
        <v/>
      </c>
      <c r="AY27" s="9" t="str">
        <f t="shared" si="24"/>
        <v/>
      </c>
    </row>
    <row r="28" spans="1:51">
      <c r="A28" s="2" t="s">
        <v>159</v>
      </c>
      <c r="B28" s="1">
        <v>28.29</v>
      </c>
      <c r="C28" s="9">
        <f t="shared" si="0"/>
        <v>34.394299287410917</v>
      </c>
      <c r="D28" s="1">
        <v>21.05</v>
      </c>
      <c r="E28" s="9">
        <f t="shared" si="1"/>
        <v>61.179173047473199</v>
      </c>
      <c r="F28" s="1">
        <v>13.06</v>
      </c>
      <c r="G28" s="9">
        <f t="shared" si="2"/>
        <v>42.110990206746479</v>
      </c>
      <c r="H28" s="1">
        <v>9.19</v>
      </c>
      <c r="I28" s="9">
        <f t="shared" si="3"/>
        <v>-14.986123959296958</v>
      </c>
      <c r="J28" s="1">
        <v>10.81</v>
      </c>
      <c r="K28" s="9">
        <f t="shared" si="4"/>
        <v>-31.365079365079364</v>
      </c>
      <c r="L28" s="1">
        <v>15.75</v>
      </c>
      <c r="M28" s="9">
        <f t="shared" si="5"/>
        <v>0.89686098654708879</v>
      </c>
      <c r="N28" s="1">
        <v>15.61</v>
      </c>
      <c r="O28" s="9">
        <f t="shared" si="6"/>
        <v>-25.983878615457566</v>
      </c>
      <c r="P28" s="1">
        <v>21.09</v>
      </c>
      <c r="Q28" s="9">
        <f t="shared" si="7"/>
        <v>-38.513119533527693</v>
      </c>
      <c r="R28" s="1">
        <v>34.299999999999997</v>
      </c>
      <c r="S28" s="9">
        <f t="shared" si="8"/>
        <v>144.30199430199431</v>
      </c>
      <c r="T28" s="1">
        <v>14.04</v>
      </c>
      <c r="U28" s="9">
        <f t="shared" si="9"/>
        <v>562.26415094339609</v>
      </c>
      <c r="V28" s="1">
        <v>2.12</v>
      </c>
      <c r="W28" s="9">
        <f t="shared" si="10"/>
        <v>-35.757575757575751</v>
      </c>
      <c r="X28" s="1">
        <v>3.3</v>
      </c>
      <c r="Y28" s="9">
        <f t="shared" si="11"/>
        <v>-65.372507869884572</v>
      </c>
      <c r="Z28" s="1">
        <v>9.5299999999999994</v>
      </c>
      <c r="AA28" s="9">
        <f t="shared" si="12"/>
        <v>329.27927927927919</v>
      </c>
      <c r="AB28" s="1">
        <v>2.2200000000000002</v>
      </c>
      <c r="AC28" s="9">
        <f t="shared" si="13"/>
        <v>5.7142857142857189</v>
      </c>
      <c r="AD28" s="1">
        <v>2.1</v>
      </c>
      <c r="AE28" s="9">
        <f t="shared" si="14"/>
        <v>-56.06694560669456</v>
      </c>
      <c r="AF28" s="1">
        <v>4.78</v>
      </c>
      <c r="AG28" s="9">
        <f t="shared" si="15"/>
        <v>187.95180722891567</v>
      </c>
      <c r="AH28" s="1">
        <v>1.66</v>
      </c>
      <c r="AI28" s="9">
        <f t="shared" si="16"/>
        <v>0.60606060606060663</v>
      </c>
      <c r="AJ28" s="1">
        <v>1.65</v>
      </c>
      <c r="AK28" s="9">
        <f t="shared" si="17"/>
        <v>83.333333333333314</v>
      </c>
      <c r="AL28" s="1">
        <v>0.9</v>
      </c>
      <c r="AM28" s="9">
        <f t="shared" si="18"/>
        <v>291.30434782608694</v>
      </c>
      <c r="AN28" s="1">
        <v>0.23</v>
      </c>
      <c r="AO28" s="9" t="str">
        <f t="shared" si="19"/>
        <v/>
      </c>
      <c r="AQ28" s="9" t="str">
        <f t="shared" si="20"/>
        <v/>
      </c>
      <c r="AS28" s="9" t="str">
        <f t="shared" si="21"/>
        <v/>
      </c>
      <c r="AU28" s="9" t="str">
        <f t="shared" si="22"/>
        <v/>
      </c>
      <c r="AW28" s="9" t="str">
        <f t="shared" si="23"/>
        <v/>
      </c>
      <c r="AY28" s="9" t="str">
        <f t="shared" si="24"/>
        <v/>
      </c>
    </row>
    <row r="29" spans="1:51">
      <c r="A29" s="2" t="s">
        <v>160</v>
      </c>
      <c r="C29" s="9" t="str">
        <f t="shared" si="0"/>
        <v/>
      </c>
      <c r="E29" s="9" t="str">
        <f t="shared" si="1"/>
        <v/>
      </c>
      <c r="G29" s="9" t="str">
        <f t="shared" si="2"/>
        <v/>
      </c>
      <c r="I29" s="9" t="str">
        <f t="shared" si="3"/>
        <v/>
      </c>
      <c r="K29" s="9" t="str">
        <f t="shared" si="4"/>
        <v/>
      </c>
      <c r="M29" s="9" t="str">
        <f t="shared" si="5"/>
        <v/>
      </c>
      <c r="O29" s="9" t="str">
        <f t="shared" si="6"/>
        <v/>
      </c>
      <c r="Q29" s="9" t="str">
        <f t="shared" si="7"/>
        <v/>
      </c>
      <c r="S29" s="9" t="str">
        <f t="shared" si="8"/>
        <v/>
      </c>
      <c r="U29" s="9" t="str">
        <f t="shared" si="9"/>
        <v/>
      </c>
      <c r="W29" s="9" t="str">
        <f t="shared" si="10"/>
        <v/>
      </c>
      <c r="Y29" s="9" t="str">
        <f t="shared" si="11"/>
        <v/>
      </c>
      <c r="AA29" s="9" t="str">
        <f t="shared" si="12"/>
        <v/>
      </c>
      <c r="AC29" s="9" t="str">
        <f t="shared" si="13"/>
        <v/>
      </c>
      <c r="AD29" s="1">
        <v>0</v>
      </c>
      <c r="AE29" s="9" t="str">
        <f t="shared" si="14"/>
        <v/>
      </c>
      <c r="AF29" s="1">
        <v>0.14000000000000001</v>
      </c>
      <c r="AG29" s="9">
        <f t="shared" si="15"/>
        <v>-89.062500000000014</v>
      </c>
      <c r="AH29" s="1">
        <v>1.28</v>
      </c>
      <c r="AI29" s="9" t="str">
        <f t="shared" si="16"/>
        <v/>
      </c>
      <c r="AK29" s="9" t="str">
        <f t="shared" si="17"/>
        <v/>
      </c>
      <c r="AM29" s="9" t="str">
        <f t="shared" si="18"/>
        <v/>
      </c>
      <c r="AO29" s="9" t="str">
        <f t="shared" si="19"/>
        <v/>
      </c>
      <c r="AQ29" s="9" t="str">
        <f t="shared" si="20"/>
        <v/>
      </c>
      <c r="AS29" s="9" t="str">
        <f t="shared" si="21"/>
        <v/>
      </c>
      <c r="AU29" s="9" t="str">
        <f t="shared" si="22"/>
        <v/>
      </c>
      <c r="AW29" s="9" t="str">
        <f t="shared" si="23"/>
        <v/>
      </c>
      <c r="AY29" s="9" t="str">
        <f t="shared" si="24"/>
        <v/>
      </c>
    </row>
    <row r="30" spans="1:51">
      <c r="A30" s="2" t="s">
        <v>161</v>
      </c>
      <c r="C30" s="9" t="str">
        <f t="shared" si="0"/>
        <v/>
      </c>
      <c r="E30" s="9" t="str">
        <f t="shared" si="1"/>
        <v/>
      </c>
      <c r="F30" s="1">
        <v>0.16</v>
      </c>
      <c r="G30" s="9">
        <f t="shared" si="2"/>
        <v>-23.809523809523807</v>
      </c>
      <c r="H30" s="1">
        <v>0.21</v>
      </c>
      <c r="I30" s="9">
        <f t="shared" si="3"/>
        <v>-53.333333333333336</v>
      </c>
      <c r="J30" s="1">
        <v>0.45</v>
      </c>
      <c r="K30" s="9">
        <f t="shared" si="4"/>
        <v>309.09090909090912</v>
      </c>
      <c r="L30" s="1">
        <v>0.11</v>
      </c>
      <c r="M30" s="9">
        <f t="shared" si="5"/>
        <v>83.333333333333343</v>
      </c>
      <c r="N30" s="1">
        <v>0.06</v>
      </c>
      <c r="O30" s="9">
        <f t="shared" si="6"/>
        <v>-33.333333333333329</v>
      </c>
      <c r="P30" s="1">
        <v>0.09</v>
      </c>
      <c r="Q30" s="9">
        <f t="shared" si="7"/>
        <v>349.99999999999994</v>
      </c>
      <c r="R30" s="1">
        <v>0.02</v>
      </c>
      <c r="S30" s="9">
        <f t="shared" si="8"/>
        <v>-86.666666666666671</v>
      </c>
      <c r="T30" s="1">
        <v>0.15</v>
      </c>
      <c r="U30" s="9">
        <f t="shared" si="9"/>
        <v>650</v>
      </c>
      <c r="V30" s="1">
        <v>0.02</v>
      </c>
      <c r="W30" s="9">
        <f t="shared" si="10"/>
        <v>-50</v>
      </c>
      <c r="X30" s="1">
        <v>0.04</v>
      </c>
      <c r="Y30" s="9">
        <f t="shared" si="11"/>
        <v>300</v>
      </c>
      <c r="Z30" s="1">
        <v>0.01</v>
      </c>
      <c r="AA30" s="9" t="str">
        <f t="shared" si="12"/>
        <v/>
      </c>
      <c r="AC30" s="9" t="str">
        <f t="shared" si="13"/>
        <v/>
      </c>
      <c r="AD30" s="1">
        <v>0</v>
      </c>
      <c r="AE30" s="9" t="str">
        <f t="shared" si="14"/>
        <v/>
      </c>
      <c r="AF30" s="1">
        <v>0</v>
      </c>
      <c r="AG30" s="9" t="str">
        <f t="shared" si="15"/>
        <v/>
      </c>
      <c r="AI30" s="9" t="str">
        <f t="shared" si="16"/>
        <v/>
      </c>
      <c r="AK30" s="9" t="str">
        <f t="shared" si="17"/>
        <v/>
      </c>
      <c r="AM30" s="9" t="str">
        <f t="shared" si="18"/>
        <v/>
      </c>
      <c r="AO30" s="9" t="str">
        <f t="shared" si="19"/>
        <v/>
      </c>
      <c r="AQ30" s="9" t="str">
        <f t="shared" si="20"/>
        <v/>
      </c>
      <c r="AR30" s="1">
        <v>0</v>
      </c>
      <c r="AS30" s="9" t="str">
        <f t="shared" si="21"/>
        <v/>
      </c>
      <c r="AT30" s="1">
        <v>0</v>
      </c>
      <c r="AU30" s="9" t="str">
        <f t="shared" si="22"/>
        <v/>
      </c>
      <c r="AW30" s="9" t="str">
        <f t="shared" si="23"/>
        <v/>
      </c>
      <c r="AY30" s="9" t="str">
        <f t="shared" si="24"/>
        <v/>
      </c>
    </row>
    <row r="31" spans="1:51">
      <c r="A31" s="2" t="s">
        <v>162</v>
      </c>
      <c r="C31" s="9" t="str">
        <f t="shared" si="0"/>
        <v/>
      </c>
      <c r="E31" s="9" t="str">
        <f t="shared" si="1"/>
        <v/>
      </c>
      <c r="G31" s="9" t="str">
        <f t="shared" si="2"/>
        <v/>
      </c>
      <c r="I31" s="9" t="str">
        <f t="shared" si="3"/>
        <v/>
      </c>
      <c r="K31" s="9" t="str">
        <f t="shared" si="4"/>
        <v/>
      </c>
      <c r="M31" s="9" t="str">
        <f t="shared" si="5"/>
        <v/>
      </c>
      <c r="O31" s="9" t="str">
        <f t="shared" si="6"/>
        <v/>
      </c>
      <c r="Q31" s="9" t="str">
        <f t="shared" si="7"/>
        <v/>
      </c>
      <c r="S31" s="9" t="str">
        <f t="shared" si="8"/>
        <v/>
      </c>
      <c r="U31" s="9" t="str">
        <f t="shared" si="9"/>
        <v/>
      </c>
      <c r="W31" s="9" t="str">
        <f t="shared" si="10"/>
        <v/>
      </c>
      <c r="Y31" s="9" t="str">
        <f t="shared" si="11"/>
        <v/>
      </c>
      <c r="AA31" s="9" t="str">
        <f t="shared" si="12"/>
        <v/>
      </c>
      <c r="AC31" s="9" t="str">
        <f t="shared" si="13"/>
        <v/>
      </c>
      <c r="AE31" s="9" t="str">
        <f t="shared" si="14"/>
        <v/>
      </c>
      <c r="AG31" s="9" t="str">
        <f t="shared" si="15"/>
        <v/>
      </c>
      <c r="AI31" s="9" t="str">
        <f t="shared" si="16"/>
        <v/>
      </c>
      <c r="AK31" s="9" t="str">
        <f t="shared" si="17"/>
        <v/>
      </c>
      <c r="AM31" s="9" t="str">
        <f t="shared" si="18"/>
        <v/>
      </c>
      <c r="AO31" s="9" t="str">
        <f t="shared" si="19"/>
        <v/>
      </c>
      <c r="AQ31" s="9" t="str">
        <f t="shared" si="20"/>
        <v/>
      </c>
      <c r="AS31" s="9" t="str">
        <f t="shared" si="21"/>
        <v/>
      </c>
      <c r="AU31" s="9" t="str">
        <f t="shared" si="22"/>
        <v/>
      </c>
      <c r="AW31" s="9" t="str">
        <f t="shared" si="23"/>
        <v/>
      </c>
      <c r="AY31" s="9" t="str">
        <f t="shared" si="24"/>
        <v/>
      </c>
    </row>
    <row r="32" spans="1:51">
      <c r="A32" s="2" t="s">
        <v>163</v>
      </c>
      <c r="C32" s="9" t="str">
        <f t="shared" si="0"/>
        <v/>
      </c>
      <c r="E32" s="9" t="str">
        <f t="shared" si="1"/>
        <v/>
      </c>
      <c r="G32" s="9" t="str">
        <f t="shared" si="2"/>
        <v/>
      </c>
      <c r="I32" s="9" t="str">
        <f t="shared" si="3"/>
        <v/>
      </c>
      <c r="K32" s="9" t="str">
        <f t="shared" si="4"/>
        <v/>
      </c>
      <c r="M32" s="9" t="str">
        <f t="shared" si="5"/>
        <v/>
      </c>
      <c r="O32" s="9" t="str">
        <f t="shared" si="6"/>
        <v/>
      </c>
      <c r="Q32" s="9" t="str">
        <f t="shared" si="7"/>
        <v/>
      </c>
      <c r="S32" s="9" t="str">
        <f t="shared" si="8"/>
        <v/>
      </c>
      <c r="U32" s="9" t="str">
        <f t="shared" si="9"/>
        <v/>
      </c>
      <c r="W32" s="9" t="str">
        <f t="shared" si="10"/>
        <v/>
      </c>
      <c r="Y32" s="9" t="str">
        <f t="shared" si="11"/>
        <v/>
      </c>
      <c r="AA32" s="9" t="str">
        <f t="shared" si="12"/>
        <v/>
      </c>
      <c r="AC32" s="9" t="str">
        <f t="shared" si="13"/>
        <v/>
      </c>
      <c r="AE32" s="9" t="str">
        <f t="shared" si="14"/>
        <v/>
      </c>
      <c r="AG32" s="9" t="str">
        <f t="shared" si="15"/>
        <v/>
      </c>
      <c r="AI32" s="9" t="str">
        <f t="shared" si="16"/>
        <v/>
      </c>
      <c r="AK32" s="9" t="str">
        <f t="shared" si="17"/>
        <v/>
      </c>
      <c r="AM32" s="9" t="str">
        <f t="shared" si="18"/>
        <v/>
      </c>
      <c r="AO32" s="9" t="str">
        <f t="shared" si="19"/>
        <v/>
      </c>
      <c r="AQ32" s="9" t="str">
        <f t="shared" si="20"/>
        <v/>
      </c>
      <c r="AS32" s="9" t="str">
        <f t="shared" si="21"/>
        <v/>
      </c>
      <c r="AU32" s="9" t="str">
        <f t="shared" si="22"/>
        <v/>
      </c>
      <c r="AW32" s="9" t="str">
        <f t="shared" si="23"/>
        <v/>
      </c>
      <c r="AY32" s="9" t="str">
        <f t="shared" si="24"/>
        <v/>
      </c>
    </row>
    <row r="33" spans="1:51">
      <c r="A33" s="2" t="s">
        <v>164</v>
      </c>
      <c r="B33" s="1">
        <v>58.33</v>
      </c>
      <c r="C33" s="9">
        <f t="shared" si="0"/>
        <v>2.4411661397962781</v>
      </c>
      <c r="D33" s="1">
        <v>56.94</v>
      </c>
      <c r="E33" s="9">
        <f t="shared" si="1"/>
        <v>55.446355446355433</v>
      </c>
      <c r="F33" s="1">
        <v>36.630000000000003</v>
      </c>
      <c r="G33" s="9">
        <f t="shared" si="2"/>
        <v>4.1512652829115746</v>
      </c>
      <c r="H33" s="1">
        <v>35.17</v>
      </c>
      <c r="I33" s="9">
        <f t="shared" si="3"/>
        <v>14.934640522875817</v>
      </c>
      <c r="J33" s="1">
        <v>30.6</v>
      </c>
      <c r="K33" s="9">
        <f t="shared" si="4"/>
        <v>19.905956112852671</v>
      </c>
      <c r="L33" s="1">
        <v>25.52</v>
      </c>
      <c r="M33" s="9">
        <f t="shared" si="5"/>
        <v>4.2483660130718919</v>
      </c>
      <c r="N33" s="1">
        <v>24.48</v>
      </c>
      <c r="O33" s="9">
        <f t="shared" si="6"/>
        <v>8.1749889527176371</v>
      </c>
      <c r="P33" s="1">
        <v>22.63</v>
      </c>
      <c r="Q33" s="9">
        <f t="shared" si="7"/>
        <v>37.151515151515149</v>
      </c>
      <c r="R33" s="1">
        <v>16.5</v>
      </c>
      <c r="S33" s="9">
        <f t="shared" si="8"/>
        <v>41.388174807197942</v>
      </c>
      <c r="T33" s="1">
        <v>11.67</v>
      </c>
      <c r="U33" s="9">
        <f t="shared" si="9"/>
        <v>119.36090225563909</v>
      </c>
      <c r="V33" s="1">
        <v>5.32</v>
      </c>
      <c r="W33" s="9">
        <f t="shared" si="10"/>
        <v>8.3503054989816725</v>
      </c>
      <c r="X33" s="1">
        <v>4.91</v>
      </c>
      <c r="Y33" s="9">
        <f t="shared" si="11"/>
        <v>2.0790020790020902</v>
      </c>
      <c r="Z33" s="1">
        <v>4.8099999999999996</v>
      </c>
      <c r="AA33" s="9">
        <f t="shared" si="12"/>
        <v>33.240997229916893</v>
      </c>
      <c r="AB33" s="1">
        <v>3.61</v>
      </c>
      <c r="AC33" s="9">
        <f t="shared" si="13"/>
        <v>473.01587301587301</v>
      </c>
      <c r="AD33" s="1">
        <v>0.63</v>
      </c>
      <c r="AE33" s="9">
        <f t="shared" si="14"/>
        <v>-23.170731707317067</v>
      </c>
      <c r="AF33" s="1">
        <v>0.82</v>
      </c>
      <c r="AG33" s="9">
        <f t="shared" si="15"/>
        <v>-39.705882352941188</v>
      </c>
      <c r="AH33" s="1">
        <v>1.36</v>
      </c>
      <c r="AI33" s="9">
        <f t="shared" si="16"/>
        <v>36.000000000000007</v>
      </c>
      <c r="AJ33" s="1">
        <v>1</v>
      </c>
      <c r="AK33" s="9">
        <f t="shared" si="17"/>
        <v>-29.577464788732389</v>
      </c>
      <c r="AL33" s="1">
        <v>1.42</v>
      </c>
      <c r="AM33" s="9">
        <f t="shared" si="18"/>
        <v>20.33898305084746</v>
      </c>
      <c r="AN33" s="1">
        <v>1.18</v>
      </c>
      <c r="AO33" s="9">
        <f t="shared" si="19"/>
        <v>47.499999999999986</v>
      </c>
      <c r="AP33" s="1">
        <v>0.8</v>
      </c>
      <c r="AQ33" s="9">
        <f t="shared" si="20"/>
        <v>-2.4390243902438913</v>
      </c>
      <c r="AR33" s="1">
        <v>0.82</v>
      </c>
      <c r="AS33" s="9">
        <f t="shared" si="21"/>
        <v>-8.8888888888888964</v>
      </c>
      <c r="AT33" s="1">
        <v>0.9</v>
      </c>
      <c r="AU33" s="9" t="str">
        <f t="shared" si="22"/>
        <v/>
      </c>
      <c r="AW33" s="9" t="str">
        <f t="shared" si="23"/>
        <v/>
      </c>
      <c r="AX33" s="1">
        <v>0.63</v>
      </c>
      <c r="AY33" s="9" t="str">
        <f t="shared" si="24"/>
        <v/>
      </c>
    </row>
    <row r="34" spans="1:51">
      <c r="A34" s="2" t="s">
        <v>165</v>
      </c>
      <c r="C34" s="9" t="str">
        <f t="shared" ref="C34:C65" si="25">IF(OR(B34=0,AND(B34&lt;0,D34&gt;0),,AND(B34&gt;0,D34&lt;0)),"",IFERROR((B34-D34)/D34*100,""))</f>
        <v/>
      </c>
      <c r="E34" s="9" t="str">
        <f t="shared" ref="E34:E65" si="26">IF(OR(D34=0,AND(D34&lt;0,F34&gt;0),,AND(D34&gt;0,F34&lt;0)),"",IFERROR((D34-F34)/F34*100,""))</f>
        <v/>
      </c>
      <c r="G34" s="9" t="str">
        <f t="shared" ref="G34:G65" si="27">IF(OR(F34=0,AND(F34&lt;0,H34&gt;0),,AND(F34&gt;0,H34&lt;0)),"",IFERROR((F34-H34)/H34*100,""))</f>
        <v/>
      </c>
      <c r="I34" s="9" t="str">
        <f t="shared" ref="I34:I65" si="28">IF(OR(H34=0,AND(H34&lt;0,J34&gt;0),,AND(H34&gt;0,J34&lt;0)),"",IFERROR((H34-J34)/J34*100,""))</f>
        <v/>
      </c>
      <c r="K34" s="9" t="str">
        <f t="shared" ref="K34:K65" si="29">IF(OR(J34=0,AND(J34&lt;0,L34&gt;0),,AND(J34&gt;0,L34&lt;0)),"",IFERROR((J34-L34)/L34*100,""))</f>
        <v/>
      </c>
      <c r="M34" s="9" t="str">
        <f t="shared" ref="M34:M65" si="30">IF(OR(L34=0,AND(L34&lt;0,N34&gt;0),,AND(L34&gt;0,N34&lt;0)),"",IFERROR((L34-N34)/N34*100,""))</f>
        <v/>
      </c>
      <c r="O34" s="9" t="str">
        <f t="shared" ref="O34:O65" si="31">IF(OR(N34=0,AND(N34&lt;0,P34&gt;0),,AND(N34&gt;0,P34&lt;0)),"",IFERROR((N34-P34)/P34*100,""))</f>
        <v/>
      </c>
      <c r="Q34" s="9" t="str">
        <f t="shared" ref="Q34:Q65" si="32">IF(OR(P34=0,AND(P34&lt;0,R34&gt;0),,AND(P34&gt;0,R34&lt;0)),"",IFERROR((P34-R34)/R34*100,""))</f>
        <v/>
      </c>
      <c r="S34" s="9" t="str">
        <f t="shared" ref="S34:S65" si="33">IF(OR(R34=0,AND(R34&lt;0,T34&gt;0),,AND(R34&gt;0,T34&lt;0)),"",IFERROR((R34-T34)/T34*100,""))</f>
        <v/>
      </c>
      <c r="U34" s="9" t="str">
        <f t="shared" ref="U34:U65" si="34">IF(OR(T34=0,AND(T34&lt;0,V34&gt;0),,AND(T34&gt;0,V34&lt;0)),"",IFERROR((T34-V34)/V34*100,""))</f>
        <v/>
      </c>
      <c r="W34" s="9" t="str">
        <f t="shared" ref="W34:W65" si="35">IF(OR(V34=0,AND(V34&lt;0,X34&gt;0),,AND(V34&gt;0,X34&lt;0)),"",IFERROR((V34-X34)/X34*100,""))</f>
        <v/>
      </c>
      <c r="Y34" s="9" t="str">
        <f t="shared" ref="Y34:Y65" si="36">IF(OR(X34=0,AND(X34&lt;0,Z34&gt;0),,AND(X34&gt;0,Z34&lt;0)),"",IFERROR((X34-Z34)/Z34*100,""))</f>
        <v/>
      </c>
      <c r="AA34" s="9" t="str">
        <f t="shared" ref="AA34:AA65" si="37">IF(OR(Z34=0,AND(Z34&lt;0,AB34&gt;0),,AND(Z34&gt;0,AB34&lt;0)),"",IFERROR((Z34-AB34)/AB34*100,""))</f>
        <v/>
      </c>
      <c r="AC34" s="9" t="str">
        <f t="shared" ref="AC34:AC65" si="38">IF(OR(AB34=0,AND(AB34&lt;0,AD34&gt;0),,AND(AB34&gt;0,AD34&lt;0)),"",IFERROR((AB34-AD34)/AD34*100,""))</f>
        <v/>
      </c>
      <c r="AE34" s="9" t="str">
        <f t="shared" ref="AE34:AE65" si="39">IF(OR(AD34=0,AND(AD34&lt;0,AF34&gt;0),,AND(AD34&gt;0,AF34&lt;0)),"",IFERROR((AD34-AF34)/AF34*100,""))</f>
        <v/>
      </c>
      <c r="AG34" s="9" t="str">
        <f t="shared" ref="AG34:AG65" si="40">IF(OR(AF34=0,AND(AF34&lt;0,AH34&gt;0),,AND(AF34&gt;0,AH34&lt;0)),"",IFERROR((AF34-AH34)/AH34*100,""))</f>
        <v/>
      </c>
      <c r="AI34" s="9" t="str">
        <f t="shared" ref="AI34:AI65" si="41">IF(OR(AH34=0,AND(AH34&lt;0,AJ34&gt;0),,AND(AH34&gt;0,AJ34&lt;0)),"",IFERROR((AH34-AJ34)/AJ34*100,""))</f>
        <v/>
      </c>
      <c r="AK34" s="9" t="str">
        <f t="shared" ref="AK34:AK65" si="42">IF(OR(AJ34=0,AND(AJ34&lt;0,AL34&gt;0),,AND(AJ34&gt;0,AL34&lt;0)),"",IFERROR((AJ34-AL34)/AL34*100,""))</f>
        <v/>
      </c>
      <c r="AM34" s="9" t="str">
        <f t="shared" ref="AM34:AM65" si="43">IF(OR(AL34=0,AND(AL34&lt;0,AN34&gt;0),,AND(AL34&gt;0,AN34&lt;0)),"",IFERROR((AL34-AN34)/AN34*100,""))</f>
        <v/>
      </c>
      <c r="AO34" s="9" t="str">
        <f t="shared" ref="AO34:AO65" si="44">IF(OR(AN34=0,AND(AN34&lt;0,AP34&gt;0),,AND(AN34&gt;0,AP34&lt;0)),"",IFERROR((AN34-AP34)/AP34*100,""))</f>
        <v/>
      </c>
      <c r="AQ34" s="9" t="str">
        <f t="shared" ref="AQ34:AQ65" si="45">IF(OR(AP34=0,AND(AP34&lt;0,AR34&gt;0),,AND(AP34&gt;0,AR34&lt;0)),"",IFERROR((AP34-AR34)/AR34*100,""))</f>
        <v/>
      </c>
      <c r="AS34" s="9" t="str">
        <f t="shared" ref="AS34:AS65" si="46">IF(OR(AR34=0,AND(AR34&lt;0,AT34&gt;0),,AND(AR34&gt;0,AT34&lt;0)),"",IFERROR((AR34-AT34)/AT34*100,""))</f>
        <v/>
      </c>
      <c r="AU34" s="9" t="str">
        <f t="shared" ref="AU34:AU65" si="47">IF(OR(AT34=0,AND(AT34&lt;0,AV34&gt;0),,AND(AT34&gt;0,AV34&lt;0)),"",IFERROR((AT34-AV34)/AV34*100,""))</f>
        <v/>
      </c>
      <c r="AW34" s="9" t="str">
        <f t="shared" ref="AW34:AW65" si="48">IF(OR(AV34=0,AND(AV34&lt;0,AX34&gt;0),,AND(AV34&gt;0,AX34&lt;0)),"",IFERROR((AV34-AX34)/AX34*100,""))</f>
        <v/>
      </c>
      <c r="AY34" s="9" t="str">
        <f t="shared" ref="AY34:AY65" si="49">IF(OR(AX34=0,AND(AX34&lt;0,AZ34&gt;0),,AND(AX34&gt;0,AZ34&lt;0)),"",IFERROR((AX34-AZ34)/AZ34*100,""))</f>
        <v/>
      </c>
    </row>
    <row r="35" spans="1:51">
      <c r="A35" s="2" t="s">
        <v>166</v>
      </c>
      <c r="B35" s="1">
        <v>3.26</v>
      </c>
      <c r="C35" s="9">
        <f t="shared" si="25"/>
        <v>-9.6952908587257642</v>
      </c>
      <c r="D35" s="1">
        <v>3.61</v>
      </c>
      <c r="E35" s="9" t="str">
        <f t="shared" si="26"/>
        <v/>
      </c>
      <c r="G35" s="9" t="str">
        <f t="shared" si="27"/>
        <v/>
      </c>
      <c r="I35" s="9" t="str">
        <f t="shared" si="28"/>
        <v/>
      </c>
      <c r="K35" s="9" t="str">
        <f t="shared" si="29"/>
        <v/>
      </c>
      <c r="M35" s="9" t="str">
        <f t="shared" si="30"/>
        <v/>
      </c>
      <c r="O35" s="9" t="str">
        <f t="shared" si="31"/>
        <v/>
      </c>
      <c r="Q35" s="9" t="str">
        <f t="shared" si="32"/>
        <v/>
      </c>
      <c r="S35" s="9" t="str">
        <f t="shared" si="33"/>
        <v/>
      </c>
      <c r="U35" s="9" t="str">
        <f t="shared" si="34"/>
        <v/>
      </c>
      <c r="W35" s="9" t="str">
        <f t="shared" si="35"/>
        <v/>
      </c>
      <c r="Y35" s="9" t="str">
        <f t="shared" si="36"/>
        <v/>
      </c>
      <c r="AA35" s="9" t="str">
        <f t="shared" si="37"/>
        <v/>
      </c>
      <c r="AC35" s="9" t="str">
        <f t="shared" si="38"/>
        <v/>
      </c>
      <c r="AE35" s="9" t="str">
        <f t="shared" si="39"/>
        <v/>
      </c>
      <c r="AG35" s="9" t="str">
        <f t="shared" si="40"/>
        <v/>
      </c>
      <c r="AI35" s="9" t="str">
        <f t="shared" si="41"/>
        <v/>
      </c>
      <c r="AK35" s="9" t="str">
        <f t="shared" si="42"/>
        <v/>
      </c>
      <c r="AM35" s="9" t="str">
        <f t="shared" si="43"/>
        <v/>
      </c>
      <c r="AO35" s="9" t="str">
        <f t="shared" si="44"/>
        <v/>
      </c>
      <c r="AQ35" s="9" t="str">
        <f t="shared" si="45"/>
        <v/>
      </c>
      <c r="AS35" s="9" t="str">
        <f t="shared" si="46"/>
        <v/>
      </c>
      <c r="AU35" s="9" t="str">
        <f t="shared" si="47"/>
        <v/>
      </c>
      <c r="AW35" s="9" t="str">
        <f t="shared" si="48"/>
        <v/>
      </c>
      <c r="AY35" s="9" t="str">
        <f t="shared" si="49"/>
        <v/>
      </c>
    </row>
    <row r="36" spans="1:51">
      <c r="A36" s="2" t="s">
        <v>167</v>
      </c>
      <c r="B36" s="1">
        <v>0.02</v>
      </c>
      <c r="C36" s="9">
        <f t="shared" si="25"/>
        <v>-50</v>
      </c>
      <c r="D36" s="1">
        <v>0.04</v>
      </c>
      <c r="E36" s="9">
        <f t="shared" si="26"/>
        <v>0</v>
      </c>
      <c r="F36" s="1">
        <v>0.04</v>
      </c>
      <c r="G36" s="9">
        <f t="shared" si="27"/>
        <v>-33.333333333333329</v>
      </c>
      <c r="H36" s="1">
        <v>0.06</v>
      </c>
      <c r="I36" s="9">
        <f t="shared" si="28"/>
        <v>-76</v>
      </c>
      <c r="J36" s="1">
        <v>0.25</v>
      </c>
      <c r="K36" s="9">
        <f t="shared" si="29"/>
        <v>78.571428571428555</v>
      </c>
      <c r="L36" s="1">
        <v>0.14000000000000001</v>
      </c>
      <c r="M36" s="9">
        <f t="shared" si="30"/>
        <v>-54.838709677419352</v>
      </c>
      <c r="N36" s="1">
        <v>0.31</v>
      </c>
      <c r="O36" s="9">
        <f t="shared" si="31"/>
        <v>-18.421052631578949</v>
      </c>
      <c r="P36" s="1">
        <v>0.38</v>
      </c>
      <c r="Q36" s="9">
        <f t="shared" si="32"/>
        <v>-17.39130434782609</v>
      </c>
      <c r="R36" s="1">
        <v>0.46</v>
      </c>
      <c r="S36" s="9">
        <f t="shared" si="33"/>
        <v>27.777777777777789</v>
      </c>
      <c r="T36" s="1">
        <v>0.36</v>
      </c>
      <c r="U36" s="9">
        <f t="shared" si="34"/>
        <v>800</v>
      </c>
      <c r="V36" s="1">
        <v>0.04</v>
      </c>
      <c r="W36" s="9" t="str">
        <f t="shared" si="35"/>
        <v/>
      </c>
      <c r="X36" s="1">
        <v>0</v>
      </c>
      <c r="Y36" s="9" t="str">
        <f t="shared" si="36"/>
        <v/>
      </c>
      <c r="Z36" s="1">
        <v>0.11</v>
      </c>
      <c r="AA36" s="9">
        <f t="shared" si="37"/>
        <v>175.00000000000003</v>
      </c>
      <c r="AB36" s="1">
        <v>0.04</v>
      </c>
      <c r="AC36" s="9">
        <f t="shared" si="38"/>
        <v>0</v>
      </c>
      <c r="AD36" s="1">
        <v>0.04</v>
      </c>
      <c r="AE36" s="9" t="str">
        <f t="shared" si="39"/>
        <v/>
      </c>
      <c r="AF36" s="1">
        <v>0</v>
      </c>
      <c r="AG36" s="9" t="str">
        <f t="shared" si="40"/>
        <v/>
      </c>
      <c r="AI36" s="9" t="str">
        <f t="shared" si="41"/>
        <v/>
      </c>
      <c r="AK36" s="9" t="str">
        <f t="shared" si="42"/>
        <v/>
      </c>
      <c r="AM36" s="9" t="str">
        <f t="shared" si="43"/>
        <v/>
      </c>
      <c r="AO36" s="9" t="str">
        <f t="shared" si="44"/>
        <v/>
      </c>
      <c r="AP36" s="1">
        <v>0.09</v>
      </c>
      <c r="AQ36" s="9">
        <f t="shared" si="45"/>
        <v>-55.000000000000007</v>
      </c>
      <c r="AR36" s="1">
        <v>0.2</v>
      </c>
      <c r="AS36" s="9">
        <f t="shared" si="46"/>
        <v>1900</v>
      </c>
      <c r="AT36" s="1">
        <v>0.01</v>
      </c>
      <c r="AU36" s="9" t="str">
        <f t="shared" si="47"/>
        <v/>
      </c>
      <c r="AW36" s="9" t="str">
        <f t="shared" si="48"/>
        <v/>
      </c>
      <c r="AY36" s="9" t="str">
        <f t="shared" si="49"/>
        <v/>
      </c>
    </row>
    <row r="37" spans="1:51">
      <c r="A37" s="2" t="s">
        <v>168</v>
      </c>
      <c r="B37" s="1">
        <v>125.32</v>
      </c>
      <c r="C37" s="9">
        <f t="shared" si="25"/>
        <v>-1.8867924528301969</v>
      </c>
      <c r="D37" s="1">
        <v>127.73</v>
      </c>
      <c r="E37" s="9">
        <f t="shared" si="26"/>
        <v>10.445309122351922</v>
      </c>
      <c r="F37" s="1">
        <v>115.65</v>
      </c>
      <c r="G37" s="9">
        <f t="shared" si="27"/>
        <v>-7.8339177558176587</v>
      </c>
      <c r="H37" s="1">
        <v>125.48</v>
      </c>
      <c r="I37" s="9">
        <f t="shared" si="28"/>
        <v>15.055932514212362</v>
      </c>
      <c r="J37" s="1">
        <v>109.06</v>
      </c>
      <c r="K37" s="9">
        <f t="shared" si="29"/>
        <v>20.775193798449617</v>
      </c>
      <c r="L37" s="1">
        <v>90.3</v>
      </c>
      <c r="M37" s="9">
        <f t="shared" si="30"/>
        <v>34.59531971977939</v>
      </c>
      <c r="N37" s="1">
        <v>67.09</v>
      </c>
      <c r="O37" s="9">
        <f t="shared" si="31"/>
        <v>52.650739476678041</v>
      </c>
      <c r="P37" s="1">
        <v>43.95</v>
      </c>
      <c r="Q37" s="9">
        <f t="shared" si="32"/>
        <v>107.60510155880962</v>
      </c>
      <c r="R37" s="1">
        <v>21.17</v>
      </c>
      <c r="S37" s="9">
        <f t="shared" si="33"/>
        <v>33.5646687697161</v>
      </c>
      <c r="T37" s="1">
        <v>15.85</v>
      </c>
      <c r="U37" s="9">
        <f t="shared" si="34"/>
        <v>40.017667844522961</v>
      </c>
      <c r="V37" s="1">
        <v>11.32</v>
      </c>
      <c r="W37" s="9">
        <f t="shared" si="35"/>
        <v>60.567375886524829</v>
      </c>
      <c r="X37" s="1">
        <v>7.05</v>
      </c>
      <c r="Y37" s="9">
        <f t="shared" si="36"/>
        <v>3.5242290748898708</v>
      </c>
      <c r="Z37" s="1">
        <v>6.81</v>
      </c>
      <c r="AA37" s="9">
        <f t="shared" si="37"/>
        <v>640.21739130434776</v>
      </c>
      <c r="AB37" s="1">
        <v>0.92</v>
      </c>
      <c r="AC37" s="9" t="str">
        <f t="shared" si="38"/>
        <v/>
      </c>
      <c r="AE37" s="9" t="str">
        <f t="shared" si="39"/>
        <v/>
      </c>
      <c r="AG37" s="9" t="str">
        <f t="shared" si="40"/>
        <v/>
      </c>
      <c r="AI37" s="9" t="str">
        <f t="shared" si="41"/>
        <v/>
      </c>
      <c r="AK37" s="9" t="str">
        <f t="shared" si="42"/>
        <v/>
      </c>
      <c r="AM37" s="9" t="str">
        <f t="shared" si="43"/>
        <v/>
      </c>
      <c r="AO37" s="9" t="str">
        <f t="shared" si="44"/>
        <v/>
      </c>
      <c r="AQ37" s="9" t="str">
        <f t="shared" si="45"/>
        <v/>
      </c>
      <c r="AS37" s="9" t="str">
        <f t="shared" si="46"/>
        <v/>
      </c>
      <c r="AU37" s="9" t="str">
        <f t="shared" si="47"/>
        <v/>
      </c>
      <c r="AW37" s="9" t="str">
        <f t="shared" si="48"/>
        <v/>
      </c>
      <c r="AY37" s="9" t="str">
        <f t="shared" si="49"/>
        <v/>
      </c>
    </row>
    <row r="38" spans="1:51">
      <c r="A38" s="2" t="s">
        <v>169</v>
      </c>
      <c r="B38" s="1">
        <v>7.36</v>
      </c>
      <c r="C38" s="9">
        <f t="shared" si="25"/>
        <v>-3.7908496732026147</v>
      </c>
      <c r="D38" s="1">
        <v>7.65</v>
      </c>
      <c r="E38" s="9">
        <f t="shared" si="26"/>
        <v>-13.851351351351354</v>
      </c>
      <c r="F38" s="1">
        <v>8.8800000000000008</v>
      </c>
      <c r="G38" s="9">
        <f t="shared" si="27"/>
        <v>3.1358885017421763</v>
      </c>
      <c r="H38" s="1">
        <v>8.61</v>
      </c>
      <c r="I38" s="9">
        <f t="shared" si="28"/>
        <v>-23.872679045092845</v>
      </c>
      <c r="J38" s="1">
        <v>11.31</v>
      </c>
      <c r="K38" s="9" t="str">
        <f t="shared" si="29"/>
        <v/>
      </c>
      <c r="M38" s="9" t="str">
        <f t="shared" si="30"/>
        <v/>
      </c>
      <c r="O38" s="9" t="str">
        <f t="shared" si="31"/>
        <v/>
      </c>
      <c r="Q38" s="9" t="str">
        <f t="shared" si="32"/>
        <v/>
      </c>
      <c r="S38" s="9" t="str">
        <f t="shared" si="33"/>
        <v/>
      </c>
      <c r="U38" s="9" t="str">
        <f t="shared" si="34"/>
        <v/>
      </c>
      <c r="W38" s="9" t="str">
        <f t="shared" si="35"/>
        <v/>
      </c>
      <c r="Y38" s="9" t="str">
        <f t="shared" si="36"/>
        <v/>
      </c>
      <c r="AA38" s="9" t="str">
        <f t="shared" si="37"/>
        <v/>
      </c>
      <c r="AC38" s="9" t="str">
        <f t="shared" si="38"/>
        <v/>
      </c>
      <c r="AE38" s="9" t="str">
        <f t="shared" si="39"/>
        <v/>
      </c>
      <c r="AG38" s="9" t="str">
        <f t="shared" si="40"/>
        <v/>
      </c>
      <c r="AI38" s="9" t="str">
        <f t="shared" si="41"/>
        <v/>
      </c>
      <c r="AK38" s="9" t="str">
        <f t="shared" si="42"/>
        <v/>
      </c>
      <c r="AM38" s="9" t="str">
        <f t="shared" si="43"/>
        <v/>
      </c>
      <c r="AO38" s="9" t="str">
        <f t="shared" si="44"/>
        <v/>
      </c>
      <c r="AQ38" s="9" t="str">
        <f t="shared" si="45"/>
        <v/>
      </c>
      <c r="AS38" s="9" t="str">
        <f t="shared" si="46"/>
        <v/>
      </c>
      <c r="AU38" s="9" t="str">
        <f t="shared" si="47"/>
        <v/>
      </c>
      <c r="AW38" s="9" t="str">
        <f t="shared" si="48"/>
        <v/>
      </c>
      <c r="AY38" s="9" t="str">
        <f t="shared" si="49"/>
        <v/>
      </c>
    </row>
    <row r="39" spans="1:51" s="4" customFormat="1">
      <c r="A39" s="3" t="s">
        <v>170</v>
      </c>
      <c r="B39" s="4">
        <v>751.51</v>
      </c>
      <c r="C39" s="11">
        <f t="shared" si="25"/>
        <v>38.363957727289467</v>
      </c>
      <c r="D39" s="4">
        <v>543.14</v>
      </c>
      <c r="E39" s="11">
        <f t="shared" si="26"/>
        <v>14.258667115449338</v>
      </c>
      <c r="F39" s="4">
        <v>475.36</v>
      </c>
      <c r="G39" s="11">
        <f t="shared" si="27"/>
        <v>3.4425730077903975</v>
      </c>
      <c r="H39" s="4">
        <v>459.54</v>
      </c>
      <c r="I39" s="11">
        <f t="shared" si="28"/>
        <v>1.044438092306339</v>
      </c>
      <c r="J39" s="4">
        <v>454.79</v>
      </c>
      <c r="K39" s="11">
        <f t="shared" si="29"/>
        <v>16.708581400123183</v>
      </c>
      <c r="L39" s="4">
        <v>389.68</v>
      </c>
      <c r="M39" s="11">
        <f t="shared" si="30"/>
        <v>23.398461002564989</v>
      </c>
      <c r="N39" s="4">
        <v>315.79000000000002</v>
      </c>
      <c r="O39" s="11">
        <f t="shared" si="31"/>
        <v>16.253129141510836</v>
      </c>
      <c r="P39" s="4">
        <v>271.64</v>
      </c>
      <c r="Q39" s="11">
        <f t="shared" si="32"/>
        <v>51.635592274198949</v>
      </c>
      <c r="R39" s="4">
        <v>179.14</v>
      </c>
      <c r="S39" s="11">
        <f t="shared" si="33"/>
        <v>71.507898516036363</v>
      </c>
      <c r="T39" s="4">
        <v>104.45</v>
      </c>
      <c r="U39" s="11">
        <f t="shared" si="34"/>
        <v>-4.7162926473271316</v>
      </c>
      <c r="V39" s="4">
        <v>109.62</v>
      </c>
      <c r="W39" s="11">
        <f t="shared" si="35"/>
        <v>71.899012074643238</v>
      </c>
      <c r="X39" s="4">
        <v>63.77</v>
      </c>
      <c r="Y39" s="11">
        <f t="shared" si="36"/>
        <v>16.050955414012737</v>
      </c>
      <c r="Z39" s="4">
        <v>54.95</v>
      </c>
      <c r="AA39" s="11">
        <f t="shared" si="37"/>
        <v>62.42979603901864</v>
      </c>
      <c r="AB39" s="4">
        <v>33.83</v>
      </c>
      <c r="AC39" s="11">
        <f t="shared" si="38"/>
        <v>14.522681110358834</v>
      </c>
      <c r="AD39" s="4">
        <v>29.54</v>
      </c>
      <c r="AE39" s="11">
        <f t="shared" si="39"/>
        <v>5.4623348803998484</v>
      </c>
      <c r="AF39" s="4">
        <v>28.01</v>
      </c>
      <c r="AG39" s="11">
        <f t="shared" si="40"/>
        <v>75.831763967357205</v>
      </c>
      <c r="AH39" s="4">
        <v>15.93</v>
      </c>
      <c r="AI39" s="11">
        <f t="shared" si="41"/>
        <v>40.724381625441694</v>
      </c>
      <c r="AJ39" s="4">
        <v>11.32</v>
      </c>
      <c r="AK39" s="11">
        <f t="shared" si="42"/>
        <v>45.876288659793822</v>
      </c>
      <c r="AL39" s="4">
        <v>7.76</v>
      </c>
      <c r="AM39" s="11">
        <f t="shared" si="43"/>
        <v>6.0109289617486263</v>
      </c>
      <c r="AN39" s="4">
        <v>7.32</v>
      </c>
      <c r="AO39" s="11">
        <f t="shared" si="44"/>
        <v>8.4444444444444482</v>
      </c>
      <c r="AP39" s="4">
        <v>6.75</v>
      </c>
      <c r="AQ39" s="11">
        <f t="shared" si="45"/>
        <v>-2.3154848046309717</v>
      </c>
      <c r="AR39" s="4">
        <v>6.91</v>
      </c>
      <c r="AS39" s="11">
        <f t="shared" si="46"/>
        <v>26.325411334552111</v>
      </c>
      <c r="AT39" s="4">
        <v>5.47</v>
      </c>
      <c r="AU39" s="11">
        <f t="shared" si="47"/>
        <v>11.860940695296526</v>
      </c>
      <c r="AV39" s="4">
        <v>4.8899999999999997</v>
      </c>
      <c r="AW39" s="11">
        <f t="shared" si="48"/>
        <v>7.47252747252747</v>
      </c>
      <c r="AX39" s="4">
        <v>4.55</v>
      </c>
      <c r="AY39" s="11" t="str">
        <f t="shared" si="49"/>
        <v/>
      </c>
    </row>
    <row r="40" spans="1:51" s="4" customFormat="1">
      <c r="A40" s="3" t="s">
        <v>171</v>
      </c>
      <c r="B40" s="4">
        <v>2827.02</v>
      </c>
      <c r="C40" s="11">
        <f t="shared" si="25"/>
        <v>-0.1589252415663672</v>
      </c>
      <c r="D40" s="4">
        <v>2831.52</v>
      </c>
      <c r="E40" s="11">
        <f t="shared" si="26"/>
        <v>29.253607343871963</v>
      </c>
      <c r="F40" s="4">
        <v>2190.67</v>
      </c>
      <c r="G40" s="11">
        <f t="shared" si="27"/>
        <v>7.0823842250877469</v>
      </c>
      <c r="H40" s="4">
        <v>2045.78</v>
      </c>
      <c r="I40" s="11">
        <f t="shared" si="28"/>
        <v>18.877803022819315</v>
      </c>
      <c r="J40" s="4">
        <v>1720.91</v>
      </c>
      <c r="K40" s="11">
        <f t="shared" si="29"/>
        <v>4.9495349900899575</v>
      </c>
      <c r="L40" s="4">
        <v>1639.75</v>
      </c>
      <c r="M40" s="11">
        <f t="shared" si="30"/>
        <v>25.93505675621708</v>
      </c>
      <c r="N40" s="4">
        <v>1302.06</v>
      </c>
      <c r="O40" s="11">
        <f t="shared" si="31"/>
        <v>17.931671617998699</v>
      </c>
      <c r="P40" s="4">
        <v>1104.08</v>
      </c>
      <c r="Q40" s="11">
        <f t="shared" si="32"/>
        <v>28.070155088215838</v>
      </c>
      <c r="R40" s="4">
        <v>862.09</v>
      </c>
      <c r="S40" s="11">
        <f t="shared" si="33"/>
        <v>30.101263148363344</v>
      </c>
      <c r="T40" s="4">
        <v>662.63</v>
      </c>
      <c r="U40" s="11">
        <f t="shared" si="34"/>
        <v>34.19267299864314</v>
      </c>
      <c r="V40" s="4">
        <v>493.79</v>
      </c>
      <c r="W40" s="11">
        <f t="shared" si="35"/>
        <v>22.848613011568609</v>
      </c>
      <c r="X40" s="4">
        <v>401.95</v>
      </c>
      <c r="Y40" s="11">
        <f t="shared" si="36"/>
        <v>49.152102118817012</v>
      </c>
      <c r="Z40" s="4">
        <v>269.49</v>
      </c>
      <c r="AA40" s="11">
        <f t="shared" si="37"/>
        <v>42.511898466419893</v>
      </c>
      <c r="AB40" s="4">
        <v>189.1</v>
      </c>
      <c r="AC40" s="11">
        <f t="shared" si="38"/>
        <v>25.606110926602444</v>
      </c>
      <c r="AD40" s="4">
        <v>150.55000000000001</v>
      </c>
      <c r="AE40" s="11">
        <f t="shared" si="39"/>
        <v>4.8033414549251692</v>
      </c>
      <c r="AF40" s="4">
        <v>143.65</v>
      </c>
      <c r="AG40" s="11">
        <f t="shared" si="40"/>
        <v>29.146812910186103</v>
      </c>
      <c r="AH40" s="4">
        <v>111.23</v>
      </c>
      <c r="AI40" s="11">
        <f t="shared" si="41"/>
        <v>25.244904853057086</v>
      </c>
      <c r="AJ40" s="4">
        <v>88.81</v>
      </c>
      <c r="AK40" s="11">
        <f t="shared" si="42"/>
        <v>34.887606318347508</v>
      </c>
      <c r="AL40" s="4">
        <v>65.84</v>
      </c>
      <c r="AM40" s="11">
        <f t="shared" si="43"/>
        <v>12.913736923340766</v>
      </c>
      <c r="AN40" s="4">
        <v>58.31</v>
      </c>
      <c r="AO40" s="11">
        <f t="shared" si="44"/>
        <v>35.258640686615635</v>
      </c>
      <c r="AP40" s="4">
        <v>43.11</v>
      </c>
      <c r="AQ40" s="11">
        <f t="shared" si="45"/>
        <v>50.734265734265726</v>
      </c>
      <c r="AR40" s="4">
        <v>28.6</v>
      </c>
      <c r="AS40" s="11">
        <f t="shared" si="46"/>
        <v>-1.3112491373360904</v>
      </c>
      <c r="AT40" s="4">
        <v>28.98</v>
      </c>
      <c r="AU40" s="11">
        <f t="shared" si="47"/>
        <v>5.4585152838427948</v>
      </c>
      <c r="AV40" s="4">
        <v>27.48</v>
      </c>
      <c r="AW40" s="11">
        <f t="shared" si="48"/>
        <v>64.8470305938812</v>
      </c>
      <c r="AX40" s="4">
        <v>16.670000000000002</v>
      </c>
      <c r="AY40" s="11" t="str">
        <f t="shared" si="49"/>
        <v/>
      </c>
    </row>
    <row r="41" spans="1:51">
      <c r="A41" s="2" t="s">
        <v>172</v>
      </c>
      <c r="B41" s="1">
        <v>204.37</v>
      </c>
      <c r="C41" s="9">
        <f t="shared" si="25"/>
        <v>9.7642193458295328</v>
      </c>
      <c r="D41" s="1">
        <v>186.19</v>
      </c>
      <c r="E41" s="9">
        <f t="shared" si="26"/>
        <v>-5.396067273004423</v>
      </c>
      <c r="F41" s="1">
        <v>196.81</v>
      </c>
      <c r="G41" s="9">
        <f t="shared" si="27"/>
        <v>-3.2732098097999685</v>
      </c>
      <c r="H41" s="1">
        <v>203.47</v>
      </c>
      <c r="I41" s="9">
        <f t="shared" si="28"/>
        <v>195.39779326364695</v>
      </c>
      <c r="J41" s="1">
        <v>68.88</v>
      </c>
      <c r="K41" s="9">
        <f t="shared" si="29"/>
        <v>-17.221487801946882</v>
      </c>
      <c r="L41" s="1">
        <v>83.21</v>
      </c>
      <c r="M41" s="9">
        <f t="shared" si="30"/>
        <v>61.541448262473295</v>
      </c>
      <c r="N41" s="1">
        <v>51.51</v>
      </c>
      <c r="O41" s="9">
        <f t="shared" si="31"/>
        <v>54.175396587847956</v>
      </c>
      <c r="P41" s="1">
        <v>33.409999999999997</v>
      </c>
      <c r="Q41" s="9">
        <f t="shared" si="32"/>
        <v>90.478905359179009</v>
      </c>
      <c r="R41" s="1">
        <v>17.54</v>
      </c>
      <c r="S41" s="9">
        <f t="shared" si="33"/>
        <v>-42.283645936163218</v>
      </c>
      <c r="T41" s="1">
        <v>30.39</v>
      </c>
      <c r="U41" s="9">
        <f t="shared" si="34"/>
        <v>21.462829736211038</v>
      </c>
      <c r="V41" s="1">
        <v>25.02</v>
      </c>
      <c r="W41" s="9">
        <f t="shared" si="35"/>
        <v>689.27444794952692</v>
      </c>
      <c r="X41" s="1">
        <v>3.17</v>
      </c>
      <c r="Y41" s="9">
        <f t="shared" si="36"/>
        <v>44.74885844748858</v>
      </c>
      <c r="Z41" s="1">
        <v>2.19</v>
      </c>
      <c r="AA41" s="9" t="str">
        <f t="shared" si="37"/>
        <v/>
      </c>
      <c r="AC41" s="9" t="str">
        <f t="shared" si="38"/>
        <v/>
      </c>
      <c r="AD41" s="1">
        <v>1.1599999999999999</v>
      </c>
      <c r="AE41" s="9">
        <f t="shared" si="39"/>
        <v>-68.219178082191789</v>
      </c>
      <c r="AF41" s="1">
        <v>3.65</v>
      </c>
      <c r="AG41" s="9" t="str">
        <f t="shared" si="40"/>
        <v/>
      </c>
      <c r="AI41" s="9" t="str">
        <f t="shared" si="41"/>
        <v/>
      </c>
      <c r="AK41" s="9" t="str">
        <f t="shared" si="42"/>
        <v/>
      </c>
      <c r="AM41" s="9" t="str">
        <f t="shared" si="43"/>
        <v/>
      </c>
      <c r="AO41" s="9" t="str">
        <f t="shared" si="44"/>
        <v/>
      </c>
      <c r="AQ41" s="9" t="str">
        <f t="shared" si="45"/>
        <v/>
      </c>
      <c r="AS41" s="9" t="str">
        <f t="shared" si="46"/>
        <v/>
      </c>
      <c r="AT41" s="1">
        <v>1.33</v>
      </c>
      <c r="AU41" s="9" t="str">
        <f t="shared" si="47"/>
        <v/>
      </c>
      <c r="AW41" s="9" t="str">
        <f t="shared" si="48"/>
        <v/>
      </c>
      <c r="AX41" s="1">
        <v>3.51</v>
      </c>
      <c r="AY41" s="9" t="str">
        <f t="shared" si="49"/>
        <v/>
      </c>
    </row>
    <row r="42" spans="1:51">
      <c r="A42" s="2" t="s">
        <v>173</v>
      </c>
      <c r="B42" s="1">
        <v>2.29</v>
      </c>
      <c r="C42" s="9">
        <f t="shared" si="25"/>
        <v>-68.758526603001371</v>
      </c>
      <c r="D42" s="1">
        <v>7.33</v>
      </c>
      <c r="E42" s="9">
        <f t="shared" si="26"/>
        <v>152.75862068965517</v>
      </c>
      <c r="F42" s="1">
        <v>2.9</v>
      </c>
      <c r="G42" s="9">
        <f t="shared" si="27"/>
        <v>4.6931407942238224</v>
      </c>
      <c r="H42" s="1">
        <v>2.77</v>
      </c>
      <c r="I42" s="9">
        <f t="shared" si="28"/>
        <v>20.434782608695663</v>
      </c>
      <c r="J42" s="1">
        <v>2.2999999999999998</v>
      </c>
      <c r="K42" s="9">
        <f t="shared" si="29"/>
        <v>-0.43290043290044289</v>
      </c>
      <c r="L42" s="1">
        <v>2.31</v>
      </c>
      <c r="M42" s="9">
        <f t="shared" si="30"/>
        <v>4.9999999999999938</v>
      </c>
      <c r="N42" s="1">
        <v>2.2000000000000002</v>
      </c>
      <c r="O42" s="9">
        <f t="shared" si="31"/>
        <v>300</v>
      </c>
      <c r="P42" s="1">
        <v>0.55000000000000004</v>
      </c>
      <c r="Q42" s="9">
        <f t="shared" si="32"/>
        <v>358.33333333333337</v>
      </c>
      <c r="R42" s="1">
        <v>0.12</v>
      </c>
      <c r="S42" s="9">
        <f t="shared" si="33"/>
        <v>-82.352941176470594</v>
      </c>
      <c r="T42" s="1">
        <v>0.68</v>
      </c>
      <c r="U42" s="9">
        <f t="shared" si="34"/>
        <v>-84.186046511627893</v>
      </c>
      <c r="V42" s="1">
        <v>4.3</v>
      </c>
      <c r="W42" s="9">
        <f t="shared" si="35"/>
        <v>69.291338582677156</v>
      </c>
      <c r="X42" s="1">
        <v>2.54</v>
      </c>
      <c r="Y42" s="9">
        <f t="shared" si="36"/>
        <v>-36.020151133501258</v>
      </c>
      <c r="Z42" s="1">
        <v>3.97</v>
      </c>
      <c r="AA42" s="9" t="str">
        <f t="shared" si="37"/>
        <v/>
      </c>
      <c r="AC42" s="9" t="str">
        <f t="shared" si="38"/>
        <v/>
      </c>
      <c r="AE42" s="9" t="str">
        <f t="shared" si="39"/>
        <v/>
      </c>
      <c r="AG42" s="9" t="str">
        <f t="shared" si="40"/>
        <v/>
      </c>
      <c r="AI42" s="9" t="str">
        <f t="shared" si="41"/>
        <v/>
      </c>
      <c r="AK42" s="9" t="str">
        <f t="shared" si="42"/>
        <v/>
      </c>
      <c r="AM42" s="9" t="str">
        <f t="shared" si="43"/>
        <v/>
      </c>
      <c r="AO42" s="9" t="str">
        <f t="shared" si="44"/>
        <v/>
      </c>
      <c r="AQ42" s="9" t="str">
        <f t="shared" si="45"/>
        <v/>
      </c>
      <c r="AS42" s="9" t="str">
        <f t="shared" si="46"/>
        <v/>
      </c>
      <c r="AU42" s="9" t="str">
        <f t="shared" si="47"/>
        <v/>
      </c>
      <c r="AW42" s="9" t="str">
        <f t="shared" si="48"/>
        <v/>
      </c>
      <c r="AY42" s="9" t="str">
        <f t="shared" si="49"/>
        <v/>
      </c>
    </row>
    <row r="43" spans="1:51">
      <c r="A43" s="2" t="s">
        <v>174</v>
      </c>
      <c r="B43" s="1">
        <v>15</v>
      </c>
      <c r="C43" s="9">
        <f t="shared" si="25"/>
        <v>66.666666666666657</v>
      </c>
      <c r="D43" s="1">
        <v>9</v>
      </c>
      <c r="E43" s="9">
        <f t="shared" si="26"/>
        <v>80</v>
      </c>
      <c r="F43" s="1">
        <v>5</v>
      </c>
      <c r="G43" s="9">
        <f t="shared" si="27"/>
        <v>-54.54545454545454</v>
      </c>
      <c r="H43" s="1">
        <v>11</v>
      </c>
      <c r="I43" s="9">
        <f t="shared" si="28"/>
        <v>1122.2222222222222</v>
      </c>
      <c r="J43" s="1">
        <v>0.9</v>
      </c>
      <c r="K43" s="9" t="str">
        <f t="shared" si="29"/>
        <v/>
      </c>
      <c r="M43" s="9" t="str">
        <f t="shared" si="30"/>
        <v/>
      </c>
      <c r="N43" s="1">
        <v>1</v>
      </c>
      <c r="O43" s="9">
        <f t="shared" si="31"/>
        <v>-92.857142857142861</v>
      </c>
      <c r="P43" s="1">
        <v>14</v>
      </c>
      <c r="Q43" s="9">
        <f t="shared" si="32"/>
        <v>22.164048865619538</v>
      </c>
      <c r="R43" s="1">
        <v>11.46</v>
      </c>
      <c r="S43" s="9" t="str">
        <f t="shared" si="33"/>
        <v/>
      </c>
      <c r="U43" s="9" t="str">
        <f t="shared" si="34"/>
        <v/>
      </c>
      <c r="V43" s="1">
        <v>10</v>
      </c>
      <c r="W43" s="9">
        <f t="shared" si="35"/>
        <v>3233.3333333333335</v>
      </c>
      <c r="X43" s="1">
        <v>0.3</v>
      </c>
      <c r="Y43" s="9" t="str">
        <f t="shared" si="36"/>
        <v/>
      </c>
      <c r="AA43" s="9" t="str">
        <f t="shared" si="37"/>
        <v/>
      </c>
      <c r="AC43" s="9" t="str">
        <f t="shared" si="38"/>
        <v/>
      </c>
      <c r="AE43" s="9" t="str">
        <f t="shared" si="39"/>
        <v/>
      </c>
      <c r="AG43" s="9" t="str">
        <f t="shared" si="40"/>
        <v/>
      </c>
      <c r="AI43" s="9" t="str">
        <f t="shared" si="41"/>
        <v/>
      </c>
      <c r="AK43" s="9" t="str">
        <f t="shared" si="42"/>
        <v/>
      </c>
      <c r="AM43" s="9" t="str">
        <f t="shared" si="43"/>
        <v/>
      </c>
      <c r="AO43" s="9" t="str">
        <f t="shared" si="44"/>
        <v/>
      </c>
      <c r="AQ43" s="9" t="str">
        <f t="shared" si="45"/>
        <v/>
      </c>
      <c r="AS43" s="9" t="str">
        <f t="shared" si="46"/>
        <v/>
      </c>
      <c r="AU43" s="9" t="str">
        <f t="shared" si="47"/>
        <v/>
      </c>
      <c r="AW43" s="9" t="str">
        <f t="shared" si="48"/>
        <v/>
      </c>
      <c r="AY43" s="9" t="str">
        <f t="shared" si="49"/>
        <v/>
      </c>
    </row>
    <row r="44" spans="1:51" ht="33">
      <c r="A44" s="2" t="s">
        <v>175</v>
      </c>
      <c r="C44" s="9" t="str">
        <f t="shared" si="25"/>
        <v/>
      </c>
      <c r="E44" s="9" t="str">
        <f t="shared" si="26"/>
        <v/>
      </c>
      <c r="G44" s="9" t="str">
        <f t="shared" si="27"/>
        <v/>
      </c>
      <c r="I44" s="9" t="str">
        <f t="shared" si="28"/>
        <v/>
      </c>
      <c r="K44" s="9" t="str">
        <f t="shared" si="29"/>
        <v/>
      </c>
      <c r="M44" s="9" t="str">
        <f t="shared" si="30"/>
        <v/>
      </c>
      <c r="N44" s="1">
        <v>0.34</v>
      </c>
      <c r="O44" s="9" t="str">
        <f t="shared" si="31"/>
        <v/>
      </c>
      <c r="Q44" s="9" t="str">
        <f t="shared" si="32"/>
        <v/>
      </c>
      <c r="S44" s="9" t="str">
        <f t="shared" si="33"/>
        <v/>
      </c>
      <c r="U44" s="9" t="str">
        <f t="shared" si="34"/>
        <v/>
      </c>
      <c r="W44" s="9" t="str">
        <f t="shared" si="35"/>
        <v/>
      </c>
      <c r="Y44" s="9" t="str">
        <f t="shared" si="36"/>
        <v/>
      </c>
      <c r="AA44" s="9" t="str">
        <f t="shared" si="37"/>
        <v/>
      </c>
      <c r="AC44" s="9" t="str">
        <f t="shared" si="38"/>
        <v/>
      </c>
      <c r="AE44" s="9" t="str">
        <f t="shared" si="39"/>
        <v/>
      </c>
      <c r="AG44" s="9" t="str">
        <f t="shared" si="40"/>
        <v/>
      </c>
      <c r="AI44" s="9" t="str">
        <f t="shared" si="41"/>
        <v/>
      </c>
      <c r="AK44" s="9" t="str">
        <f t="shared" si="42"/>
        <v/>
      </c>
      <c r="AM44" s="9" t="str">
        <f t="shared" si="43"/>
        <v/>
      </c>
      <c r="AO44" s="9" t="str">
        <f t="shared" si="44"/>
        <v/>
      </c>
      <c r="AQ44" s="9" t="str">
        <f t="shared" si="45"/>
        <v/>
      </c>
      <c r="AS44" s="9" t="str">
        <f t="shared" si="46"/>
        <v/>
      </c>
      <c r="AU44" s="9" t="str">
        <f t="shared" si="47"/>
        <v/>
      </c>
      <c r="AW44" s="9" t="str">
        <f t="shared" si="48"/>
        <v/>
      </c>
      <c r="AY44" s="9" t="str">
        <f t="shared" si="49"/>
        <v/>
      </c>
    </row>
    <row r="45" spans="1:51">
      <c r="A45" s="2" t="s">
        <v>176</v>
      </c>
      <c r="C45" s="9" t="str">
        <f t="shared" si="25"/>
        <v/>
      </c>
      <c r="D45" s="1">
        <v>0.09</v>
      </c>
      <c r="E45" s="9" t="str">
        <f t="shared" si="26"/>
        <v/>
      </c>
      <c r="G45" s="9" t="str">
        <f t="shared" si="27"/>
        <v/>
      </c>
      <c r="I45" s="9" t="str">
        <f t="shared" si="28"/>
        <v/>
      </c>
      <c r="K45" s="9" t="str">
        <f t="shared" si="29"/>
        <v/>
      </c>
      <c r="M45" s="9" t="str">
        <f t="shared" si="30"/>
        <v/>
      </c>
      <c r="N45" s="1">
        <v>0.34</v>
      </c>
      <c r="O45" s="9" t="str">
        <f t="shared" si="31"/>
        <v/>
      </c>
      <c r="Q45" s="9" t="str">
        <f t="shared" si="32"/>
        <v/>
      </c>
      <c r="S45" s="9" t="str">
        <f t="shared" si="33"/>
        <v/>
      </c>
      <c r="U45" s="9" t="str">
        <f t="shared" si="34"/>
        <v/>
      </c>
      <c r="W45" s="9" t="str">
        <f t="shared" si="35"/>
        <v/>
      </c>
      <c r="Y45" s="9" t="str">
        <f t="shared" si="36"/>
        <v/>
      </c>
      <c r="AA45" s="9" t="str">
        <f t="shared" si="37"/>
        <v/>
      </c>
      <c r="AC45" s="9" t="str">
        <f t="shared" si="38"/>
        <v/>
      </c>
      <c r="AE45" s="9" t="str">
        <f t="shared" si="39"/>
        <v/>
      </c>
      <c r="AG45" s="9" t="str">
        <f t="shared" si="40"/>
        <v/>
      </c>
      <c r="AI45" s="9" t="str">
        <f t="shared" si="41"/>
        <v/>
      </c>
      <c r="AK45" s="9" t="str">
        <f t="shared" si="42"/>
        <v/>
      </c>
      <c r="AM45" s="9" t="str">
        <f t="shared" si="43"/>
        <v/>
      </c>
      <c r="AO45" s="9" t="str">
        <f t="shared" si="44"/>
        <v/>
      </c>
      <c r="AQ45" s="9" t="str">
        <f t="shared" si="45"/>
        <v/>
      </c>
      <c r="AS45" s="9" t="str">
        <f t="shared" si="46"/>
        <v/>
      </c>
      <c r="AU45" s="9" t="str">
        <f t="shared" si="47"/>
        <v/>
      </c>
      <c r="AW45" s="9" t="str">
        <f t="shared" si="48"/>
        <v/>
      </c>
      <c r="AY45" s="9" t="str">
        <f t="shared" si="49"/>
        <v/>
      </c>
    </row>
    <row r="46" spans="1:51">
      <c r="A46" s="2" t="s">
        <v>177</v>
      </c>
      <c r="C46" s="9" t="str">
        <f t="shared" si="25"/>
        <v/>
      </c>
      <c r="E46" s="9" t="str">
        <f t="shared" si="26"/>
        <v/>
      </c>
      <c r="G46" s="9" t="str">
        <f t="shared" si="27"/>
        <v/>
      </c>
      <c r="I46" s="9" t="str">
        <f t="shared" si="28"/>
        <v/>
      </c>
      <c r="K46" s="9" t="str">
        <f t="shared" si="29"/>
        <v/>
      </c>
      <c r="M46" s="9" t="str">
        <f t="shared" si="30"/>
        <v/>
      </c>
      <c r="O46" s="9" t="str">
        <f t="shared" si="31"/>
        <v/>
      </c>
      <c r="Q46" s="9" t="str">
        <f t="shared" si="32"/>
        <v/>
      </c>
      <c r="S46" s="9" t="str">
        <f t="shared" si="33"/>
        <v/>
      </c>
      <c r="U46" s="9" t="str">
        <f t="shared" si="34"/>
        <v/>
      </c>
      <c r="W46" s="9" t="str">
        <f t="shared" si="35"/>
        <v/>
      </c>
      <c r="Y46" s="9" t="str">
        <f t="shared" si="36"/>
        <v/>
      </c>
      <c r="AA46" s="9" t="str">
        <f t="shared" si="37"/>
        <v/>
      </c>
      <c r="AC46" s="9" t="str">
        <f t="shared" si="38"/>
        <v/>
      </c>
      <c r="AE46" s="9" t="str">
        <f t="shared" si="39"/>
        <v/>
      </c>
      <c r="AG46" s="9" t="str">
        <f t="shared" si="40"/>
        <v/>
      </c>
      <c r="AI46" s="9" t="str">
        <f t="shared" si="41"/>
        <v/>
      </c>
      <c r="AK46" s="9" t="str">
        <f t="shared" si="42"/>
        <v/>
      </c>
      <c r="AM46" s="9" t="str">
        <f t="shared" si="43"/>
        <v/>
      </c>
      <c r="AO46" s="9" t="str">
        <f t="shared" si="44"/>
        <v/>
      </c>
      <c r="AQ46" s="9" t="str">
        <f t="shared" si="45"/>
        <v/>
      </c>
      <c r="AS46" s="9" t="str">
        <f t="shared" si="46"/>
        <v/>
      </c>
      <c r="AU46" s="9" t="str">
        <f t="shared" si="47"/>
        <v/>
      </c>
      <c r="AW46" s="9" t="str">
        <f t="shared" si="48"/>
        <v/>
      </c>
      <c r="AY46" s="9" t="str">
        <f t="shared" si="49"/>
        <v/>
      </c>
    </row>
    <row r="47" spans="1:51">
      <c r="A47" s="2" t="s">
        <v>178</v>
      </c>
      <c r="B47" s="1">
        <v>188.48</v>
      </c>
      <c r="C47" s="9">
        <f t="shared" si="25"/>
        <v>-39.719192759139034</v>
      </c>
      <c r="D47" s="1">
        <v>312.67</v>
      </c>
      <c r="E47" s="9">
        <f t="shared" si="26"/>
        <v>231.56945917285265</v>
      </c>
      <c r="F47" s="1">
        <v>94.3</v>
      </c>
      <c r="G47" s="9">
        <f t="shared" si="27"/>
        <v>-16.147963720433932</v>
      </c>
      <c r="H47" s="1">
        <v>112.46</v>
      </c>
      <c r="I47" s="9">
        <f t="shared" si="28"/>
        <v>27.635909658381564</v>
      </c>
      <c r="J47" s="1">
        <v>88.11</v>
      </c>
      <c r="K47" s="9">
        <f t="shared" si="29"/>
        <v>21.430540242557878</v>
      </c>
      <c r="L47" s="1">
        <v>72.56</v>
      </c>
      <c r="M47" s="9">
        <f t="shared" si="30"/>
        <v>-24.369397540129242</v>
      </c>
      <c r="N47" s="1">
        <v>95.94</v>
      </c>
      <c r="O47" s="9">
        <f t="shared" si="31"/>
        <v>3.6181013068365853</v>
      </c>
      <c r="P47" s="1">
        <v>92.59</v>
      </c>
      <c r="Q47" s="9">
        <f t="shared" si="32"/>
        <v>5.5517555859553172</v>
      </c>
      <c r="R47" s="1">
        <v>87.72</v>
      </c>
      <c r="S47" s="9">
        <f t="shared" si="33"/>
        <v>-5.8394160583941579</v>
      </c>
      <c r="T47" s="1">
        <v>93.16</v>
      </c>
      <c r="U47" s="9">
        <f t="shared" si="34"/>
        <v>22.417871222076219</v>
      </c>
      <c r="V47" s="1">
        <v>76.099999999999994</v>
      </c>
      <c r="W47" s="9">
        <f t="shared" si="35"/>
        <v>-22.29143265597877</v>
      </c>
      <c r="X47" s="1">
        <v>97.93</v>
      </c>
      <c r="Y47" s="9">
        <f t="shared" si="36"/>
        <v>317.25607158074138</v>
      </c>
      <c r="Z47" s="1">
        <v>23.47</v>
      </c>
      <c r="AA47" s="9">
        <f t="shared" si="37"/>
        <v>16.418650793650787</v>
      </c>
      <c r="AB47" s="1">
        <v>20.16</v>
      </c>
      <c r="AC47" s="9">
        <f t="shared" si="38"/>
        <v>-12.613784135240572</v>
      </c>
      <c r="AD47" s="1">
        <v>23.07</v>
      </c>
      <c r="AE47" s="9">
        <f t="shared" si="39"/>
        <v>-4.6694214876033016</v>
      </c>
      <c r="AF47" s="1">
        <v>24.2</v>
      </c>
      <c r="AG47" s="9">
        <f t="shared" si="40"/>
        <v>758.1560283687943</v>
      </c>
      <c r="AH47" s="1">
        <v>2.82</v>
      </c>
      <c r="AI47" s="9">
        <f t="shared" si="41"/>
        <v>-38.961038961038966</v>
      </c>
      <c r="AJ47" s="1">
        <v>4.62</v>
      </c>
      <c r="AK47" s="9" t="str">
        <f t="shared" si="42"/>
        <v/>
      </c>
      <c r="AM47" s="9" t="str">
        <f t="shared" si="43"/>
        <v/>
      </c>
      <c r="AO47" s="9" t="str">
        <f t="shared" si="44"/>
        <v/>
      </c>
      <c r="AQ47" s="9" t="str">
        <f t="shared" si="45"/>
        <v/>
      </c>
      <c r="AS47" s="9" t="str">
        <f t="shared" si="46"/>
        <v/>
      </c>
      <c r="AT47" s="1">
        <v>1.28</v>
      </c>
      <c r="AU47" s="9" t="str">
        <f t="shared" si="47"/>
        <v/>
      </c>
      <c r="AW47" s="9" t="str">
        <f t="shared" si="48"/>
        <v/>
      </c>
      <c r="AX47" s="1">
        <v>0.97</v>
      </c>
      <c r="AY47" s="9" t="str">
        <f t="shared" si="49"/>
        <v/>
      </c>
    </row>
    <row r="48" spans="1:51">
      <c r="A48" s="2" t="s">
        <v>179</v>
      </c>
      <c r="B48" s="1">
        <v>425.42</v>
      </c>
      <c r="C48" s="9">
        <f t="shared" si="25"/>
        <v>-11.32649658162414</v>
      </c>
      <c r="D48" s="1">
        <v>479.76</v>
      </c>
      <c r="E48" s="9">
        <f t="shared" si="26"/>
        <v>32.420645873585421</v>
      </c>
      <c r="F48" s="1">
        <v>362.3</v>
      </c>
      <c r="G48" s="9">
        <f t="shared" si="27"/>
        <v>14.990319611514908</v>
      </c>
      <c r="H48" s="1">
        <v>315.07</v>
      </c>
      <c r="I48" s="9">
        <f t="shared" si="28"/>
        <v>28.905163243597094</v>
      </c>
      <c r="J48" s="1">
        <v>244.42</v>
      </c>
      <c r="K48" s="9">
        <f t="shared" si="29"/>
        <v>-13.733102742385203</v>
      </c>
      <c r="L48" s="1">
        <v>283.33</v>
      </c>
      <c r="M48" s="9">
        <f t="shared" si="30"/>
        <v>5.5665263236335178</v>
      </c>
      <c r="N48" s="1">
        <v>268.39</v>
      </c>
      <c r="O48" s="9">
        <f t="shared" si="31"/>
        <v>11.047209234970412</v>
      </c>
      <c r="P48" s="1">
        <v>241.69</v>
      </c>
      <c r="Q48" s="9">
        <f t="shared" si="32"/>
        <v>28.98388301846515</v>
      </c>
      <c r="R48" s="1">
        <v>187.38</v>
      </c>
      <c r="S48" s="9">
        <f t="shared" si="33"/>
        <v>20.750096661940965</v>
      </c>
      <c r="T48" s="1">
        <v>155.18</v>
      </c>
      <c r="U48" s="9">
        <f t="shared" si="34"/>
        <v>36.662263320123301</v>
      </c>
      <c r="V48" s="1">
        <v>113.55</v>
      </c>
      <c r="W48" s="9">
        <f t="shared" si="35"/>
        <v>-9.6802418071905851</v>
      </c>
      <c r="X48" s="1">
        <v>125.72</v>
      </c>
      <c r="Y48" s="9">
        <f t="shared" si="36"/>
        <v>11.860485808345937</v>
      </c>
      <c r="Z48" s="1">
        <v>112.39</v>
      </c>
      <c r="AA48" s="9">
        <f t="shared" si="37"/>
        <v>19.398703920110492</v>
      </c>
      <c r="AB48" s="1">
        <v>94.13</v>
      </c>
      <c r="AC48" s="9">
        <f t="shared" si="38"/>
        <v>47.262202753441791</v>
      </c>
      <c r="AD48" s="1">
        <v>63.92</v>
      </c>
      <c r="AE48" s="9">
        <f t="shared" si="39"/>
        <v>0.37688442211055589</v>
      </c>
      <c r="AF48" s="1">
        <v>63.68</v>
      </c>
      <c r="AG48" s="9">
        <f t="shared" si="40"/>
        <v>-2.1511985248924379</v>
      </c>
      <c r="AH48" s="1">
        <v>65.08</v>
      </c>
      <c r="AI48" s="9">
        <f t="shared" si="41"/>
        <v>45.495193382517336</v>
      </c>
      <c r="AJ48" s="1">
        <v>44.73</v>
      </c>
      <c r="AK48" s="9">
        <f t="shared" si="42"/>
        <v>19.726980728051384</v>
      </c>
      <c r="AL48" s="1">
        <v>37.36</v>
      </c>
      <c r="AM48" s="9">
        <f t="shared" si="43"/>
        <v>18.302723242558585</v>
      </c>
      <c r="AN48" s="1">
        <v>31.58</v>
      </c>
      <c r="AO48" s="9">
        <f t="shared" si="44"/>
        <v>75.152523571824716</v>
      </c>
      <c r="AP48" s="1">
        <v>18.03</v>
      </c>
      <c r="AQ48" s="9">
        <f t="shared" si="45"/>
        <v>66.790009250693799</v>
      </c>
      <c r="AR48" s="1">
        <v>10.81</v>
      </c>
      <c r="AS48" s="9">
        <f t="shared" si="46"/>
        <v>10.30612244897959</v>
      </c>
      <c r="AT48" s="1">
        <v>9.8000000000000007</v>
      </c>
      <c r="AU48" s="9" t="str">
        <f t="shared" si="47"/>
        <v/>
      </c>
      <c r="AW48" s="9" t="str">
        <f t="shared" si="48"/>
        <v/>
      </c>
      <c r="AX48" s="1">
        <v>1.63</v>
      </c>
      <c r="AY48" s="9" t="str">
        <f t="shared" si="49"/>
        <v/>
      </c>
    </row>
    <row r="49" spans="1:51">
      <c r="A49" s="2" t="s">
        <v>180</v>
      </c>
      <c r="C49" s="9" t="str">
        <f t="shared" si="25"/>
        <v/>
      </c>
      <c r="D49" s="1">
        <v>30.94</v>
      </c>
      <c r="E49" s="9">
        <f t="shared" si="26"/>
        <v>49.036608863198452</v>
      </c>
      <c r="F49" s="1">
        <v>20.76</v>
      </c>
      <c r="G49" s="9">
        <f t="shared" si="27"/>
        <v>-67.021445591739464</v>
      </c>
      <c r="H49" s="1">
        <v>62.95</v>
      </c>
      <c r="I49" s="9">
        <f t="shared" si="28"/>
        <v>36.491760624457946</v>
      </c>
      <c r="J49" s="1">
        <v>46.12</v>
      </c>
      <c r="K49" s="9">
        <f t="shared" si="29"/>
        <v>-19.539427773900911</v>
      </c>
      <c r="L49" s="1">
        <v>57.32</v>
      </c>
      <c r="M49" s="9">
        <f t="shared" si="30"/>
        <v>167.47550163322447</v>
      </c>
      <c r="N49" s="1">
        <v>21.43</v>
      </c>
      <c r="O49" s="9">
        <f t="shared" si="31"/>
        <v>-70.240244410498548</v>
      </c>
      <c r="P49" s="1">
        <v>72.010000000000005</v>
      </c>
      <c r="Q49" s="9">
        <f t="shared" si="32"/>
        <v>-17.731063635325025</v>
      </c>
      <c r="R49" s="1">
        <v>87.53</v>
      </c>
      <c r="S49" s="9">
        <f t="shared" si="33"/>
        <v>33.735676088617261</v>
      </c>
      <c r="T49" s="1">
        <v>65.45</v>
      </c>
      <c r="U49" s="9">
        <f t="shared" si="34"/>
        <v>42.313546423135463</v>
      </c>
      <c r="V49" s="1">
        <v>45.99</v>
      </c>
      <c r="W49" s="9">
        <f t="shared" si="35"/>
        <v>98.489425981873097</v>
      </c>
      <c r="X49" s="1">
        <v>23.17</v>
      </c>
      <c r="Y49" s="9">
        <f t="shared" si="36"/>
        <v>96.355932203389841</v>
      </c>
      <c r="Z49" s="1">
        <v>11.8</v>
      </c>
      <c r="AA49" s="9">
        <f t="shared" si="37"/>
        <v>-45.34506716072255</v>
      </c>
      <c r="AB49" s="1">
        <v>21.59</v>
      </c>
      <c r="AC49" s="9">
        <f t="shared" si="38"/>
        <v>2.5166191832858553</v>
      </c>
      <c r="AD49" s="1">
        <v>21.06</v>
      </c>
      <c r="AE49" s="9">
        <f t="shared" si="39"/>
        <v>8.7809917355371869</v>
      </c>
      <c r="AF49" s="1">
        <v>19.36</v>
      </c>
      <c r="AG49" s="9">
        <f t="shared" si="40"/>
        <v>37.891737891737897</v>
      </c>
      <c r="AH49" s="1">
        <v>14.04</v>
      </c>
      <c r="AI49" s="9">
        <f t="shared" si="41"/>
        <v>14.612244897959176</v>
      </c>
      <c r="AJ49" s="1">
        <v>12.25</v>
      </c>
      <c r="AK49" s="9">
        <f t="shared" si="42"/>
        <v>232.88043478260869</v>
      </c>
      <c r="AL49" s="1">
        <v>3.68</v>
      </c>
      <c r="AM49" s="9">
        <f t="shared" si="43"/>
        <v>24.32432432432433</v>
      </c>
      <c r="AN49" s="1">
        <v>2.96</v>
      </c>
      <c r="AO49" s="9">
        <f t="shared" si="44"/>
        <v>-69.70317297850562</v>
      </c>
      <c r="AP49" s="1">
        <v>9.77</v>
      </c>
      <c r="AQ49" s="9">
        <f t="shared" si="45"/>
        <v>242.80701754385964</v>
      </c>
      <c r="AR49" s="1">
        <v>2.85</v>
      </c>
      <c r="AS49" s="9">
        <f t="shared" si="46"/>
        <v>533.33333333333326</v>
      </c>
      <c r="AT49" s="1">
        <v>0.45</v>
      </c>
      <c r="AU49" s="9" t="str">
        <f t="shared" si="47"/>
        <v/>
      </c>
      <c r="AW49" s="9" t="str">
        <f t="shared" si="48"/>
        <v/>
      </c>
      <c r="AX49" s="1">
        <v>2.38</v>
      </c>
      <c r="AY49" s="9" t="str">
        <f t="shared" si="49"/>
        <v/>
      </c>
    </row>
    <row r="50" spans="1:51">
      <c r="A50" s="2" t="s">
        <v>181</v>
      </c>
      <c r="B50" s="1">
        <v>63.02</v>
      </c>
      <c r="C50" s="9" t="str">
        <f t="shared" si="25"/>
        <v/>
      </c>
      <c r="E50" s="9" t="str">
        <f t="shared" si="26"/>
        <v/>
      </c>
      <c r="G50" s="9" t="str">
        <f t="shared" si="27"/>
        <v/>
      </c>
      <c r="I50" s="9" t="str">
        <f t="shared" si="28"/>
        <v/>
      </c>
      <c r="K50" s="9" t="str">
        <f t="shared" si="29"/>
        <v/>
      </c>
      <c r="M50" s="9" t="str">
        <f t="shared" si="30"/>
        <v/>
      </c>
      <c r="O50" s="9" t="str">
        <f t="shared" si="31"/>
        <v/>
      </c>
      <c r="Q50" s="9" t="str">
        <f t="shared" si="32"/>
        <v/>
      </c>
      <c r="S50" s="9" t="str">
        <f t="shared" si="33"/>
        <v/>
      </c>
      <c r="U50" s="9" t="str">
        <f t="shared" si="34"/>
        <v/>
      </c>
      <c r="W50" s="9" t="str">
        <f t="shared" si="35"/>
        <v/>
      </c>
      <c r="Y50" s="9" t="str">
        <f t="shared" si="36"/>
        <v/>
      </c>
      <c r="AA50" s="9" t="str">
        <f t="shared" si="37"/>
        <v/>
      </c>
      <c r="AC50" s="9" t="str">
        <f t="shared" si="38"/>
        <v/>
      </c>
      <c r="AE50" s="9" t="str">
        <f t="shared" si="39"/>
        <v/>
      </c>
      <c r="AG50" s="9" t="str">
        <f t="shared" si="40"/>
        <v/>
      </c>
      <c r="AI50" s="9" t="str">
        <f t="shared" si="41"/>
        <v/>
      </c>
      <c r="AK50" s="9" t="str">
        <f t="shared" si="42"/>
        <v/>
      </c>
      <c r="AM50" s="9" t="str">
        <f t="shared" si="43"/>
        <v/>
      </c>
      <c r="AO50" s="9" t="str">
        <f t="shared" si="44"/>
        <v/>
      </c>
      <c r="AQ50" s="9" t="str">
        <f t="shared" si="45"/>
        <v/>
      </c>
      <c r="AS50" s="9" t="str">
        <f t="shared" si="46"/>
        <v/>
      </c>
      <c r="AU50" s="9" t="str">
        <f t="shared" si="47"/>
        <v/>
      </c>
      <c r="AW50" s="9" t="str">
        <f t="shared" si="48"/>
        <v/>
      </c>
      <c r="AY50" s="9" t="str">
        <f t="shared" si="49"/>
        <v/>
      </c>
    </row>
    <row r="51" spans="1:51">
      <c r="A51" s="2" t="s">
        <v>182</v>
      </c>
      <c r="B51" s="1">
        <v>2.94</v>
      </c>
      <c r="C51" s="9">
        <f t="shared" si="25"/>
        <v>-62.307692307692299</v>
      </c>
      <c r="D51" s="1">
        <v>7.8</v>
      </c>
      <c r="E51" s="9" t="str">
        <f t="shared" si="26"/>
        <v/>
      </c>
      <c r="G51" s="9" t="str">
        <f t="shared" si="27"/>
        <v/>
      </c>
      <c r="H51" s="1">
        <v>2.08</v>
      </c>
      <c r="I51" s="9">
        <f t="shared" si="28"/>
        <v>-58.4</v>
      </c>
      <c r="J51" s="1">
        <v>5</v>
      </c>
      <c r="K51" s="9" t="str">
        <f t="shared" si="29"/>
        <v/>
      </c>
      <c r="M51" s="9" t="str">
        <f t="shared" si="30"/>
        <v/>
      </c>
      <c r="N51" s="1">
        <v>3.86</v>
      </c>
      <c r="O51" s="9">
        <f t="shared" si="31"/>
        <v>-51.629072681704272</v>
      </c>
      <c r="P51" s="1">
        <v>7.98</v>
      </c>
      <c r="Q51" s="9">
        <f t="shared" si="32"/>
        <v>132.65306122448982</v>
      </c>
      <c r="R51" s="1">
        <v>3.43</v>
      </c>
      <c r="S51" s="9" t="str">
        <f t="shared" si="33"/>
        <v/>
      </c>
      <c r="U51" s="9" t="str">
        <f t="shared" si="34"/>
        <v/>
      </c>
      <c r="V51" s="1">
        <v>6.5</v>
      </c>
      <c r="W51" s="9">
        <f t="shared" si="35"/>
        <v>5.008077544426488</v>
      </c>
      <c r="X51" s="1">
        <v>6.19</v>
      </c>
      <c r="Y51" s="9" t="str">
        <f t="shared" si="36"/>
        <v/>
      </c>
      <c r="AA51" s="9" t="str">
        <f t="shared" si="37"/>
        <v/>
      </c>
      <c r="AC51" s="9" t="str">
        <f t="shared" si="38"/>
        <v/>
      </c>
      <c r="AE51" s="9" t="str">
        <f t="shared" si="39"/>
        <v/>
      </c>
      <c r="AG51" s="9" t="str">
        <f t="shared" si="40"/>
        <v/>
      </c>
      <c r="AI51" s="9" t="str">
        <f t="shared" si="41"/>
        <v/>
      </c>
      <c r="AK51" s="9" t="str">
        <f t="shared" si="42"/>
        <v/>
      </c>
      <c r="AM51" s="9" t="str">
        <f t="shared" si="43"/>
        <v/>
      </c>
      <c r="AO51" s="9" t="str">
        <f t="shared" si="44"/>
        <v/>
      </c>
      <c r="AQ51" s="9" t="str">
        <f t="shared" si="45"/>
        <v/>
      </c>
      <c r="AS51" s="9" t="str">
        <f t="shared" si="46"/>
        <v/>
      </c>
      <c r="AU51" s="9" t="str">
        <f t="shared" si="47"/>
        <v/>
      </c>
      <c r="AW51" s="9" t="str">
        <f t="shared" si="48"/>
        <v/>
      </c>
      <c r="AY51" s="9" t="str">
        <f t="shared" si="49"/>
        <v/>
      </c>
    </row>
    <row r="52" spans="1:51">
      <c r="A52" s="2" t="s">
        <v>183</v>
      </c>
      <c r="B52" s="1">
        <v>30.09</v>
      </c>
      <c r="C52" s="9">
        <f t="shared" si="25"/>
        <v>-7.671064743786447</v>
      </c>
      <c r="D52" s="1">
        <v>32.590000000000003</v>
      </c>
      <c r="E52" s="9">
        <f t="shared" si="26"/>
        <v>49.770220588235297</v>
      </c>
      <c r="F52" s="1">
        <v>21.76</v>
      </c>
      <c r="G52" s="9">
        <f t="shared" si="27"/>
        <v>46.531986531986547</v>
      </c>
      <c r="H52" s="1">
        <v>14.85</v>
      </c>
      <c r="I52" s="9">
        <f t="shared" si="28"/>
        <v>-17.316258351893101</v>
      </c>
      <c r="J52" s="1">
        <v>17.96</v>
      </c>
      <c r="K52" s="9">
        <f t="shared" si="29"/>
        <v>51.945854483925558</v>
      </c>
      <c r="L52" s="1">
        <v>11.82</v>
      </c>
      <c r="M52" s="9">
        <f t="shared" si="30"/>
        <v>12.037914691943124</v>
      </c>
      <c r="N52" s="1">
        <v>10.55</v>
      </c>
      <c r="O52" s="9">
        <f t="shared" si="31"/>
        <v>9.326424870466326</v>
      </c>
      <c r="P52" s="1">
        <v>9.65</v>
      </c>
      <c r="Q52" s="9">
        <f t="shared" si="32"/>
        <v>43.601190476190489</v>
      </c>
      <c r="R52" s="1">
        <v>6.72</v>
      </c>
      <c r="S52" s="9">
        <f t="shared" si="33"/>
        <v>32.283464566929126</v>
      </c>
      <c r="T52" s="1">
        <v>5.08</v>
      </c>
      <c r="U52" s="9">
        <f t="shared" si="34"/>
        <v>14.672686230248317</v>
      </c>
      <c r="V52" s="1">
        <v>4.43</v>
      </c>
      <c r="W52" s="9">
        <f t="shared" si="35"/>
        <v>159.06432748538012</v>
      </c>
      <c r="X52" s="1">
        <v>1.71</v>
      </c>
      <c r="Y52" s="9">
        <f t="shared" si="36"/>
        <v>-6.5573770491803334</v>
      </c>
      <c r="Z52" s="1">
        <v>1.83</v>
      </c>
      <c r="AA52" s="9">
        <f t="shared" si="37"/>
        <v>-49.586776859504127</v>
      </c>
      <c r="AB52" s="1">
        <v>3.63</v>
      </c>
      <c r="AC52" s="9">
        <f t="shared" si="38"/>
        <v>28.723404255319153</v>
      </c>
      <c r="AD52" s="1">
        <v>2.82</v>
      </c>
      <c r="AE52" s="9">
        <f t="shared" si="39"/>
        <v>18.987341772151886</v>
      </c>
      <c r="AF52" s="1">
        <v>2.37</v>
      </c>
      <c r="AG52" s="9">
        <f t="shared" si="40"/>
        <v>8.7155963302752255</v>
      </c>
      <c r="AH52" s="1">
        <v>2.1800000000000002</v>
      </c>
      <c r="AI52" s="9">
        <f t="shared" si="41"/>
        <v>12.953367875647681</v>
      </c>
      <c r="AJ52" s="1">
        <v>1.93</v>
      </c>
      <c r="AK52" s="9">
        <f t="shared" si="42"/>
        <v>12.865497076023392</v>
      </c>
      <c r="AL52" s="1">
        <v>1.71</v>
      </c>
      <c r="AM52" s="9">
        <f t="shared" si="43"/>
        <v>23.913043478260875</v>
      </c>
      <c r="AN52" s="1">
        <v>1.38</v>
      </c>
      <c r="AO52" s="9">
        <f t="shared" si="44"/>
        <v>26.605504587155941</v>
      </c>
      <c r="AP52" s="1">
        <v>1.0900000000000001</v>
      </c>
      <c r="AQ52" s="9">
        <f t="shared" si="45"/>
        <v>60.294117647058819</v>
      </c>
      <c r="AR52" s="1">
        <v>0.68</v>
      </c>
      <c r="AS52" s="9">
        <f t="shared" si="46"/>
        <v>47.826086956521742</v>
      </c>
      <c r="AT52" s="1">
        <v>0.46</v>
      </c>
      <c r="AU52" s="9" t="str">
        <f t="shared" si="47"/>
        <v/>
      </c>
      <c r="AW52" s="9" t="str">
        <f t="shared" si="48"/>
        <v/>
      </c>
      <c r="AX52" s="1">
        <v>0.09</v>
      </c>
      <c r="AY52" s="9" t="str">
        <f t="shared" si="49"/>
        <v/>
      </c>
    </row>
    <row r="53" spans="1:51">
      <c r="A53" s="2" t="s">
        <v>184</v>
      </c>
      <c r="B53" s="1">
        <v>12.69</v>
      </c>
      <c r="C53" s="9">
        <f t="shared" si="25"/>
        <v>-67.668789808917211</v>
      </c>
      <c r="D53" s="1">
        <v>39.25</v>
      </c>
      <c r="E53" s="9">
        <f t="shared" si="26"/>
        <v>-0.68319838056680948</v>
      </c>
      <c r="F53" s="1">
        <v>39.520000000000003</v>
      </c>
      <c r="G53" s="9">
        <f t="shared" si="27"/>
        <v>36.464088397790064</v>
      </c>
      <c r="H53" s="1">
        <v>28.96</v>
      </c>
      <c r="I53" s="9">
        <f t="shared" si="28"/>
        <v>-20.110344827586204</v>
      </c>
      <c r="J53" s="1">
        <v>36.25</v>
      </c>
      <c r="K53" s="9">
        <f t="shared" si="29"/>
        <v>38.095238095238095</v>
      </c>
      <c r="L53" s="1">
        <v>26.25</v>
      </c>
      <c r="M53" s="9">
        <f t="shared" si="30"/>
        <v>-27.36579966795794</v>
      </c>
      <c r="N53" s="1">
        <v>36.14</v>
      </c>
      <c r="O53" s="9">
        <f t="shared" si="31"/>
        <v>60.266075388026607</v>
      </c>
      <c r="P53" s="1">
        <v>22.55</v>
      </c>
      <c r="Q53" s="9">
        <f t="shared" si="32"/>
        <v>561.29032258064524</v>
      </c>
      <c r="R53" s="1">
        <v>3.41</v>
      </c>
      <c r="S53" s="9" t="str">
        <f t="shared" si="33"/>
        <v/>
      </c>
      <c r="T53" s="1">
        <v>-2.2799999999999998</v>
      </c>
      <c r="U53" s="9" t="str">
        <f t="shared" si="34"/>
        <v/>
      </c>
      <c r="V53" s="1">
        <v>4.43</v>
      </c>
      <c r="W53" s="9">
        <f t="shared" si="35"/>
        <v>15.968586387434552</v>
      </c>
      <c r="X53" s="1">
        <v>3.82</v>
      </c>
      <c r="Y53" s="9">
        <f t="shared" si="36"/>
        <v>-14.157303370786522</v>
      </c>
      <c r="Z53" s="1">
        <v>4.45</v>
      </c>
      <c r="AA53" s="9">
        <f t="shared" si="37"/>
        <v>151.41242937853107</v>
      </c>
      <c r="AB53" s="1">
        <v>1.77</v>
      </c>
      <c r="AC53" s="9">
        <f t="shared" si="38"/>
        <v>22.916666666666671</v>
      </c>
      <c r="AD53" s="1">
        <v>1.44</v>
      </c>
      <c r="AE53" s="9" t="str">
        <f t="shared" si="39"/>
        <v/>
      </c>
      <c r="AF53" s="1">
        <v>-0.38</v>
      </c>
      <c r="AG53" s="9" t="str">
        <f t="shared" si="40"/>
        <v/>
      </c>
      <c r="AH53" s="1">
        <v>0.62</v>
      </c>
      <c r="AI53" s="9">
        <f t="shared" si="41"/>
        <v>93.75</v>
      </c>
      <c r="AJ53" s="1">
        <v>0.32</v>
      </c>
      <c r="AK53" s="9">
        <f t="shared" si="42"/>
        <v>3100</v>
      </c>
      <c r="AL53" s="1">
        <v>0.01</v>
      </c>
      <c r="AM53" s="9">
        <f t="shared" si="43"/>
        <v>-99.324324324324323</v>
      </c>
      <c r="AN53" s="1">
        <v>1.48</v>
      </c>
      <c r="AO53" s="9">
        <f t="shared" si="44"/>
        <v>190.19607843137254</v>
      </c>
      <c r="AP53" s="1">
        <v>0.51</v>
      </c>
      <c r="AQ53" s="9">
        <f t="shared" si="45"/>
        <v>59.375</v>
      </c>
      <c r="AR53" s="1">
        <v>0.32</v>
      </c>
      <c r="AS53" s="9">
        <f t="shared" si="46"/>
        <v>-82.320441988950279</v>
      </c>
      <c r="AT53" s="1">
        <v>1.81</v>
      </c>
      <c r="AU53" s="9" t="str">
        <f t="shared" si="47"/>
        <v/>
      </c>
      <c r="AW53" s="9" t="str">
        <f t="shared" si="48"/>
        <v/>
      </c>
      <c r="AX53" s="1">
        <v>0.51</v>
      </c>
      <c r="AY53" s="9" t="str">
        <f t="shared" si="49"/>
        <v/>
      </c>
    </row>
    <row r="54" spans="1:51">
      <c r="A54" s="2" t="s">
        <v>185</v>
      </c>
      <c r="C54" s="9" t="str">
        <f t="shared" si="25"/>
        <v/>
      </c>
      <c r="D54" s="1">
        <v>1.67</v>
      </c>
      <c r="E54" s="9">
        <f t="shared" si="26"/>
        <v>-41.608391608391607</v>
      </c>
      <c r="F54" s="1">
        <v>2.86</v>
      </c>
      <c r="G54" s="9">
        <f t="shared" si="27"/>
        <v>128.79999999999998</v>
      </c>
      <c r="H54" s="1">
        <v>1.25</v>
      </c>
      <c r="I54" s="9">
        <f t="shared" si="28"/>
        <v>101.61290322580645</v>
      </c>
      <c r="J54" s="1">
        <v>0.62</v>
      </c>
      <c r="K54" s="9">
        <f t="shared" si="29"/>
        <v>-6.0606060606060659</v>
      </c>
      <c r="L54" s="1">
        <v>0.66</v>
      </c>
      <c r="M54" s="9">
        <f t="shared" si="30"/>
        <v>186.95652173913044</v>
      </c>
      <c r="N54" s="1">
        <v>0.23</v>
      </c>
      <c r="O54" s="9">
        <f t="shared" si="31"/>
        <v>109.09090909090911</v>
      </c>
      <c r="P54" s="1">
        <v>0.11</v>
      </c>
      <c r="Q54" s="9">
        <f t="shared" si="32"/>
        <v>120</v>
      </c>
      <c r="R54" s="1">
        <v>0.05</v>
      </c>
      <c r="S54" s="9">
        <f t="shared" si="33"/>
        <v>-66.666666666666657</v>
      </c>
      <c r="T54" s="1">
        <v>0.15</v>
      </c>
      <c r="U54" s="9">
        <f t="shared" si="34"/>
        <v>-11.764705882352951</v>
      </c>
      <c r="V54" s="1">
        <v>0.17</v>
      </c>
      <c r="W54" s="9" t="str">
        <f t="shared" si="35"/>
        <v/>
      </c>
      <c r="X54" s="1">
        <v>0</v>
      </c>
      <c r="Y54" s="9" t="str">
        <f t="shared" si="36"/>
        <v/>
      </c>
      <c r="AA54" s="9" t="str">
        <f t="shared" si="37"/>
        <v/>
      </c>
      <c r="AC54" s="9" t="str">
        <f t="shared" si="38"/>
        <v/>
      </c>
      <c r="AE54" s="9" t="str">
        <f t="shared" si="39"/>
        <v/>
      </c>
      <c r="AG54" s="9" t="str">
        <f t="shared" si="40"/>
        <v/>
      </c>
      <c r="AI54" s="9" t="str">
        <f t="shared" si="41"/>
        <v/>
      </c>
      <c r="AK54" s="9" t="str">
        <f t="shared" si="42"/>
        <v/>
      </c>
      <c r="AM54" s="9" t="str">
        <f t="shared" si="43"/>
        <v/>
      </c>
      <c r="AO54" s="9" t="str">
        <f t="shared" si="44"/>
        <v/>
      </c>
      <c r="AQ54" s="9" t="str">
        <f t="shared" si="45"/>
        <v/>
      </c>
      <c r="AS54" s="9" t="str">
        <f t="shared" si="46"/>
        <v/>
      </c>
      <c r="AU54" s="9" t="str">
        <f t="shared" si="47"/>
        <v/>
      </c>
      <c r="AW54" s="9" t="str">
        <f t="shared" si="48"/>
        <v/>
      </c>
      <c r="AY54" s="9" t="str">
        <f t="shared" si="49"/>
        <v/>
      </c>
    </row>
    <row r="55" spans="1:51">
      <c r="A55" s="2" t="s">
        <v>186</v>
      </c>
      <c r="B55" s="1">
        <v>0.01</v>
      </c>
      <c r="C55" s="9">
        <f t="shared" si="25"/>
        <v>-99.988918439716301</v>
      </c>
      <c r="D55" s="1">
        <v>90.24</v>
      </c>
      <c r="E55" s="9">
        <f t="shared" si="26"/>
        <v>902299.99999999977</v>
      </c>
      <c r="F55" s="1">
        <v>0.01</v>
      </c>
      <c r="G55" s="9">
        <f t="shared" si="27"/>
        <v>-99.990777460112511</v>
      </c>
      <c r="H55" s="1">
        <v>108.43</v>
      </c>
      <c r="I55" s="9">
        <f t="shared" si="28"/>
        <v>20.157358156028383</v>
      </c>
      <c r="J55" s="1">
        <v>90.24</v>
      </c>
      <c r="K55" s="9">
        <f t="shared" si="29"/>
        <v>0</v>
      </c>
      <c r="L55" s="1">
        <v>90.24</v>
      </c>
      <c r="M55" s="9">
        <f t="shared" si="30"/>
        <v>902299.99999999977</v>
      </c>
      <c r="N55" s="1">
        <v>0.01</v>
      </c>
      <c r="O55" s="9">
        <f t="shared" si="31"/>
        <v>-99.966931216931215</v>
      </c>
      <c r="P55" s="1">
        <v>30.24</v>
      </c>
      <c r="Q55" s="9">
        <f t="shared" si="32"/>
        <v>100.93023255813951</v>
      </c>
      <c r="R55" s="1">
        <v>15.05</v>
      </c>
      <c r="S55" s="9">
        <f t="shared" si="33"/>
        <v>150400</v>
      </c>
      <c r="T55" s="1">
        <v>0.01</v>
      </c>
      <c r="U55" s="9">
        <f t="shared" si="34"/>
        <v>-99.893617021276597</v>
      </c>
      <c r="V55" s="1">
        <v>9.4</v>
      </c>
      <c r="W55" s="9">
        <f t="shared" si="35"/>
        <v>31233.333333333336</v>
      </c>
      <c r="X55" s="1">
        <v>0.03</v>
      </c>
      <c r="Y55" s="9">
        <f t="shared" si="36"/>
        <v>-98.841698841698843</v>
      </c>
      <c r="Z55" s="1">
        <v>2.59</v>
      </c>
      <c r="AA55" s="9">
        <f t="shared" si="37"/>
        <v>2777.7777777777778</v>
      </c>
      <c r="AB55" s="1">
        <v>0.09</v>
      </c>
      <c r="AC55" s="9">
        <f t="shared" si="38"/>
        <v>0</v>
      </c>
      <c r="AD55" s="1">
        <v>0.09</v>
      </c>
      <c r="AE55" s="9">
        <f t="shared" si="39"/>
        <v>-10.000000000000009</v>
      </c>
      <c r="AF55" s="1">
        <v>0.1</v>
      </c>
      <c r="AG55" s="9">
        <f t="shared" si="40"/>
        <v>66.666666666666686</v>
      </c>
      <c r="AH55" s="1">
        <v>0.06</v>
      </c>
      <c r="AI55" s="9">
        <f t="shared" si="41"/>
        <v>499.99999999999989</v>
      </c>
      <c r="AJ55" s="1">
        <v>0.01</v>
      </c>
      <c r="AK55" s="9">
        <f t="shared" si="42"/>
        <v>-66.666666666666657</v>
      </c>
      <c r="AL55" s="1">
        <v>0.03</v>
      </c>
      <c r="AM55" s="9">
        <f t="shared" si="43"/>
        <v>199.99999999999994</v>
      </c>
      <c r="AN55" s="1">
        <v>0.01</v>
      </c>
      <c r="AO55" s="9">
        <f t="shared" si="44"/>
        <v>0</v>
      </c>
      <c r="AP55" s="1">
        <v>0.01</v>
      </c>
      <c r="AQ55" s="9">
        <f t="shared" si="45"/>
        <v>-75</v>
      </c>
      <c r="AR55" s="1">
        <v>0.04</v>
      </c>
      <c r="AS55" s="9">
        <f t="shared" si="46"/>
        <v>300</v>
      </c>
      <c r="AT55" s="1">
        <v>0.01</v>
      </c>
      <c r="AU55" s="9" t="str">
        <f t="shared" si="47"/>
        <v/>
      </c>
      <c r="AW55" s="9" t="str">
        <f t="shared" si="48"/>
        <v/>
      </c>
      <c r="AX55" s="1">
        <v>0.38</v>
      </c>
      <c r="AY55" s="9" t="str">
        <f t="shared" si="49"/>
        <v/>
      </c>
    </row>
    <row r="56" spans="1:51">
      <c r="A56" s="2" t="s">
        <v>187</v>
      </c>
      <c r="B56" s="1">
        <v>25.95</v>
      </c>
      <c r="C56" s="9">
        <f t="shared" si="25"/>
        <v>-41.474966170500679</v>
      </c>
      <c r="D56" s="1">
        <v>44.34</v>
      </c>
      <c r="E56" s="9">
        <f t="shared" si="26"/>
        <v>81.795817958179597</v>
      </c>
      <c r="F56" s="1">
        <v>24.39</v>
      </c>
      <c r="G56" s="9">
        <f t="shared" si="27"/>
        <v>9.0787119856887344</v>
      </c>
      <c r="H56" s="1">
        <v>22.36</v>
      </c>
      <c r="I56" s="9">
        <f t="shared" si="28"/>
        <v>-9.8750503829101159</v>
      </c>
      <c r="J56" s="1">
        <v>24.81</v>
      </c>
      <c r="K56" s="9">
        <f t="shared" si="29"/>
        <v>-1.3518886679920472</v>
      </c>
      <c r="L56" s="1">
        <v>25.15</v>
      </c>
      <c r="M56" s="9">
        <f t="shared" si="30"/>
        <v>-36.393525543753164</v>
      </c>
      <c r="N56" s="1">
        <v>39.54</v>
      </c>
      <c r="O56" s="9">
        <f t="shared" si="31"/>
        <v>-33.254557731262665</v>
      </c>
      <c r="P56" s="1">
        <v>59.24</v>
      </c>
      <c r="Q56" s="9">
        <f t="shared" si="32"/>
        <v>28.169623539593257</v>
      </c>
      <c r="R56" s="1">
        <v>46.22</v>
      </c>
      <c r="S56" s="9">
        <f t="shared" si="33"/>
        <v>192.34661606578112</v>
      </c>
      <c r="T56" s="1">
        <v>15.81</v>
      </c>
      <c r="U56" s="9">
        <f t="shared" si="34"/>
        <v>41.666666666666671</v>
      </c>
      <c r="V56" s="1">
        <v>11.16</v>
      </c>
      <c r="W56" s="9">
        <f t="shared" si="35"/>
        <v>16.129032258064523</v>
      </c>
      <c r="X56" s="1">
        <v>9.61</v>
      </c>
      <c r="Y56" s="9">
        <f t="shared" si="36"/>
        <v>12.925969447708574</v>
      </c>
      <c r="Z56" s="1">
        <v>8.51</v>
      </c>
      <c r="AA56" s="9">
        <f t="shared" si="37"/>
        <v>120.46632124352332</v>
      </c>
      <c r="AB56" s="1">
        <v>3.86</v>
      </c>
      <c r="AC56" s="9">
        <f t="shared" si="38"/>
        <v>1.3123359580052447</v>
      </c>
      <c r="AD56" s="1">
        <v>3.81</v>
      </c>
      <c r="AE56" s="9">
        <f t="shared" si="39"/>
        <v>32.752613240418114</v>
      </c>
      <c r="AF56" s="1">
        <v>2.87</v>
      </c>
      <c r="AG56" s="9">
        <f t="shared" si="40"/>
        <v>0.70175438596491291</v>
      </c>
      <c r="AH56" s="1">
        <v>2.85</v>
      </c>
      <c r="AI56" s="9">
        <f t="shared" si="41"/>
        <v>-6.55737704918032</v>
      </c>
      <c r="AJ56" s="1">
        <v>3.05</v>
      </c>
      <c r="AK56" s="9">
        <f t="shared" si="42"/>
        <v>53.266331658291442</v>
      </c>
      <c r="AL56" s="1">
        <v>1.99</v>
      </c>
      <c r="AM56" s="9">
        <f t="shared" si="43"/>
        <v>55.46875</v>
      </c>
      <c r="AN56" s="1">
        <v>1.28</v>
      </c>
      <c r="AO56" s="9">
        <f t="shared" si="44"/>
        <v>82.857142857142875</v>
      </c>
      <c r="AP56" s="1">
        <v>0.7</v>
      </c>
      <c r="AQ56" s="9">
        <f t="shared" si="45"/>
        <v>0</v>
      </c>
      <c r="AR56" s="1">
        <v>0.7</v>
      </c>
      <c r="AS56" s="9">
        <f t="shared" si="46"/>
        <v>-45.312500000000007</v>
      </c>
      <c r="AT56" s="1">
        <v>1.28</v>
      </c>
      <c r="AU56" s="9" t="str">
        <f t="shared" si="47"/>
        <v/>
      </c>
      <c r="AW56" s="9" t="str">
        <f t="shared" si="48"/>
        <v/>
      </c>
      <c r="AX56" s="1">
        <v>1.34</v>
      </c>
      <c r="AY56" s="9" t="str">
        <f t="shared" si="49"/>
        <v/>
      </c>
    </row>
    <row r="57" spans="1:51">
      <c r="A57" s="2" t="s">
        <v>188</v>
      </c>
      <c r="C57" s="9" t="str">
        <f t="shared" si="25"/>
        <v/>
      </c>
      <c r="E57" s="9" t="str">
        <f t="shared" si="26"/>
        <v/>
      </c>
      <c r="G57" s="9" t="str">
        <f t="shared" si="27"/>
        <v/>
      </c>
      <c r="I57" s="9" t="str">
        <f t="shared" si="28"/>
        <v/>
      </c>
      <c r="K57" s="9" t="str">
        <f t="shared" si="29"/>
        <v/>
      </c>
      <c r="M57" s="9" t="str">
        <f t="shared" si="30"/>
        <v/>
      </c>
      <c r="O57" s="9" t="str">
        <f t="shared" si="31"/>
        <v/>
      </c>
      <c r="Q57" s="9" t="str">
        <f t="shared" si="32"/>
        <v/>
      </c>
      <c r="S57" s="9" t="str">
        <f t="shared" si="33"/>
        <v/>
      </c>
      <c r="U57" s="9" t="str">
        <f t="shared" si="34"/>
        <v/>
      </c>
      <c r="W57" s="9" t="str">
        <f t="shared" si="35"/>
        <v/>
      </c>
      <c r="Y57" s="9" t="str">
        <f t="shared" si="36"/>
        <v/>
      </c>
      <c r="AA57" s="9" t="str">
        <f t="shared" si="37"/>
        <v/>
      </c>
      <c r="AC57" s="9" t="str">
        <f t="shared" si="38"/>
        <v/>
      </c>
      <c r="AE57" s="9" t="str">
        <f t="shared" si="39"/>
        <v/>
      </c>
      <c r="AG57" s="9" t="str">
        <f t="shared" si="40"/>
        <v/>
      </c>
      <c r="AI57" s="9" t="str">
        <f t="shared" si="41"/>
        <v/>
      </c>
      <c r="AK57" s="9" t="str">
        <f t="shared" si="42"/>
        <v/>
      </c>
      <c r="AM57" s="9" t="str">
        <f t="shared" si="43"/>
        <v/>
      </c>
      <c r="AO57" s="9" t="str">
        <f t="shared" si="44"/>
        <v/>
      </c>
      <c r="AQ57" s="9" t="str">
        <f t="shared" si="45"/>
        <v/>
      </c>
      <c r="AS57" s="9" t="str">
        <f t="shared" si="46"/>
        <v/>
      </c>
      <c r="AU57" s="9" t="str">
        <f t="shared" si="47"/>
        <v/>
      </c>
      <c r="AW57" s="9" t="str">
        <f t="shared" si="48"/>
        <v/>
      </c>
      <c r="AY57" s="9" t="str">
        <f t="shared" si="49"/>
        <v/>
      </c>
    </row>
    <row r="58" spans="1:51">
      <c r="A58" s="2" t="s">
        <v>189</v>
      </c>
      <c r="C58" s="9" t="str">
        <f t="shared" si="25"/>
        <v/>
      </c>
      <c r="E58" s="9" t="str">
        <f t="shared" si="26"/>
        <v/>
      </c>
      <c r="G58" s="9" t="str">
        <f t="shared" si="27"/>
        <v/>
      </c>
      <c r="I58" s="9" t="str">
        <f t="shared" si="28"/>
        <v/>
      </c>
      <c r="J58" s="1">
        <v>3.61</v>
      </c>
      <c r="K58" s="9">
        <f t="shared" si="29"/>
        <v>-92.123063495526949</v>
      </c>
      <c r="L58" s="1">
        <v>45.83</v>
      </c>
      <c r="M58" s="9">
        <f t="shared" si="30"/>
        <v>272.29894394800971</v>
      </c>
      <c r="N58" s="1">
        <v>12.31</v>
      </c>
      <c r="O58" s="9">
        <f t="shared" si="31"/>
        <v>-16.485753052917229</v>
      </c>
      <c r="P58" s="1">
        <v>14.74</v>
      </c>
      <c r="Q58" s="9">
        <f t="shared" si="32"/>
        <v>-58.572231590781328</v>
      </c>
      <c r="R58" s="1">
        <v>35.58</v>
      </c>
      <c r="S58" s="9" t="str">
        <f t="shared" si="33"/>
        <v/>
      </c>
      <c r="U58" s="9" t="str">
        <f t="shared" si="34"/>
        <v/>
      </c>
      <c r="W58" s="9" t="str">
        <f t="shared" si="35"/>
        <v/>
      </c>
      <c r="Y58" s="9" t="str">
        <f t="shared" si="36"/>
        <v/>
      </c>
      <c r="AA58" s="9" t="str">
        <f t="shared" si="37"/>
        <v/>
      </c>
      <c r="AC58" s="9" t="str">
        <f t="shared" si="38"/>
        <v/>
      </c>
      <c r="AE58" s="9" t="str">
        <f t="shared" si="39"/>
        <v/>
      </c>
      <c r="AG58" s="9" t="str">
        <f t="shared" si="40"/>
        <v/>
      </c>
      <c r="AI58" s="9" t="str">
        <f t="shared" si="41"/>
        <v/>
      </c>
      <c r="AK58" s="9" t="str">
        <f t="shared" si="42"/>
        <v/>
      </c>
      <c r="AM58" s="9" t="str">
        <f t="shared" si="43"/>
        <v/>
      </c>
      <c r="AO58" s="9" t="str">
        <f t="shared" si="44"/>
        <v/>
      </c>
      <c r="AQ58" s="9" t="str">
        <f t="shared" si="45"/>
        <v/>
      </c>
      <c r="AS58" s="9" t="str">
        <f t="shared" si="46"/>
        <v/>
      </c>
      <c r="AT58" s="1">
        <v>0.1</v>
      </c>
      <c r="AU58" s="9" t="str">
        <f t="shared" si="47"/>
        <v/>
      </c>
      <c r="AW58" s="9" t="str">
        <f t="shared" si="48"/>
        <v/>
      </c>
      <c r="AX58" s="1">
        <v>0.09</v>
      </c>
      <c r="AY58" s="9" t="str">
        <f t="shared" si="49"/>
        <v/>
      </c>
    </row>
    <row r="59" spans="1:51">
      <c r="A59" s="2" t="s">
        <v>190</v>
      </c>
      <c r="B59" s="1">
        <v>674.52</v>
      </c>
      <c r="C59" s="9">
        <f t="shared" si="25"/>
        <v>5.8352815652801437</v>
      </c>
      <c r="D59" s="1">
        <v>637.33000000000004</v>
      </c>
      <c r="E59" s="9">
        <f t="shared" si="26"/>
        <v>5.0018946570670728</v>
      </c>
      <c r="F59" s="1">
        <v>606.97</v>
      </c>
      <c r="G59" s="9">
        <f t="shared" si="27"/>
        <v>-1.3938753959873167</v>
      </c>
      <c r="H59" s="1">
        <v>615.54999999999995</v>
      </c>
      <c r="I59" s="9">
        <f t="shared" si="28"/>
        <v>0.51929389094827472</v>
      </c>
      <c r="J59" s="1">
        <v>612.37</v>
      </c>
      <c r="K59" s="9">
        <f t="shared" si="29"/>
        <v>19.804750166294951</v>
      </c>
      <c r="L59" s="1">
        <v>511.14</v>
      </c>
      <c r="M59" s="9">
        <f t="shared" si="30"/>
        <v>39.839133289560081</v>
      </c>
      <c r="N59" s="1">
        <v>365.52</v>
      </c>
      <c r="O59" s="9">
        <f t="shared" si="31"/>
        <v>78.782098312545855</v>
      </c>
      <c r="P59" s="1">
        <v>204.45</v>
      </c>
      <c r="Q59" s="9">
        <f t="shared" si="32"/>
        <v>79.767871274070146</v>
      </c>
      <c r="R59" s="1">
        <v>113.73</v>
      </c>
      <c r="S59" s="9">
        <f t="shared" si="33"/>
        <v>21.195652173913043</v>
      </c>
      <c r="T59" s="1">
        <v>93.84</v>
      </c>
      <c r="U59" s="9">
        <f t="shared" si="34"/>
        <v>38.734476641040807</v>
      </c>
      <c r="V59" s="1">
        <v>67.64</v>
      </c>
      <c r="W59" s="9">
        <f t="shared" si="35"/>
        <v>67.342899554675896</v>
      </c>
      <c r="X59" s="1">
        <v>40.42</v>
      </c>
      <c r="Y59" s="9">
        <f t="shared" si="36"/>
        <v>26.668755875900974</v>
      </c>
      <c r="Z59" s="1">
        <v>31.91</v>
      </c>
      <c r="AA59" s="9">
        <f t="shared" si="37"/>
        <v>670.77294685990341</v>
      </c>
      <c r="AB59" s="1">
        <v>4.1399999999999997</v>
      </c>
      <c r="AC59" s="9" t="str">
        <f t="shared" si="38"/>
        <v/>
      </c>
      <c r="AE59" s="9" t="str">
        <f t="shared" si="39"/>
        <v/>
      </c>
      <c r="AF59" s="1">
        <v>0</v>
      </c>
      <c r="AG59" s="9" t="str">
        <f t="shared" si="40"/>
        <v/>
      </c>
      <c r="AI59" s="9" t="str">
        <f t="shared" si="41"/>
        <v/>
      </c>
      <c r="AK59" s="9" t="str">
        <f t="shared" si="42"/>
        <v/>
      </c>
      <c r="AM59" s="9" t="str">
        <f t="shared" si="43"/>
        <v/>
      </c>
      <c r="AO59" s="9" t="str">
        <f t="shared" si="44"/>
        <v/>
      </c>
      <c r="AQ59" s="9" t="str">
        <f t="shared" si="45"/>
        <v/>
      </c>
      <c r="AS59" s="9" t="str">
        <f t="shared" si="46"/>
        <v/>
      </c>
      <c r="AU59" s="9" t="str">
        <f t="shared" si="47"/>
        <v/>
      </c>
      <c r="AW59" s="9" t="str">
        <f t="shared" si="48"/>
        <v/>
      </c>
      <c r="AY59" s="9" t="str">
        <f t="shared" si="49"/>
        <v/>
      </c>
    </row>
    <row r="60" spans="1:51" s="4" customFormat="1">
      <c r="A60" s="3" t="s">
        <v>191</v>
      </c>
      <c r="B60" s="4">
        <v>1645.59</v>
      </c>
      <c r="C60" s="11">
        <f t="shared" si="25"/>
        <v>-12.535611021345359</v>
      </c>
      <c r="D60" s="4">
        <v>1881.44</v>
      </c>
      <c r="E60" s="11">
        <f t="shared" si="26"/>
        <v>35.631537590922527</v>
      </c>
      <c r="F60" s="4">
        <v>1387.17</v>
      </c>
      <c r="G60" s="11">
        <f t="shared" si="27"/>
        <v>-7.7802153968887096</v>
      </c>
      <c r="H60" s="4">
        <v>1504.2</v>
      </c>
      <c r="I60" s="11">
        <f t="shared" si="28"/>
        <v>19.755425696224712</v>
      </c>
      <c r="J60" s="4">
        <v>1256.06</v>
      </c>
      <c r="K60" s="11">
        <f t="shared" si="29"/>
        <v>3.7705920259083516</v>
      </c>
      <c r="L60" s="4">
        <v>1210.42</v>
      </c>
      <c r="M60" s="11">
        <f t="shared" si="30"/>
        <v>32.913866561250948</v>
      </c>
      <c r="N60" s="4">
        <v>910.68</v>
      </c>
      <c r="O60" s="11">
        <f t="shared" si="31"/>
        <v>13.295430512185716</v>
      </c>
      <c r="P60" s="4">
        <v>803.81</v>
      </c>
      <c r="Q60" s="11">
        <f t="shared" si="32"/>
        <v>30.50134753385068</v>
      </c>
      <c r="R60" s="4">
        <v>615.94000000000005</v>
      </c>
      <c r="S60" s="11">
        <f t="shared" si="33"/>
        <v>34.640522875816998</v>
      </c>
      <c r="T60" s="4">
        <v>457.47</v>
      </c>
      <c r="U60" s="11">
        <f t="shared" si="34"/>
        <v>20.806485687123701</v>
      </c>
      <c r="V60" s="4">
        <v>378.68</v>
      </c>
      <c r="W60" s="11">
        <f t="shared" si="35"/>
        <v>20.361070497743309</v>
      </c>
      <c r="X60" s="4">
        <v>314.62</v>
      </c>
      <c r="Y60" s="11">
        <f t="shared" si="36"/>
        <v>54.893658920834973</v>
      </c>
      <c r="Z60" s="4">
        <v>203.12</v>
      </c>
      <c r="AA60" s="11">
        <f t="shared" si="37"/>
        <v>35.9844680993506</v>
      </c>
      <c r="AB60" s="4">
        <v>149.37</v>
      </c>
      <c r="AC60" s="11">
        <f t="shared" si="38"/>
        <v>24.72444889779559</v>
      </c>
      <c r="AD60" s="4">
        <v>119.76</v>
      </c>
      <c r="AE60" s="11">
        <f t="shared" si="39"/>
        <v>1.6983695652173911</v>
      </c>
      <c r="AF60" s="4">
        <v>117.76</v>
      </c>
      <c r="AG60" s="11">
        <f t="shared" si="40"/>
        <v>32.582751632515219</v>
      </c>
      <c r="AH60" s="4">
        <v>88.82</v>
      </c>
      <c r="AI60" s="11">
        <f t="shared" si="41"/>
        <v>30.024886546625662</v>
      </c>
      <c r="AJ60" s="4">
        <v>68.31</v>
      </c>
      <c r="AK60" s="11">
        <f t="shared" si="42"/>
        <v>46.24277456647399</v>
      </c>
      <c r="AL60" s="4">
        <v>46.71</v>
      </c>
      <c r="AM60" s="11">
        <f t="shared" si="43"/>
        <v>16.222941030106998</v>
      </c>
      <c r="AN60" s="4">
        <v>40.19</v>
      </c>
      <c r="AO60" s="11">
        <f t="shared" si="44"/>
        <v>30.954708374063202</v>
      </c>
      <c r="AP60" s="4">
        <v>30.69</v>
      </c>
      <c r="AQ60" s="11">
        <f t="shared" si="45"/>
        <v>79.159369527145373</v>
      </c>
      <c r="AR60" s="4">
        <v>17.13</v>
      </c>
      <c r="AS60" s="11">
        <f t="shared" si="46"/>
        <v>-5.4635761589404082</v>
      </c>
      <c r="AT60" s="4">
        <v>18.12</v>
      </c>
      <c r="AU60" s="11">
        <f t="shared" si="47"/>
        <v>-9.309309309309306</v>
      </c>
      <c r="AV60" s="4">
        <v>19.98</v>
      </c>
      <c r="AW60" s="11">
        <f t="shared" si="48"/>
        <v>68.607594936708864</v>
      </c>
      <c r="AX60" s="4">
        <v>11.85</v>
      </c>
      <c r="AY60" s="11" t="str">
        <f t="shared" si="49"/>
        <v/>
      </c>
    </row>
    <row r="61" spans="1:51">
      <c r="A61" s="2" t="s">
        <v>192</v>
      </c>
      <c r="B61" s="1">
        <v>12.34</v>
      </c>
      <c r="C61" s="9" t="str">
        <f t="shared" si="25"/>
        <v/>
      </c>
      <c r="E61" s="9" t="str">
        <f t="shared" si="26"/>
        <v/>
      </c>
      <c r="G61" s="9" t="str">
        <f t="shared" si="27"/>
        <v/>
      </c>
      <c r="I61" s="9" t="str">
        <f t="shared" si="28"/>
        <v/>
      </c>
      <c r="K61" s="9" t="str">
        <f t="shared" si="29"/>
        <v/>
      </c>
      <c r="L61" s="1">
        <v>3.31</v>
      </c>
      <c r="M61" s="9">
        <f t="shared" si="30"/>
        <v>-85.069914298601716</v>
      </c>
      <c r="N61" s="1">
        <v>22.17</v>
      </c>
      <c r="O61" s="9">
        <f t="shared" si="31"/>
        <v>78.790322580645167</v>
      </c>
      <c r="P61" s="1">
        <v>12.4</v>
      </c>
      <c r="Q61" s="9">
        <f t="shared" si="32"/>
        <v>-18.954248366013076</v>
      </c>
      <c r="R61" s="1">
        <v>15.3</v>
      </c>
      <c r="S61" s="9">
        <f t="shared" si="33"/>
        <v>-69.852216748768484</v>
      </c>
      <c r="T61" s="1">
        <v>50.75</v>
      </c>
      <c r="U61" s="9">
        <f t="shared" si="34"/>
        <v>2994.5121951219512</v>
      </c>
      <c r="V61" s="1">
        <v>1.64</v>
      </c>
      <c r="W61" s="9" t="str">
        <f t="shared" si="35"/>
        <v/>
      </c>
      <c r="Y61" s="9" t="str">
        <f t="shared" si="36"/>
        <v/>
      </c>
      <c r="AA61" s="9" t="str">
        <f t="shared" si="37"/>
        <v/>
      </c>
      <c r="AC61" s="9" t="str">
        <f t="shared" si="38"/>
        <v/>
      </c>
      <c r="AE61" s="9" t="str">
        <f t="shared" si="39"/>
        <v/>
      </c>
      <c r="AG61" s="9" t="str">
        <f t="shared" si="40"/>
        <v/>
      </c>
      <c r="AI61" s="9" t="str">
        <f t="shared" si="41"/>
        <v/>
      </c>
      <c r="AK61" s="9" t="str">
        <f t="shared" si="42"/>
        <v/>
      </c>
      <c r="AM61" s="9" t="str">
        <f t="shared" si="43"/>
        <v/>
      </c>
      <c r="AO61" s="9" t="str">
        <f t="shared" si="44"/>
        <v/>
      </c>
      <c r="AQ61" s="9" t="str">
        <f t="shared" si="45"/>
        <v/>
      </c>
      <c r="AS61" s="9" t="str">
        <f t="shared" si="46"/>
        <v/>
      </c>
      <c r="AT61" s="1">
        <v>0.1</v>
      </c>
      <c r="AU61" s="9" t="str">
        <f t="shared" si="47"/>
        <v/>
      </c>
      <c r="AW61" s="9" t="str">
        <f t="shared" si="48"/>
        <v/>
      </c>
      <c r="AX61" s="1">
        <v>0.19</v>
      </c>
      <c r="AY61" s="9" t="str">
        <f t="shared" si="49"/>
        <v/>
      </c>
    </row>
    <row r="62" spans="1:51">
      <c r="A62" s="2" t="s">
        <v>193</v>
      </c>
      <c r="C62" s="9" t="str">
        <f t="shared" si="25"/>
        <v/>
      </c>
      <c r="E62" s="9" t="str">
        <f t="shared" si="26"/>
        <v/>
      </c>
      <c r="G62" s="9" t="str">
        <f t="shared" si="27"/>
        <v/>
      </c>
      <c r="I62" s="9" t="str">
        <f t="shared" si="28"/>
        <v/>
      </c>
      <c r="K62" s="9" t="str">
        <f t="shared" si="29"/>
        <v/>
      </c>
      <c r="M62" s="9" t="str">
        <f t="shared" si="30"/>
        <v/>
      </c>
      <c r="O62" s="9" t="str">
        <f t="shared" si="31"/>
        <v/>
      </c>
      <c r="Q62" s="9" t="str">
        <f t="shared" si="32"/>
        <v/>
      </c>
      <c r="S62" s="9" t="str">
        <f t="shared" si="33"/>
        <v/>
      </c>
      <c r="U62" s="9" t="str">
        <f t="shared" si="34"/>
        <v/>
      </c>
      <c r="W62" s="9" t="str">
        <f t="shared" si="35"/>
        <v/>
      </c>
      <c r="Y62" s="9" t="str">
        <f t="shared" si="36"/>
        <v/>
      </c>
      <c r="AA62" s="9" t="str">
        <f t="shared" si="37"/>
        <v/>
      </c>
      <c r="AC62" s="9" t="str">
        <f t="shared" si="38"/>
        <v/>
      </c>
      <c r="AE62" s="9" t="str">
        <f t="shared" si="39"/>
        <v/>
      </c>
      <c r="AG62" s="9" t="str">
        <f t="shared" si="40"/>
        <v/>
      </c>
      <c r="AI62" s="9" t="str">
        <f t="shared" si="41"/>
        <v/>
      </c>
      <c r="AK62" s="9" t="str">
        <f t="shared" si="42"/>
        <v/>
      </c>
      <c r="AM62" s="9" t="str">
        <f t="shared" si="43"/>
        <v/>
      </c>
      <c r="AO62" s="9" t="str">
        <f t="shared" si="44"/>
        <v/>
      </c>
      <c r="AQ62" s="9" t="str">
        <f t="shared" si="45"/>
        <v/>
      </c>
      <c r="AS62" s="9" t="str">
        <f t="shared" si="46"/>
        <v/>
      </c>
      <c r="AU62" s="9" t="str">
        <f t="shared" si="47"/>
        <v/>
      </c>
      <c r="AW62" s="9" t="str">
        <f t="shared" si="48"/>
        <v/>
      </c>
      <c r="AY62" s="9" t="str">
        <f t="shared" si="49"/>
        <v/>
      </c>
    </row>
    <row r="63" spans="1:51">
      <c r="A63" s="2" t="s">
        <v>194</v>
      </c>
      <c r="C63" s="9" t="str">
        <f t="shared" si="25"/>
        <v/>
      </c>
      <c r="E63" s="9" t="str">
        <f t="shared" si="26"/>
        <v/>
      </c>
      <c r="G63" s="9" t="str">
        <f t="shared" si="27"/>
        <v/>
      </c>
      <c r="I63" s="9" t="str">
        <f t="shared" si="28"/>
        <v/>
      </c>
      <c r="K63" s="9" t="str">
        <f t="shared" si="29"/>
        <v/>
      </c>
      <c r="M63" s="9" t="str">
        <f t="shared" si="30"/>
        <v/>
      </c>
      <c r="O63" s="9" t="str">
        <f t="shared" si="31"/>
        <v/>
      </c>
      <c r="Q63" s="9" t="str">
        <f t="shared" si="32"/>
        <v/>
      </c>
      <c r="S63" s="9" t="str">
        <f t="shared" si="33"/>
        <v/>
      </c>
      <c r="U63" s="9" t="str">
        <f t="shared" si="34"/>
        <v/>
      </c>
      <c r="W63" s="9" t="str">
        <f t="shared" si="35"/>
        <v/>
      </c>
      <c r="Y63" s="9" t="str">
        <f t="shared" si="36"/>
        <v/>
      </c>
      <c r="AA63" s="9" t="str">
        <f t="shared" si="37"/>
        <v/>
      </c>
      <c r="AC63" s="9" t="str">
        <f t="shared" si="38"/>
        <v/>
      </c>
      <c r="AE63" s="9" t="str">
        <f t="shared" si="39"/>
        <v/>
      </c>
      <c r="AG63" s="9" t="str">
        <f t="shared" si="40"/>
        <v/>
      </c>
      <c r="AI63" s="9" t="str">
        <f t="shared" si="41"/>
        <v/>
      </c>
      <c r="AJ63" s="1">
        <v>0.02</v>
      </c>
      <c r="AK63" s="9">
        <f t="shared" si="42"/>
        <v>0</v>
      </c>
      <c r="AL63" s="1">
        <v>0.02</v>
      </c>
      <c r="AM63" s="9">
        <f t="shared" si="43"/>
        <v>-33.333333333333329</v>
      </c>
      <c r="AN63" s="1">
        <v>0.03</v>
      </c>
      <c r="AO63" s="9" t="str">
        <f t="shared" si="44"/>
        <v/>
      </c>
      <c r="AQ63" s="9" t="str">
        <f t="shared" si="45"/>
        <v/>
      </c>
      <c r="AS63" s="9" t="str">
        <f t="shared" si="46"/>
        <v/>
      </c>
      <c r="AU63" s="9" t="str">
        <f t="shared" si="47"/>
        <v/>
      </c>
      <c r="AW63" s="9" t="str">
        <f t="shared" si="48"/>
        <v/>
      </c>
      <c r="AY63" s="9" t="str">
        <f t="shared" si="49"/>
        <v/>
      </c>
    </row>
    <row r="64" spans="1:51">
      <c r="A64" s="2" t="s">
        <v>195</v>
      </c>
      <c r="B64" s="1">
        <v>1.41</v>
      </c>
      <c r="C64" s="9">
        <f t="shared" si="25"/>
        <v>7.6335877862595307</v>
      </c>
      <c r="D64" s="1">
        <v>1.31</v>
      </c>
      <c r="E64" s="9">
        <f t="shared" si="26"/>
        <v>15.929203539823025</v>
      </c>
      <c r="F64" s="1">
        <v>1.1299999999999999</v>
      </c>
      <c r="G64" s="9">
        <f t="shared" si="27"/>
        <v>-4.2372881355932241</v>
      </c>
      <c r="H64" s="1">
        <v>1.18</v>
      </c>
      <c r="I64" s="9">
        <f t="shared" si="28"/>
        <v>-7.8125000000000071</v>
      </c>
      <c r="J64" s="1">
        <v>1.28</v>
      </c>
      <c r="K64" s="9">
        <f t="shared" si="29"/>
        <v>19.626168224299061</v>
      </c>
      <c r="L64" s="1">
        <v>1.07</v>
      </c>
      <c r="M64" s="9" t="str">
        <f t="shared" si="30"/>
        <v/>
      </c>
      <c r="O64" s="9" t="str">
        <f t="shared" si="31"/>
        <v/>
      </c>
      <c r="Q64" s="9" t="str">
        <f t="shared" si="32"/>
        <v/>
      </c>
      <c r="S64" s="9" t="str">
        <f t="shared" si="33"/>
        <v/>
      </c>
      <c r="U64" s="9" t="str">
        <f t="shared" si="34"/>
        <v/>
      </c>
      <c r="W64" s="9" t="str">
        <f t="shared" si="35"/>
        <v/>
      </c>
      <c r="Y64" s="9" t="str">
        <f t="shared" si="36"/>
        <v/>
      </c>
      <c r="AA64" s="9" t="str">
        <f t="shared" si="37"/>
        <v/>
      </c>
      <c r="AC64" s="9" t="str">
        <f t="shared" si="38"/>
        <v/>
      </c>
      <c r="AE64" s="9" t="str">
        <f t="shared" si="39"/>
        <v/>
      </c>
      <c r="AG64" s="9" t="str">
        <f t="shared" si="40"/>
        <v/>
      </c>
      <c r="AI64" s="9" t="str">
        <f t="shared" si="41"/>
        <v/>
      </c>
      <c r="AK64" s="9" t="str">
        <f t="shared" si="42"/>
        <v/>
      </c>
      <c r="AM64" s="9" t="str">
        <f t="shared" si="43"/>
        <v/>
      </c>
      <c r="AO64" s="9" t="str">
        <f t="shared" si="44"/>
        <v/>
      </c>
      <c r="AQ64" s="9" t="str">
        <f t="shared" si="45"/>
        <v/>
      </c>
      <c r="AS64" s="9" t="str">
        <f t="shared" si="46"/>
        <v/>
      </c>
      <c r="AU64" s="9" t="str">
        <f t="shared" si="47"/>
        <v/>
      </c>
      <c r="AW64" s="9" t="str">
        <f t="shared" si="48"/>
        <v/>
      </c>
      <c r="AY64" s="9" t="str">
        <f t="shared" si="49"/>
        <v/>
      </c>
    </row>
    <row r="65" spans="1:51">
      <c r="A65" s="2" t="s">
        <v>196</v>
      </c>
      <c r="C65" s="9" t="str">
        <f t="shared" si="25"/>
        <v/>
      </c>
      <c r="E65" s="9" t="str">
        <f t="shared" si="26"/>
        <v/>
      </c>
      <c r="G65" s="9" t="str">
        <f t="shared" si="27"/>
        <v/>
      </c>
      <c r="I65" s="9" t="str">
        <f t="shared" si="28"/>
        <v/>
      </c>
      <c r="K65" s="9" t="str">
        <f t="shared" si="29"/>
        <v/>
      </c>
      <c r="M65" s="9" t="str">
        <f t="shared" si="30"/>
        <v/>
      </c>
      <c r="O65" s="9" t="str">
        <f t="shared" si="31"/>
        <v/>
      </c>
      <c r="Q65" s="9" t="str">
        <f t="shared" si="32"/>
        <v/>
      </c>
      <c r="S65" s="9" t="str">
        <f t="shared" si="33"/>
        <v/>
      </c>
      <c r="U65" s="9" t="str">
        <f t="shared" si="34"/>
        <v/>
      </c>
      <c r="W65" s="9" t="str">
        <f t="shared" si="35"/>
        <v/>
      </c>
      <c r="Y65" s="9" t="str">
        <f t="shared" si="36"/>
        <v/>
      </c>
      <c r="AA65" s="9" t="str">
        <f t="shared" si="37"/>
        <v/>
      </c>
      <c r="AB65" s="1">
        <v>0.12</v>
      </c>
      <c r="AC65" s="9">
        <f t="shared" si="38"/>
        <v>71.428571428571402</v>
      </c>
      <c r="AD65" s="1">
        <v>7.0000000000000007E-2</v>
      </c>
      <c r="AE65" s="9">
        <f t="shared" si="39"/>
        <v>75.000000000000014</v>
      </c>
      <c r="AF65" s="1">
        <v>0.04</v>
      </c>
      <c r="AG65" s="9">
        <f t="shared" si="40"/>
        <v>33.333333333333343</v>
      </c>
      <c r="AH65" s="1">
        <v>0.03</v>
      </c>
      <c r="AI65" s="9" t="str">
        <f t="shared" si="41"/>
        <v/>
      </c>
      <c r="AK65" s="9" t="str">
        <f t="shared" si="42"/>
        <v/>
      </c>
      <c r="AM65" s="9" t="str">
        <f t="shared" si="43"/>
        <v/>
      </c>
      <c r="AO65" s="9" t="str">
        <f t="shared" si="44"/>
        <v/>
      </c>
      <c r="AQ65" s="9" t="str">
        <f t="shared" si="45"/>
        <v/>
      </c>
      <c r="AS65" s="9" t="str">
        <f t="shared" si="46"/>
        <v/>
      </c>
      <c r="AU65" s="9" t="str">
        <f t="shared" si="47"/>
        <v/>
      </c>
      <c r="AW65" s="9" t="str">
        <f t="shared" si="48"/>
        <v/>
      </c>
      <c r="AY65" s="9" t="str">
        <f t="shared" si="49"/>
        <v/>
      </c>
    </row>
    <row r="66" spans="1:51">
      <c r="A66" s="2" t="s">
        <v>188</v>
      </c>
      <c r="C66" s="9" t="str">
        <f t="shared" ref="C66:C82" si="50">IF(OR(B66=0,AND(B66&lt;0,D66&gt;0),,AND(B66&gt;0,D66&lt;0)),"",IFERROR((B66-D66)/D66*100,""))</f>
        <v/>
      </c>
      <c r="E66" s="9" t="str">
        <f t="shared" ref="E66:E82" si="51">IF(OR(D66=0,AND(D66&lt;0,F66&gt;0),,AND(D66&gt;0,F66&lt;0)),"",IFERROR((D66-F66)/F66*100,""))</f>
        <v/>
      </c>
      <c r="G66" s="9" t="str">
        <f t="shared" ref="G66:G82" si="52">IF(OR(F66=0,AND(F66&lt;0,H66&gt;0),,AND(F66&gt;0,H66&lt;0)),"",IFERROR((F66-H66)/H66*100,""))</f>
        <v/>
      </c>
      <c r="I66" s="9" t="str">
        <f t="shared" ref="I66:I82" si="53">IF(OR(H66=0,AND(H66&lt;0,J66&gt;0),,AND(H66&gt;0,J66&lt;0)),"",IFERROR((H66-J66)/J66*100,""))</f>
        <v/>
      </c>
      <c r="K66" s="9" t="str">
        <f t="shared" ref="K66:K82" si="54">IF(OR(J66=0,AND(J66&lt;0,L66&gt;0),,AND(J66&gt;0,L66&lt;0)),"",IFERROR((J66-L66)/L66*100,""))</f>
        <v/>
      </c>
      <c r="M66" s="9" t="str">
        <f t="shared" ref="M66:M82" si="55">IF(OR(L66=0,AND(L66&lt;0,N66&gt;0),,AND(L66&gt;0,N66&lt;0)),"",IFERROR((L66-N66)/N66*100,""))</f>
        <v/>
      </c>
      <c r="O66" s="9" t="str">
        <f t="shared" ref="O66:O82" si="56">IF(OR(N66=0,AND(N66&lt;0,P66&gt;0),,AND(N66&gt;0,P66&lt;0)),"",IFERROR((N66-P66)/P66*100,""))</f>
        <v/>
      </c>
      <c r="Q66" s="9" t="str">
        <f t="shared" ref="Q66:Q82" si="57">IF(OR(P66=0,AND(P66&lt;0,R66&gt;0),,AND(P66&gt;0,R66&lt;0)),"",IFERROR((P66-R66)/R66*100,""))</f>
        <v/>
      </c>
      <c r="S66" s="9" t="str">
        <f t="shared" ref="S66:S82" si="58">IF(OR(R66=0,AND(R66&lt;0,T66&gt;0),,AND(R66&gt;0,T66&lt;0)),"",IFERROR((R66-T66)/T66*100,""))</f>
        <v/>
      </c>
      <c r="U66" s="9" t="str">
        <f t="shared" ref="U66:U82" si="59">IF(OR(T66=0,AND(T66&lt;0,V66&gt;0),,AND(T66&gt;0,V66&lt;0)),"",IFERROR((T66-V66)/V66*100,""))</f>
        <v/>
      </c>
      <c r="W66" s="9" t="str">
        <f t="shared" ref="W66:W82" si="60">IF(OR(V66=0,AND(V66&lt;0,X66&gt;0),,AND(V66&gt;0,X66&lt;0)),"",IFERROR((V66-X66)/X66*100,""))</f>
        <v/>
      </c>
      <c r="Y66" s="9" t="str">
        <f t="shared" ref="Y66:Y82" si="61">IF(OR(X66=0,AND(X66&lt;0,Z66&gt;0),,AND(X66&gt;0,Z66&lt;0)),"",IFERROR((X66-Z66)/Z66*100,""))</f>
        <v/>
      </c>
      <c r="AA66" s="9" t="str">
        <f t="shared" ref="AA66:AA82" si="62">IF(OR(Z66=0,AND(Z66&lt;0,AB66&gt;0),,AND(Z66&gt;0,AB66&lt;0)),"",IFERROR((Z66-AB66)/AB66*100,""))</f>
        <v/>
      </c>
      <c r="AB66" s="1">
        <v>1.98</v>
      </c>
      <c r="AC66" s="9" t="str">
        <f t="shared" ref="AC66:AC82" si="63">IF(OR(AB66=0,AND(AB66&lt;0,AD66&gt;0),,AND(AB66&gt;0,AD66&lt;0)),"",IFERROR((AB66-AD66)/AD66*100,""))</f>
        <v/>
      </c>
      <c r="AD66" s="1">
        <v>0</v>
      </c>
      <c r="AE66" s="9" t="str">
        <f t="shared" ref="AE66:AE82" si="64">IF(OR(AD66=0,AND(AD66&lt;0,AF66&gt;0),,AND(AD66&gt;0,AF66&lt;0)),"",IFERROR((AD66-AF66)/AF66*100,""))</f>
        <v/>
      </c>
      <c r="AG66" s="9" t="str">
        <f t="shared" ref="AG66:AG82" si="65">IF(OR(AF66=0,AND(AF66&lt;0,AH66&gt;0),,AND(AF66&gt;0,AH66&lt;0)),"",IFERROR((AF66-AH66)/AH66*100,""))</f>
        <v/>
      </c>
      <c r="AI66" s="9" t="str">
        <f t="shared" ref="AI66:AI82" si="66">IF(OR(AH66=0,AND(AH66&lt;0,AJ66&gt;0),,AND(AH66&gt;0,AJ66&lt;0)),"",IFERROR((AH66-AJ66)/AJ66*100,""))</f>
        <v/>
      </c>
      <c r="AK66" s="9" t="str">
        <f t="shared" ref="AK66:AK82" si="67">IF(OR(AJ66=0,AND(AJ66&lt;0,AL66&gt;0),,AND(AJ66&gt;0,AL66&lt;0)),"",IFERROR((AJ66-AL66)/AL66*100,""))</f>
        <v/>
      </c>
      <c r="AM66" s="9" t="str">
        <f t="shared" ref="AM66:AM82" si="68">IF(OR(AL66=0,AND(AL66&lt;0,AN66&gt;0),,AND(AL66&gt;0,AN66&lt;0)),"",IFERROR((AL66-AN66)/AN66*100,""))</f>
        <v/>
      </c>
      <c r="AO66" s="9" t="str">
        <f t="shared" ref="AO66:AO82" si="69">IF(OR(AN66=0,AND(AN66&lt;0,AP66&gt;0),,AND(AN66&gt;0,AP66&lt;0)),"",IFERROR((AN66-AP66)/AP66*100,""))</f>
        <v/>
      </c>
      <c r="AQ66" s="9" t="str">
        <f t="shared" ref="AQ66:AQ82" si="70">IF(OR(AP66=0,AND(AP66&lt;0,AR66&gt;0),,AND(AP66&gt;0,AR66&lt;0)),"",IFERROR((AP66-AR66)/AR66*100,""))</f>
        <v/>
      </c>
      <c r="AS66" s="9" t="str">
        <f t="shared" ref="AS66:AS82" si="71">IF(OR(AR66=0,AND(AR66&lt;0,AT66&gt;0),,AND(AR66&gt;0,AT66&lt;0)),"",IFERROR((AR66-AT66)/AT66*100,""))</f>
        <v/>
      </c>
      <c r="AU66" s="9" t="str">
        <f t="shared" ref="AU66:AU82" si="72">IF(OR(AT66=0,AND(AT66&lt;0,AV66&gt;0),,AND(AT66&gt;0,AV66&lt;0)),"",IFERROR((AT66-AV66)/AV66*100,""))</f>
        <v/>
      </c>
      <c r="AW66" s="9" t="str">
        <f t="shared" ref="AW66:AW82" si="73">IF(OR(AV66=0,AND(AV66&lt;0,AX66&gt;0),,AND(AV66&gt;0,AX66&lt;0)),"",IFERROR((AV66-AX66)/AX66*100,""))</f>
        <v/>
      </c>
      <c r="AY66" s="9" t="str">
        <f t="shared" ref="AY66:AY82" si="74">IF(OR(AX66=0,AND(AX66&lt;0,AZ66&gt;0),,AND(AX66&gt;0,AZ66&lt;0)),"",IFERROR((AX66-AZ66)/AZ66*100,""))</f>
        <v/>
      </c>
    </row>
    <row r="67" spans="1:51">
      <c r="A67" s="2" t="s">
        <v>197</v>
      </c>
      <c r="B67" s="1">
        <v>3.22</v>
      </c>
      <c r="C67" s="9">
        <f t="shared" si="50"/>
        <v>23.371647509578558</v>
      </c>
      <c r="D67" s="1">
        <v>2.61</v>
      </c>
      <c r="E67" s="9">
        <f t="shared" si="51"/>
        <v>86.428571428571431</v>
      </c>
      <c r="F67" s="1">
        <v>1.4</v>
      </c>
      <c r="G67" s="9">
        <f t="shared" si="52"/>
        <v>-24.731182795698935</v>
      </c>
      <c r="H67" s="1">
        <v>1.86</v>
      </c>
      <c r="I67" s="9">
        <f t="shared" si="53"/>
        <v>17.721518987341771</v>
      </c>
      <c r="J67" s="1">
        <v>1.58</v>
      </c>
      <c r="K67" s="9">
        <f t="shared" si="54"/>
        <v>51.923076923076927</v>
      </c>
      <c r="L67" s="1">
        <v>1.04</v>
      </c>
      <c r="M67" s="9" t="str">
        <f t="shared" si="55"/>
        <v/>
      </c>
      <c r="O67" s="9" t="str">
        <f t="shared" si="56"/>
        <v/>
      </c>
      <c r="Q67" s="9" t="str">
        <f t="shared" si="57"/>
        <v/>
      </c>
      <c r="S67" s="9" t="str">
        <f t="shared" si="58"/>
        <v/>
      </c>
      <c r="U67" s="9" t="str">
        <f t="shared" si="59"/>
        <v/>
      </c>
      <c r="W67" s="9" t="str">
        <f t="shared" si="60"/>
        <v/>
      </c>
      <c r="Y67" s="9" t="str">
        <f t="shared" si="61"/>
        <v/>
      </c>
      <c r="AA67" s="9" t="str">
        <f t="shared" si="62"/>
        <v/>
      </c>
      <c r="AC67" s="9" t="str">
        <f t="shared" si="63"/>
        <v/>
      </c>
      <c r="AE67" s="9" t="str">
        <f t="shared" si="64"/>
        <v/>
      </c>
      <c r="AG67" s="9" t="str">
        <f t="shared" si="65"/>
        <v/>
      </c>
      <c r="AI67" s="9" t="str">
        <f t="shared" si="66"/>
        <v/>
      </c>
      <c r="AK67" s="9" t="str">
        <f t="shared" si="67"/>
        <v/>
      </c>
      <c r="AM67" s="9" t="str">
        <f t="shared" si="68"/>
        <v/>
      </c>
      <c r="AO67" s="9" t="str">
        <f t="shared" si="69"/>
        <v/>
      </c>
      <c r="AQ67" s="9" t="str">
        <f t="shared" si="70"/>
        <v/>
      </c>
      <c r="AS67" s="9" t="str">
        <f t="shared" si="71"/>
        <v/>
      </c>
      <c r="AU67" s="9" t="str">
        <f t="shared" si="72"/>
        <v/>
      </c>
      <c r="AW67" s="9" t="str">
        <f t="shared" si="73"/>
        <v/>
      </c>
      <c r="AY67" s="9" t="str">
        <f t="shared" si="74"/>
        <v/>
      </c>
    </row>
    <row r="68" spans="1:51">
      <c r="A68" s="2" t="s">
        <v>198</v>
      </c>
      <c r="B68" s="1">
        <v>12.87</v>
      </c>
      <c r="C68" s="9">
        <f t="shared" si="50"/>
        <v>101.09374999999999</v>
      </c>
      <c r="D68" s="1">
        <v>6.4</v>
      </c>
      <c r="E68" s="9">
        <f t="shared" si="51"/>
        <v>40.969162995594722</v>
      </c>
      <c r="F68" s="1">
        <v>4.54</v>
      </c>
      <c r="G68" s="9">
        <f t="shared" si="52"/>
        <v>50.331125827814574</v>
      </c>
      <c r="H68" s="1">
        <v>3.02</v>
      </c>
      <c r="I68" s="9">
        <f t="shared" si="53"/>
        <v>51.758793969849251</v>
      </c>
      <c r="J68" s="1">
        <v>1.99</v>
      </c>
      <c r="K68" s="9">
        <f t="shared" si="54"/>
        <v>-28.417266187050355</v>
      </c>
      <c r="L68" s="1">
        <v>2.78</v>
      </c>
      <c r="M68" s="9">
        <f t="shared" si="55"/>
        <v>63.529411764705877</v>
      </c>
      <c r="N68" s="1">
        <v>1.7</v>
      </c>
      <c r="O68" s="9">
        <f t="shared" si="56"/>
        <v>-28.870292887029294</v>
      </c>
      <c r="P68" s="1">
        <v>2.39</v>
      </c>
      <c r="Q68" s="9">
        <f t="shared" si="57"/>
        <v>231.94444444444446</v>
      </c>
      <c r="R68" s="1">
        <v>0.72</v>
      </c>
      <c r="S68" s="9">
        <f t="shared" si="58"/>
        <v>46.938775510204081</v>
      </c>
      <c r="T68" s="1">
        <v>0.49</v>
      </c>
      <c r="U68" s="9">
        <f t="shared" si="59"/>
        <v>-18.333333333333332</v>
      </c>
      <c r="V68" s="1">
        <v>0.6</v>
      </c>
      <c r="W68" s="9">
        <f t="shared" si="60"/>
        <v>1399.9999999999998</v>
      </c>
      <c r="X68" s="1">
        <v>0.04</v>
      </c>
      <c r="Y68" s="9">
        <f t="shared" si="61"/>
        <v>33.333333333333343</v>
      </c>
      <c r="Z68" s="1">
        <v>0.03</v>
      </c>
      <c r="AA68" s="9">
        <f t="shared" si="62"/>
        <v>199.99999999999994</v>
      </c>
      <c r="AB68" s="1">
        <v>0.01</v>
      </c>
      <c r="AC68" s="9">
        <f t="shared" si="63"/>
        <v>0</v>
      </c>
      <c r="AD68" s="1">
        <v>0.01</v>
      </c>
      <c r="AE68" s="9" t="str">
        <f t="shared" si="64"/>
        <v/>
      </c>
      <c r="AG68" s="9" t="str">
        <f t="shared" si="65"/>
        <v/>
      </c>
      <c r="AI68" s="9" t="str">
        <f t="shared" si="66"/>
        <v/>
      </c>
      <c r="AK68" s="9" t="str">
        <f t="shared" si="67"/>
        <v/>
      </c>
      <c r="AM68" s="9" t="str">
        <f t="shared" si="68"/>
        <v/>
      </c>
      <c r="AO68" s="9" t="str">
        <f t="shared" si="69"/>
        <v/>
      </c>
      <c r="AQ68" s="9" t="str">
        <f t="shared" si="70"/>
        <v/>
      </c>
      <c r="AS68" s="9" t="str">
        <f t="shared" si="71"/>
        <v/>
      </c>
      <c r="AU68" s="9" t="str">
        <f t="shared" si="72"/>
        <v/>
      </c>
      <c r="AW68" s="9" t="str">
        <f t="shared" si="73"/>
        <v/>
      </c>
      <c r="AY68" s="9" t="str">
        <f t="shared" si="74"/>
        <v/>
      </c>
    </row>
    <row r="69" spans="1:51">
      <c r="A69" s="2" t="s">
        <v>199</v>
      </c>
      <c r="C69" s="9" t="str">
        <f t="shared" si="50"/>
        <v/>
      </c>
      <c r="E69" s="9" t="str">
        <f t="shared" si="51"/>
        <v/>
      </c>
      <c r="G69" s="9" t="str">
        <f t="shared" si="52"/>
        <v/>
      </c>
      <c r="I69" s="9" t="str">
        <f t="shared" si="53"/>
        <v/>
      </c>
      <c r="K69" s="9" t="str">
        <f t="shared" si="54"/>
        <v/>
      </c>
      <c r="M69" s="9" t="str">
        <f t="shared" si="55"/>
        <v/>
      </c>
      <c r="N69" s="1">
        <v>0.52</v>
      </c>
      <c r="O69" s="9">
        <f t="shared" si="56"/>
        <v>92.592592592592581</v>
      </c>
      <c r="P69" s="1">
        <v>0.27</v>
      </c>
      <c r="Q69" s="9">
        <f t="shared" si="57"/>
        <v>107.69230769230771</v>
      </c>
      <c r="R69" s="1">
        <v>0.13</v>
      </c>
      <c r="S69" s="9">
        <f t="shared" si="58"/>
        <v>62.5</v>
      </c>
      <c r="T69" s="1">
        <v>0.08</v>
      </c>
      <c r="U69" s="9">
        <f t="shared" si="59"/>
        <v>0</v>
      </c>
      <c r="V69" s="1">
        <v>0.08</v>
      </c>
      <c r="W69" s="9" t="str">
        <f t="shared" si="60"/>
        <v/>
      </c>
      <c r="Y69" s="9" t="str">
        <f t="shared" si="61"/>
        <v/>
      </c>
      <c r="AA69" s="9" t="str">
        <f t="shared" si="62"/>
        <v/>
      </c>
      <c r="AC69" s="9" t="str">
        <f t="shared" si="63"/>
        <v/>
      </c>
      <c r="AE69" s="9" t="str">
        <f t="shared" si="64"/>
        <v/>
      </c>
      <c r="AF69" s="1">
        <v>0.01</v>
      </c>
      <c r="AG69" s="9" t="str">
        <f t="shared" si="65"/>
        <v/>
      </c>
      <c r="AI69" s="9" t="str">
        <f t="shared" si="66"/>
        <v/>
      </c>
      <c r="AK69" s="9" t="str">
        <f t="shared" si="67"/>
        <v/>
      </c>
      <c r="AM69" s="9" t="str">
        <f t="shared" si="68"/>
        <v/>
      </c>
      <c r="AO69" s="9" t="str">
        <f t="shared" si="69"/>
        <v/>
      </c>
      <c r="AQ69" s="9" t="str">
        <f t="shared" si="70"/>
        <v/>
      </c>
      <c r="AS69" s="9" t="str">
        <f t="shared" si="71"/>
        <v/>
      </c>
      <c r="AU69" s="9" t="str">
        <f t="shared" si="72"/>
        <v/>
      </c>
      <c r="AW69" s="9" t="str">
        <f t="shared" si="73"/>
        <v/>
      </c>
      <c r="AY69" s="9" t="str">
        <f t="shared" si="74"/>
        <v/>
      </c>
    </row>
    <row r="70" spans="1:51" s="4" customFormat="1">
      <c r="A70" s="3" t="s">
        <v>200</v>
      </c>
      <c r="B70" s="4">
        <v>29.84</v>
      </c>
      <c r="C70" s="11">
        <f t="shared" si="50"/>
        <v>189.14728682170539</v>
      </c>
      <c r="D70" s="4">
        <v>10.32</v>
      </c>
      <c r="E70" s="11">
        <f t="shared" si="51"/>
        <v>45.968882602545968</v>
      </c>
      <c r="F70" s="4">
        <v>7.07</v>
      </c>
      <c r="G70" s="11">
        <f t="shared" si="52"/>
        <v>16.859504132231411</v>
      </c>
      <c r="H70" s="4">
        <v>6.05</v>
      </c>
      <c r="I70" s="11">
        <f t="shared" si="53"/>
        <v>25</v>
      </c>
      <c r="J70" s="4">
        <v>4.84</v>
      </c>
      <c r="K70" s="11">
        <f t="shared" si="54"/>
        <v>-40.9035409035409</v>
      </c>
      <c r="L70" s="4">
        <v>8.19</v>
      </c>
      <c r="M70" s="11">
        <f t="shared" si="55"/>
        <v>-66.420664206642073</v>
      </c>
      <c r="N70" s="4">
        <v>24.39</v>
      </c>
      <c r="O70" s="11">
        <f t="shared" si="56"/>
        <v>61.952191235059765</v>
      </c>
      <c r="P70" s="4">
        <v>15.06</v>
      </c>
      <c r="Q70" s="11">
        <f t="shared" si="57"/>
        <v>-6.7492260061919396</v>
      </c>
      <c r="R70" s="4">
        <v>16.149999999999999</v>
      </c>
      <c r="S70" s="11">
        <f t="shared" si="58"/>
        <v>-68.530787217459093</v>
      </c>
      <c r="T70" s="4">
        <v>51.32</v>
      </c>
      <c r="U70" s="11">
        <f t="shared" si="59"/>
        <v>2102.5751072961375</v>
      </c>
      <c r="V70" s="4">
        <v>2.33</v>
      </c>
      <c r="W70" s="11">
        <f t="shared" si="60"/>
        <v>5725</v>
      </c>
      <c r="X70" s="4">
        <v>0.04</v>
      </c>
      <c r="Y70" s="11">
        <f t="shared" si="61"/>
        <v>33.333333333333343</v>
      </c>
      <c r="Z70" s="4">
        <v>0.03</v>
      </c>
      <c r="AA70" s="11">
        <f t="shared" si="62"/>
        <v>-98.578199052132703</v>
      </c>
      <c r="AB70" s="4">
        <v>2.11</v>
      </c>
      <c r="AC70" s="11">
        <f t="shared" si="63"/>
        <v>2244.4444444444448</v>
      </c>
      <c r="AD70" s="4">
        <v>0.09</v>
      </c>
      <c r="AE70" s="11">
        <f t="shared" si="64"/>
        <v>50</v>
      </c>
      <c r="AF70" s="4">
        <v>0.06</v>
      </c>
      <c r="AG70" s="11">
        <f t="shared" si="65"/>
        <v>100</v>
      </c>
      <c r="AH70" s="4">
        <v>0.03</v>
      </c>
      <c r="AI70" s="11">
        <f t="shared" si="66"/>
        <v>49.999999999999986</v>
      </c>
      <c r="AJ70" s="4">
        <v>0.02</v>
      </c>
      <c r="AK70" s="11">
        <f t="shared" si="67"/>
        <v>0</v>
      </c>
      <c r="AL70" s="4">
        <v>0.02</v>
      </c>
      <c r="AM70" s="11">
        <f t="shared" si="68"/>
        <v>-33.333333333333329</v>
      </c>
      <c r="AN70" s="4">
        <v>0.03</v>
      </c>
      <c r="AO70" s="11" t="str">
        <f t="shared" si="69"/>
        <v/>
      </c>
      <c r="AQ70" s="11" t="str">
        <f t="shared" si="70"/>
        <v/>
      </c>
      <c r="AS70" s="11" t="str">
        <f t="shared" si="71"/>
        <v/>
      </c>
      <c r="AT70" s="4">
        <v>0.1</v>
      </c>
      <c r="AU70" s="11">
        <f t="shared" si="72"/>
        <v>-75.000000000000014</v>
      </c>
      <c r="AV70" s="4">
        <v>0.4</v>
      </c>
      <c r="AW70" s="11">
        <f t="shared" si="73"/>
        <v>110.5263157894737</v>
      </c>
      <c r="AX70" s="4">
        <v>0.19</v>
      </c>
      <c r="AY70" s="11" t="str">
        <f t="shared" si="74"/>
        <v/>
      </c>
    </row>
    <row r="71" spans="1:51" s="4" customFormat="1">
      <c r="A71" s="3" t="s">
        <v>201</v>
      </c>
      <c r="B71" s="4">
        <v>1675.43</v>
      </c>
      <c r="C71" s="11">
        <f t="shared" si="50"/>
        <v>-11.435382923838116</v>
      </c>
      <c r="D71" s="4">
        <v>1891.76</v>
      </c>
      <c r="E71" s="11">
        <f t="shared" si="51"/>
        <v>35.684930033064845</v>
      </c>
      <c r="F71" s="4">
        <v>1394.23</v>
      </c>
      <c r="G71" s="11">
        <f t="shared" si="52"/>
        <v>-7.6821718258566456</v>
      </c>
      <c r="H71" s="4">
        <v>1510.25</v>
      </c>
      <c r="I71" s="11">
        <f t="shared" si="53"/>
        <v>19.775557141724157</v>
      </c>
      <c r="J71" s="4">
        <v>1260.9000000000001</v>
      </c>
      <c r="K71" s="11">
        <f t="shared" si="54"/>
        <v>3.4703473629791484</v>
      </c>
      <c r="L71" s="4">
        <v>1218.6099999999999</v>
      </c>
      <c r="M71" s="11">
        <f t="shared" si="55"/>
        <v>30.324257266913353</v>
      </c>
      <c r="N71" s="4">
        <v>935.06</v>
      </c>
      <c r="O71" s="11">
        <f t="shared" si="56"/>
        <v>14.190459907676518</v>
      </c>
      <c r="P71" s="4">
        <v>818.86</v>
      </c>
      <c r="Q71" s="11">
        <f t="shared" si="57"/>
        <v>29.548007404008921</v>
      </c>
      <c r="R71" s="4">
        <v>632.09</v>
      </c>
      <c r="S71" s="11">
        <f t="shared" si="58"/>
        <v>24.233966862556262</v>
      </c>
      <c r="T71" s="4">
        <v>508.79</v>
      </c>
      <c r="U71" s="11">
        <f t="shared" si="59"/>
        <v>33.537177501902846</v>
      </c>
      <c r="V71" s="4">
        <v>381.01</v>
      </c>
      <c r="W71" s="11">
        <f t="shared" si="60"/>
        <v>21.090100111234712</v>
      </c>
      <c r="X71" s="4">
        <v>314.64999999999998</v>
      </c>
      <c r="Y71" s="11">
        <f t="shared" si="61"/>
        <v>54.89317711922812</v>
      </c>
      <c r="Z71" s="4">
        <v>203.14</v>
      </c>
      <c r="AA71" s="11">
        <f t="shared" si="62"/>
        <v>34.094659713512428</v>
      </c>
      <c r="AB71" s="4">
        <v>151.49</v>
      </c>
      <c r="AC71" s="11">
        <f t="shared" si="63"/>
        <v>26.399666249478525</v>
      </c>
      <c r="AD71" s="4">
        <v>119.85</v>
      </c>
      <c r="AE71" s="11">
        <f t="shared" si="64"/>
        <v>1.7316017316017247</v>
      </c>
      <c r="AF71" s="4">
        <v>117.81</v>
      </c>
      <c r="AG71" s="11">
        <f t="shared" si="65"/>
        <v>32.594259988745087</v>
      </c>
      <c r="AH71" s="4">
        <v>88.85</v>
      </c>
      <c r="AI71" s="11">
        <f t="shared" si="66"/>
        <v>30.030733206497871</v>
      </c>
      <c r="AJ71" s="4">
        <v>68.33</v>
      </c>
      <c r="AK71" s="11">
        <f t="shared" si="67"/>
        <v>46.222983094371926</v>
      </c>
      <c r="AL71" s="4">
        <v>46.73</v>
      </c>
      <c r="AM71" s="11">
        <f t="shared" si="68"/>
        <v>16.214871922407351</v>
      </c>
      <c r="AN71" s="4">
        <v>40.21</v>
      </c>
      <c r="AO71" s="11">
        <f t="shared" si="69"/>
        <v>29.459111397295569</v>
      </c>
      <c r="AP71" s="4">
        <v>31.06</v>
      </c>
      <c r="AQ71" s="11">
        <f t="shared" si="70"/>
        <v>81.319322825452417</v>
      </c>
      <c r="AR71" s="4">
        <v>17.13</v>
      </c>
      <c r="AS71" s="11">
        <f t="shared" si="71"/>
        <v>-5.9824368825466516</v>
      </c>
      <c r="AT71" s="4">
        <v>18.22</v>
      </c>
      <c r="AU71" s="11">
        <f t="shared" si="72"/>
        <v>-10.598626104023554</v>
      </c>
      <c r="AV71" s="4">
        <v>20.38</v>
      </c>
      <c r="AW71" s="11">
        <f t="shared" si="73"/>
        <v>69.269102990033232</v>
      </c>
      <c r="AX71" s="4">
        <v>12.04</v>
      </c>
      <c r="AY71" s="11" t="str">
        <f t="shared" si="74"/>
        <v/>
      </c>
    </row>
    <row r="72" spans="1:51">
      <c r="A72" s="2" t="s">
        <v>202</v>
      </c>
      <c r="B72" s="1">
        <v>60.16</v>
      </c>
      <c r="C72" s="9">
        <f t="shared" si="50"/>
        <v>0</v>
      </c>
      <c r="D72" s="1">
        <v>60.16</v>
      </c>
      <c r="E72" s="9">
        <f t="shared" si="51"/>
        <v>0</v>
      </c>
      <c r="F72" s="1">
        <v>60.16</v>
      </c>
      <c r="G72" s="9">
        <f t="shared" si="52"/>
        <v>0</v>
      </c>
      <c r="H72" s="1">
        <v>60.16</v>
      </c>
      <c r="I72" s="9">
        <f t="shared" si="53"/>
        <v>0</v>
      </c>
      <c r="J72" s="1">
        <v>60.16</v>
      </c>
      <c r="K72" s="9">
        <f t="shared" si="54"/>
        <v>100</v>
      </c>
      <c r="L72" s="1">
        <v>30.08</v>
      </c>
      <c r="M72" s="9">
        <f t="shared" si="55"/>
        <v>0</v>
      </c>
      <c r="N72" s="1">
        <v>30.08</v>
      </c>
      <c r="O72" s="9">
        <f t="shared" si="56"/>
        <v>0</v>
      </c>
      <c r="P72" s="1">
        <v>30.08</v>
      </c>
      <c r="Q72" s="9">
        <f t="shared" si="57"/>
        <v>0</v>
      </c>
      <c r="R72" s="1">
        <v>30.08</v>
      </c>
      <c r="S72" s="9">
        <f t="shared" si="58"/>
        <v>6.7423704755145444</v>
      </c>
      <c r="T72" s="1">
        <v>28.18</v>
      </c>
      <c r="U72" s="9">
        <f t="shared" si="59"/>
        <v>49.973390101117623</v>
      </c>
      <c r="V72" s="1">
        <v>18.79</v>
      </c>
      <c r="W72" s="9">
        <f t="shared" si="60"/>
        <v>0</v>
      </c>
      <c r="X72" s="1">
        <v>18.79</v>
      </c>
      <c r="Y72" s="9">
        <f t="shared" si="61"/>
        <v>125.02994011976047</v>
      </c>
      <c r="Z72" s="1">
        <v>8.35</v>
      </c>
      <c r="AA72" s="9">
        <f t="shared" si="62"/>
        <v>3.7267080745341477</v>
      </c>
      <c r="AB72" s="1">
        <v>8.0500000000000007</v>
      </c>
      <c r="AC72" s="9">
        <f t="shared" si="63"/>
        <v>49.906890130353823</v>
      </c>
      <c r="AD72" s="1">
        <v>5.37</v>
      </c>
      <c r="AE72" s="9">
        <f t="shared" si="64"/>
        <v>0</v>
      </c>
      <c r="AF72" s="1">
        <v>5.37</v>
      </c>
      <c r="AG72" s="9">
        <f t="shared" si="65"/>
        <v>0</v>
      </c>
      <c r="AH72" s="1">
        <v>5.37</v>
      </c>
      <c r="AI72" s="9">
        <f t="shared" si="66"/>
        <v>0</v>
      </c>
      <c r="AJ72" s="1">
        <v>5.37</v>
      </c>
      <c r="AK72" s="9">
        <f t="shared" si="67"/>
        <v>0</v>
      </c>
      <c r="AL72" s="1">
        <v>5.37</v>
      </c>
      <c r="AM72" s="9">
        <f t="shared" si="68"/>
        <v>0</v>
      </c>
      <c r="AN72" s="1">
        <v>5.37</v>
      </c>
      <c r="AO72" s="9">
        <f t="shared" si="69"/>
        <v>65.230769230769241</v>
      </c>
      <c r="AP72" s="1">
        <v>3.25</v>
      </c>
      <c r="AQ72" s="9">
        <f t="shared" si="70"/>
        <v>0</v>
      </c>
      <c r="AR72" s="1">
        <v>3.25</v>
      </c>
      <c r="AS72" s="9">
        <f t="shared" si="71"/>
        <v>99.386503067484682</v>
      </c>
      <c r="AT72" s="1">
        <v>1.63</v>
      </c>
      <c r="AU72" s="9">
        <f t="shared" si="72"/>
        <v>8.6666666666666607</v>
      </c>
      <c r="AV72" s="1">
        <v>1.5</v>
      </c>
      <c r="AW72" s="9">
        <f t="shared" si="73"/>
        <v>100</v>
      </c>
      <c r="AX72" s="1">
        <v>0.75</v>
      </c>
      <c r="AY72" s="9" t="str">
        <f t="shared" si="74"/>
        <v/>
      </c>
    </row>
    <row r="73" spans="1:51">
      <c r="A73" s="2" t="s">
        <v>203</v>
      </c>
      <c r="C73" s="9" t="str">
        <f t="shared" si="50"/>
        <v/>
      </c>
      <c r="E73" s="9" t="str">
        <f t="shared" si="51"/>
        <v/>
      </c>
      <c r="G73" s="9" t="str">
        <f t="shared" si="52"/>
        <v/>
      </c>
      <c r="I73" s="9" t="str">
        <f t="shared" si="53"/>
        <v/>
      </c>
      <c r="K73" s="9" t="str">
        <f t="shared" si="54"/>
        <v/>
      </c>
      <c r="M73" s="9" t="str">
        <f t="shared" si="55"/>
        <v/>
      </c>
      <c r="O73" s="9" t="str">
        <f t="shared" si="56"/>
        <v/>
      </c>
      <c r="Q73" s="9" t="str">
        <f t="shared" si="57"/>
        <v/>
      </c>
      <c r="S73" s="9" t="str">
        <f t="shared" si="58"/>
        <v/>
      </c>
      <c r="U73" s="9" t="str">
        <f t="shared" si="59"/>
        <v/>
      </c>
      <c r="W73" s="9" t="str">
        <f t="shared" si="60"/>
        <v/>
      </c>
      <c r="Y73" s="9" t="str">
        <f t="shared" si="61"/>
        <v/>
      </c>
      <c r="AA73" s="9" t="str">
        <f t="shared" si="62"/>
        <v/>
      </c>
      <c r="AC73" s="9" t="str">
        <f t="shared" si="63"/>
        <v/>
      </c>
      <c r="AE73" s="9" t="str">
        <f t="shared" si="64"/>
        <v/>
      </c>
      <c r="AG73" s="9" t="str">
        <f t="shared" si="65"/>
        <v/>
      </c>
      <c r="AI73" s="9" t="str">
        <f t="shared" si="66"/>
        <v/>
      </c>
      <c r="AK73" s="9" t="str">
        <f t="shared" si="67"/>
        <v/>
      </c>
      <c r="AM73" s="9" t="str">
        <f t="shared" si="68"/>
        <v/>
      </c>
      <c r="AO73" s="9" t="str">
        <f t="shared" si="69"/>
        <v/>
      </c>
      <c r="AQ73" s="9" t="str">
        <f t="shared" si="70"/>
        <v/>
      </c>
      <c r="AS73" s="9" t="str">
        <f t="shared" si="71"/>
        <v/>
      </c>
      <c r="AU73" s="9" t="str">
        <f t="shared" si="72"/>
        <v/>
      </c>
      <c r="AW73" s="9" t="str">
        <f t="shared" si="73"/>
        <v/>
      </c>
      <c r="AY73" s="9" t="str">
        <f t="shared" si="74"/>
        <v/>
      </c>
    </row>
    <row r="74" spans="1:51">
      <c r="A74" s="2" t="s">
        <v>204</v>
      </c>
      <c r="C74" s="9" t="str">
        <f t="shared" si="50"/>
        <v/>
      </c>
      <c r="E74" s="9" t="str">
        <f t="shared" si="51"/>
        <v/>
      </c>
      <c r="G74" s="9" t="str">
        <f t="shared" si="52"/>
        <v/>
      </c>
      <c r="I74" s="9" t="str">
        <f t="shared" si="53"/>
        <v/>
      </c>
      <c r="K74" s="9" t="str">
        <f t="shared" si="54"/>
        <v/>
      </c>
      <c r="M74" s="9" t="str">
        <f t="shared" si="55"/>
        <v/>
      </c>
      <c r="O74" s="9" t="str">
        <f t="shared" si="56"/>
        <v/>
      </c>
      <c r="Q74" s="9" t="str">
        <f t="shared" si="57"/>
        <v/>
      </c>
      <c r="S74" s="9" t="str">
        <f t="shared" si="58"/>
        <v/>
      </c>
      <c r="U74" s="9" t="str">
        <f t="shared" si="59"/>
        <v/>
      </c>
      <c r="W74" s="9" t="str">
        <f t="shared" si="60"/>
        <v/>
      </c>
      <c r="Y74" s="9" t="str">
        <f t="shared" si="61"/>
        <v/>
      </c>
      <c r="AA74" s="9" t="str">
        <f t="shared" si="62"/>
        <v/>
      </c>
      <c r="AC74" s="9" t="str">
        <f t="shared" si="63"/>
        <v/>
      </c>
      <c r="AE74" s="9" t="str">
        <f t="shared" si="64"/>
        <v/>
      </c>
      <c r="AG74" s="9" t="str">
        <f t="shared" si="65"/>
        <v/>
      </c>
      <c r="AI74" s="9" t="str">
        <f t="shared" si="66"/>
        <v/>
      </c>
      <c r="AK74" s="9" t="str">
        <f t="shared" si="67"/>
        <v/>
      </c>
      <c r="AM74" s="9" t="str">
        <f t="shared" si="68"/>
        <v/>
      </c>
      <c r="AO74" s="9" t="str">
        <f t="shared" si="69"/>
        <v/>
      </c>
      <c r="AQ74" s="9" t="str">
        <f t="shared" si="70"/>
        <v/>
      </c>
      <c r="AS74" s="9" t="str">
        <f t="shared" si="71"/>
        <v/>
      </c>
      <c r="AU74" s="9" t="str">
        <f t="shared" si="72"/>
        <v/>
      </c>
      <c r="AW74" s="9" t="str">
        <f t="shared" si="73"/>
        <v/>
      </c>
      <c r="AY74" s="9" t="str">
        <f t="shared" si="74"/>
        <v/>
      </c>
    </row>
    <row r="75" spans="1:51">
      <c r="A75" s="2" t="s">
        <v>205</v>
      </c>
      <c r="C75" s="9" t="str">
        <f t="shared" si="50"/>
        <v/>
      </c>
      <c r="E75" s="9" t="str">
        <f t="shared" si="51"/>
        <v/>
      </c>
      <c r="G75" s="9" t="str">
        <f t="shared" si="52"/>
        <v/>
      </c>
      <c r="I75" s="9" t="str">
        <f t="shared" si="53"/>
        <v/>
      </c>
      <c r="K75" s="9" t="str">
        <f t="shared" si="54"/>
        <v/>
      </c>
      <c r="M75" s="9" t="str">
        <f t="shared" si="55"/>
        <v/>
      </c>
      <c r="O75" s="9" t="str">
        <f t="shared" si="56"/>
        <v/>
      </c>
      <c r="Q75" s="9" t="str">
        <f t="shared" si="57"/>
        <v/>
      </c>
      <c r="S75" s="9" t="str">
        <f t="shared" si="58"/>
        <v/>
      </c>
      <c r="U75" s="9" t="str">
        <f t="shared" si="59"/>
        <v/>
      </c>
      <c r="W75" s="9" t="str">
        <f t="shared" si="60"/>
        <v/>
      </c>
      <c r="Y75" s="9" t="str">
        <f t="shared" si="61"/>
        <v/>
      </c>
      <c r="AA75" s="9" t="str">
        <f t="shared" si="62"/>
        <v/>
      </c>
      <c r="AC75" s="9" t="str">
        <f t="shared" si="63"/>
        <v/>
      </c>
      <c r="AE75" s="9" t="str">
        <f t="shared" si="64"/>
        <v/>
      </c>
      <c r="AG75" s="9" t="str">
        <f t="shared" si="65"/>
        <v/>
      </c>
      <c r="AI75" s="9" t="str">
        <f t="shared" si="66"/>
        <v/>
      </c>
      <c r="AK75" s="9" t="str">
        <f t="shared" si="67"/>
        <v/>
      </c>
      <c r="AM75" s="9" t="str">
        <f t="shared" si="68"/>
        <v/>
      </c>
      <c r="AO75" s="9" t="str">
        <f t="shared" si="69"/>
        <v/>
      </c>
      <c r="AQ75" s="9" t="str">
        <f t="shared" si="70"/>
        <v/>
      </c>
      <c r="AS75" s="9" t="str">
        <f t="shared" si="71"/>
        <v/>
      </c>
      <c r="AU75" s="9" t="str">
        <f t="shared" si="72"/>
        <v/>
      </c>
      <c r="AW75" s="9" t="str">
        <f t="shared" si="73"/>
        <v/>
      </c>
      <c r="AY75" s="9" t="str">
        <f t="shared" si="74"/>
        <v/>
      </c>
    </row>
    <row r="76" spans="1:51">
      <c r="A76" s="2" t="s">
        <v>206</v>
      </c>
      <c r="B76" s="1">
        <v>0.93</v>
      </c>
      <c r="C76" s="9">
        <f t="shared" si="50"/>
        <v>0</v>
      </c>
      <c r="D76" s="1">
        <v>0.93</v>
      </c>
      <c r="E76" s="9">
        <f t="shared" si="51"/>
        <v>-10.576923076923075</v>
      </c>
      <c r="F76" s="1">
        <v>1.04</v>
      </c>
      <c r="G76" s="9">
        <f t="shared" si="52"/>
        <v>-43.169398907103826</v>
      </c>
      <c r="H76" s="1">
        <v>1.83</v>
      </c>
      <c r="I76" s="9">
        <f t="shared" si="53"/>
        <v>-1.6129032258064528</v>
      </c>
      <c r="J76" s="1">
        <v>1.86</v>
      </c>
      <c r="K76" s="9">
        <f t="shared" si="54"/>
        <v>-94.171106236289575</v>
      </c>
      <c r="L76" s="1">
        <v>31.91</v>
      </c>
      <c r="M76" s="9">
        <f t="shared" si="55"/>
        <v>0.5356017643352291</v>
      </c>
      <c r="N76" s="1">
        <v>31.74</v>
      </c>
      <c r="O76" s="9">
        <f t="shared" si="56"/>
        <v>1.959524574365562</v>
      </c>
      <c r="P76" s="1">
        <v>31.13</v>
      </c>
      <c r="Q76" s="9">
        <f t="shared" si="57"/>
        <v>-0.95450206808781646</v>
      </c>
      <c r="R76" s="1">
        <v>31.43</v>
      </c>
      <c r="S76" s="9">
        <f t="shared" si="58"/>
        <v>1727.325581395349</v>
      </c>
      <c r="T76" s="1">
        <v>1.72</v>
      </c>
      <c r="U76" s="9">
        <f t="shared" si="59"/>
        <v>-6.5217391304347876</v>
      </c>
      <c r="V76" s="1">
        <v>1.84</v>
      </c>
      <c r="W76" s="9">
        <f t="shared" si="60"/>
        <v>20.261437908496735</v>
      </c>
      <c r="X76" s="1">
        <v>1.53</v>
      </c>
      <c r="Y76" s="9">
        <f t="shared" si="61"/>
        <v>-87.153652392947109</v>
      </c>
      <c r="Z76" s="1">
        <v>11.91</v>
      </c>
      <c r="AA76" s="9">
        <f t="shared" si="62"/>
        <v>554.39560439560432</v>
      </c>
      <c r="AB76" s="1">
        <v>1.82</v>
      </c>
      <c r="AC76" s="9">
        <f t="shared" si="63"/>
        <v>-59.55555555555555</v>
      </c>
      <c r="AD76" s="1">
        <v>4.5</v>
      </c>
      <c r="AE76" s="9">
        <f t="shared" si="64"/>
        <v>0</v>
      </c>
      <c r="AF76" s="1">
        <v>4.5</v>
      </c>
      <c r="AG76" s="9">
        <f t="shared" si="65"/>
        <v>6.6350710900473997</v>
      </c>
      <c r="AH76" s="1">
        <v>4.22</v>
      </c>
      <c r="AI76" s="9">
        <f t="shared" si="66"/>
        <v>0</v>
      </c>
      <c r="AJ76" s="1">
        <v>4.22</v>
      </c>
      <c r="AK76" s="9">
        <f t="shared" si="67"/>
        <v>3.1784841075794592</v>
      </c>
      <c r="AL76" s="1">
        <v>4.09</v>
      </c>
      <c r="AM76" s="9">
        <f t="shared" si="68"/>
        <v>0</v>
      </c>
      <c r="AN76" s="1">
        <v>4.09</v>
      </c>
      <c r="AO76" s="9">
        <f t="shared" si="69"/>
        <v>139.18128654970761</v>
      </c>
      <c r="AP76" s="1">
        <v>1.71</v>
      </c>
      <c r="AQ76" s="9">
        <f t="shared" si="70"/>
        <v>0</v>
      </c>
      <c r="AR76" s="1">
        <v>1.71</v>
      </c>
      <c r="AS76" s="9">
        <f t="shared" si="71"/>
        <v>-50.578034682080933</v>
      </c>
      <c r="AT76" s="1">
        <v>3.46</v>
      </c>
      <c r="AU76" s="9">
        <f t="shared" si="72"/>
        <v>355.26315789473688</v>
      </c>
      <c r="AV76" s="1">
        <v>0.76</v>
      </c>
      <c r="AW76" s="9">
        <f t="shared" si="73"/>
        <v>0</v>
      </c>
      <c r="AX76" s="1">
        <v>0.76</v>
      </c>
      <c r="AY76" s="9" t="str">
        <f t="shared" si="74"/>
        <v/>
      </c>
    </row>
    <row r="77" spans="1:51">
      <c r="A77" s="2" t="s">
        <v>207</v>
      </c>
      <c r="B77" s="1">
        <v>35</v>
      </c>
      <c r="C77" s="9">
        <f t="shared" si="50"/>
        <v>0</v>
      </c>
      <c r="D77" s="1">
        <v>35</v>
      </c>
      <c r="E77" s="9">
        <f t="shared" si="51"/>
        <v>0</v>
      </c>
      <c r="F77" s="1">
        <v>35</v>
      </c>
      <c r="G77" s="9">
        <f t="shared" si="52"/>
        <v>0</v>
      </c>
      <c r="H77" s="1">
        <v>35</v>
      </c>
      <c r="I77" s="9">
        <f t="shared" si="53"/>
        <v>0</v>
      </c>
      <c r="J77" s="1">
        <v>35</v>
      </c>
      <c r="K77" s="9">
        <f t="shared" si="54"/>
        <v>18.323191345503727</v>
      </c>
      <c r="L77" s="1">
        <v>29.58</v>
      </c>
      <c r="M77" s="9">
        <f t="shared" si="55"/>
        <v>0</v>
      </c>
      <c r="N77" s="1">
        <v>29.58</v>
      </c>
      <c r="O77" s="9">
        <f t="shared" si="56"/>
        <v>0</v>
      </c>
      <c r="P77" s="1">
        <v>29.58</v>
      </c>
      <c r="Q77" s="9">
        <f t="shared" si="57"/>
        <v>18.272690923630535</v>
      </c>
      <c r="R77" s="1">
        <v>25.01</v>
      </c>
      <c r="S77" s="9">
        <f t="shared" si="58"/>
        <v>11.851520572450815</v>
      </c>
      <c r="T77" s="1">
        <v>22.36</v>
      </c>
      <c r="U77" s="9">
        <f t="shared" si="59"/>
        <v>13.617886178861788</v>
      </c>
      <c r="V77" s="1">
        <v>19.68</v>
      </c>
      <c r="W77" s="9">
        <f t="shared" si="60"/>
        <v>14.75218658892129</v>
      </c>
      <c r="X77" s="1">
        <v>17.149999999999999</v>
      </c>
      <c r="Y77" s="9">
        <f t="shared" si="61"/>
        <v>8.9580686149936355</v>
      </c>
      <c r="Z77" s="1">
        <v>15.74</v>
      </c>
      <c r="AA77" s="9">
        <f t="shared" si="62"/>
        <v>-2.2967101179391634</v>
      </c>
      <c r="AB77" s="1">
        <v>16.11</v>
      </c>
      <c r="AC77" s="9">
        <f t="shared" si="63"/>
        <v>4.8828125</v>
      </c>
      <c r="AD77" s="1">
        <v>15.36</v>
      </c>
      <c r="AE77" s="9">
        <f t="shared" si="64"/>
        <v>29.729729729729726</v>
      </c>
      <c r="AF77" s="1">
        <v>11.84</v>
      </c>
      <c r="AG77" s="9">
        <f t="shared" si="65"/>
        <v>34.545454545454533</v>
      </c>
      <c r="AH77" s="1">
        <v>8.8000000000000007</v>
      </c>
      <c r="AI77" s="9">
        <f t="shared" si="66"/>
        <v>6.2801932367149931</v>
      </c>
      <c r="AJ77" s="1">
        <v>8.2799999999999994</v>
      </c>
      <c r="AK77" s="9">
        <f t="shared" si="67"/>
        <v>6.153846153846148</v>
      </c>
      <c r="AL77" s="1">
        <v>7.8</v>
      </c>
      <c r="AM77" s="9">
        <f t="shared" si="68"/>
        <v>16.071428571428573</v>
      </c>
      <c r="AN77" s="1">
        <v>6.72</v>
      </c>
      <c r="AO77" s="9">
        <f t="shared" si="69"/>
        <v>19.78609625668448</v>
      </c>
      <c r="AP77" s="1">
        <v>5.61</v>
      </c>
      <c r="AQ77" s="9">
        <f t="shared" si="70"/>
        <v>21.428571428571434</v>
      </c>
      <c r="AR77" s="1">
        <v>4.62</v>
      </c>
      <c r="AS77" s="9">
        <f t="shared" si="71"/>
        <v>22.54641909814324</v>
      </c>
      <c r="AT77" s="1">
        <v>3.77</v>
      </c>
      <c r="AU77" s="9">
        <f t="shared" si="72"/>
        <v>204.03225806451616</v>
      </c>
      <c r="AV77" s="1">
        <v>1.24</v>
      </c>
      <c r="AW77" s="9">
        <f t="shared" si="73"/>
        <v>-31.491712707182323</v>
      </c>
      <c r="AX77" s="1">
        <v>1.81</v>
      </c>
      <c r="AY77" s="9" t="str">
        <f t="shared" si="74"/>
        <v/>
      </c>
    </row>
    <row r="78" spans="1:51">
      <c r="A78" s="2" t="s">
        <v>208</v>
      </c>
      <c r="B78" s="1">
        <v>929.33</v>
      </c>
      <c r="C78" s="9">
        <f t="shared" si="50"/>
        <v>11.890629326847826</v>
      </c>
      <c r="D78" s="1">
        <v>830.57</v>
      </c>
      <c r="E78" s="9">
        <f t="shared" si="51"/>
        <v>21.169725439850613</v>
      </c>
      <c r="F78" s="1">
        <v>685.46</v>
      </c>
      <c r="G78" s="9">
        <f t="shared" si="52"/>
        <v>60.533033560504933</v>
      </c>
      <c r="H78" s="1">
        <v>426.99</v>
      </c>
      <c r="I78" s="9">
        <f t="shared" si="53"/>
        <v>21.594145119034053</v>
      </c>
      <c r="J78" s="1">
        <v>351.16</v>
      </c>
      <c r="K78" s="9">
        <f t="shared" si="54"/>
        <v>11.345044073815725</v>
      </c>
      <c r="L78" s="1">
        <v>315.38</v>
      </c>
      <c r="M78" s="9">
        <f t="shared" si="55"/>
        <v>18.554995864972565</v>
      </c>
      <c r="N78" s="1">
        <v>266.02</v>
      </c>
      <c r="O78" s="9">
        <f t="shared" si="56"/>
        <v>43.175457481162525</v>
      </c>
      <c r="P78" s="1">
        <v>185.8</v>
      </c>
      <c r="Q78" s="9">
        <f t="shared" si="57"/>
        <v>37.395548325075815</v>
      </c>
      <c r="R78" s="1">
        <v>135.22999999999999</v>
      </c>
      <c r="S78" s="9">
        <f t="shared" si="58"/>
        <v>43.96891302033427</v>
      </c>
      <c r="T78" s="1">
        <v>93.93</v>
      </c>
      <c r="U78" s="9">
        <f t="shared" si="59"/>
        <v>43.711750305997569</v>
      </c>
      <c r="V78" s="1">
        <v>65.36</v>
      </c>
      <c r="W78" s="9">
        <f t="shared" si="60"/>
        <v>46.08851139919534</v>
      </c>
      <c r="X78" s="1">
        <v>44.74</v>
      </c>
      <c r="Y78" s="9">
        <f t="shared" si="61"/>
        <v>63.523391812865505</v>
      </c>
      <c r="Z78" s="1">
        <v>27.36</v>
      </c>
      <c r="AA78" s="9">
        <f t="shared" si="62"/>
        <v>148.05077062556663</v>
      </c>
      <c r="AB78" s="1">
        <v>11.03</v>
      </c>
      <c r="AC78" s="9">
        <f t="shared" si="63"/>
        <v>106.16822429906543</v>
      </c>
      <c r="AD78" s="1">
        <v>5.35</v>
      </c>
      <c r="AE78" s="9">
        <f t="shared" si="64"/>
        <v>57.817109144542755</v>
      </c>
      <c r="AF78" s="1">
        <v>3.39</v>
      </c>
      <c r="AG78" s="9">
        <f t="shared" si="65"/>
        <v>-9.8404255319148852</v>
      </c>
      <c r="AH78" s="1">
        <v>3.76</v>
      </c>
      <c r="AI78" s="9">
        <f t="shared" si="66"/>
        <v>59.999999999999986</v>
      </c>
      <c r="AJ78" s="1">
        <v>2.35</v>
      </c>
      <c r="AK78" s="9">
        <f t="shared" si="67"/>
        <v>40.718562874251504</v>
      </c>
      <c r="AL78" s="1">
        <v>1.67</v>
      </c>
      <c r="AM78" s="9">
        <f t="shared" si="68"/>
        <v>3.7267080745341503</v>
      </c>
      <c r="AN78" s="1">
        <v>1.61</v>
      </c>
      <c r="AO78" s="9">
        <f t="shared" si="69"/>
        <v>37.606837606837622</v>
      </c>
      <c r="AP78" s="1">
        <v>1.17</v>
      </c>
      <c r="AQ78" s="9">
        <f t="shared" si="70"/>
        <v>-29.09090909090909</v>
      </c>
      <c r="AR78" s="1">
        <v>1.65</v>
      </c>
      <c r="AS78" s="9">
        <f t="shared" si="71"/>
        <v>5.0955414012738753</v>
      </c>
      <c r="AT78" s="1">
        <v>1.57</v>
      </c>
      <c r="AU78" s="9">
        <f t="shared" si="72"/>
        <v>-54.885057471264368</v>
      </c>
      <c r="AV78" s="1">
        <v>3.48</v>
      </c>
      <c r="AW78" s="9">
        <f t="shared" si="73"/>
        <v>165.64885496183206</v>
      </c>
      <c r="AX78" s="1">
        <v>1.31</v>
      </c>
      <c r="AY78" s="9" t="str">
        <f t="shared" si="74"/>
        <v/>
      </c>
    </row>
    <row r="79" spans="1:51" s="4" customFormat="1">
      <c r="A79" s="3" t="s">
        <v>209</v>
      </c>
      <c r="B79" s="4">
        <v>1136.1300000000001</v>
      </c>
      <c r="C79" s="11">
        <f t="shared" si="50"/>
        <v>22.901927695203497</v>
      </c>
      <c r="D79" s="4">
        <v>924.42</v>
      </c>
      <c r="E79" s="11">
        <f t="shared" si="51"/>
        <v>18.02512639803891</v>
      </c>
      <c r="F79" s="4">
        <v>783.24</v>
      </c>
      <c r="G79" s="11">
        <f t="shared" si="52"/>
        <v>49.3080178428457</v>
      </c>
      <c r="H79" s="4">
        <v>524.58000000000004</v>
      </c>
      <c r="I79" s="11">
        <f t="shared" si="53"/>
        <v>16.799145013693149</v>
      </c>
      <c r="J79" s="4">
        <v>449.13</v>
      </c>
      <c r="K79" s="11">
        <f t="shared" si="54"/>
        <v>9.2375045603794277</v>
      </c>
      <c r="L79" s="4">
        <v>411.15</v>
      </c>
      <c r="M79" s="11">
        <f t="shared" si="55"/>
        <v>14.884877612607571</v>
      </c>
      <c r="N79" s="4">
        <v>357.88</v>
      </c>
      <c r="O79" s="11">
        <f t="shared" si="56"/>
        <v>29.33863389953018</v>
      </c>
      <c r="P79" s="4">
        <v>276.7</v>
      </c>
      <c r="Q79" s="11">
        <f t="shared" si="57"/>
        <v>24.650869447697993</v>
      </c>
      <c r="R79" s="4">
        <v>221.98</v>
      </c>
      <c r="S79" s="11">
        <f t="shared" si="58"/>
        <v>51.470487888092784</v>
      </c>
      <c r="T79" s="4">
        <v>146.55000000000001</v>
      </c>
      <c r="U79" s="11">
        <f t="shared" si="59"/>
        <v>38.372202813709769</v>
      </c>
      <c r="V79" s="4">
        <v>105.91</v>
      </c>
      <c r="W79" s="11">
        <f t="shared" si="60"/>
        <v>28.656462585034021</v>
      </c>
      <c r="X79" s="4">
        <v>82.32</v>
      </c>
      <c r="Y79" s="11">
        <f t="shared" si="61"/>
        <v>28.745699092899585</v>
      </c>
      <c r="Z79" s="4">
        <v>63.94</v>
      </c>
      <c r="AA79" s="11">
        <f t="shared" si="62"/>
        <v>71.558894553259975</v>
      </c>
      <c r="AB79" s="4">
        <v>37.270000000000003</v>
      </c>
      <c r="AC79" s="11">
        <f t="shared" si="63"/>
        <v>22.962718574727827</v>
      </c>
      <c r="AD79" s="4">
        <v>30.31</v>
      </c>
      <c r="AE79" s="11">
        <f t="shared" si="64"/>
        <v>21.143085531574737</v>
      </c>
      <c r="AF79" s="4">
        <v>25.02</v>
      </c>
      <c r="AG79" s="11">
        <f t="shared" si="65"/>
        <v>13.008130081300809</v>
      </c>
      <c r="AH79" s="4">
        <v>22.14</v>
      </c>
      <c r="AI79" s="11">
        <f t="shared" si="66"/>
        <v>9.4955489614243405</v>
      </c>
      <c r="AJ79" s="4">
        <v>20.22</v>
      </c>
      <c r="AK79" s="11">
        <f t="shared" si="67"/>
        <v>7.5531914893616925</v>
      </c>
      <c r="AL79" s="4">
        <v>18.8</v>
      </c>
      <c r="AM79" s="11">
        <f t="shared" si="68"/>
        <v>5.7367829021372305</v>
      </c>
      <c r="AN79" s="4">
        <v>17.78</v>
      </c>
      <c r="AO79" s="11">
        <f t="shared" si="69"/>
        <v>51.319148936170222</v>
      </c>
      <c r="AP79" s="4">
        <v>11.75</v>
      </c>
      <c r="AQ79" s="11">
        <f t="shared" si="70"/>
        <v>4.5373665480427023</v>
      </c>
      <c r="AR79" s="4">
        <v>11.24</v>
      </c>
      <c r="AS79" s="11">
        <f t="shared" si="71"/>
        <v>7.7660594439117974</v>
      </c>
      <c r="AT79" s="4">
        <v>10.43</v>
      </c>
      <c r="AU79" s="11">
        <f t="shared" si="72"/>
        <v>49.426934097421189</v>
      </c>
      <c r="AV79" s="4">
        <v>6.98</v>
      </c>
      <c r="AW79" s="11">
        <f t="shared" si="73"/>
        <v>50.75593952483802</v>
      </c>
      <c r="AX79" s="4">
        <v>4.63</v>
      </c>
      <c r="AY79" s="11" t="str">
        <f t="shared" si="74"/>
        <v/>
      </c>
    </row>
    <row r="80" spans="1:51">
      <c r="A80" s="2" t="s">
        <v>210</v>
      </c>
      <c r="B80" s="1">
        <v>15.46</v>
      </c>
      <c r="C80" s="9">
        <f t="shared" si="50"/>
        <v>0.78226857887875489</v>
      </c>
      <c r="D80" s="1">
        <v>15.34</v>
      </c>
      <c r="E80" s="9">
        <f t="shared" si="51"/>
        <v>16.212121212121218</v>
      </c>
      <c r="F80" s="1">
        <v>13.2</v>
      </c>
      <c r="G80" s="9">
        <f t="shared" si="52"/>
        <v>20.547945205479454</v>
      </c>
      <c r="H80" s="1">
        <v>10.95</v>
      </c>
      <c r="I80" s="9">
        <f t="shared" si="53"/>
        <v>0.55096418732781194</v>
      </c>
      <c r="J80" s="1">
        <v>10.89</v>
      </c>
      <c r="K80" s="9">
        <f t="shared" si="54"/>
        <v>9.0090090090090129</v>
      </c>
      <c r="L80" s="1">
        <v>9.99</v>
      </c>
      <c r="M80" s="9">
        <f t="shared" si="55"/>
        <v>9.6597145993413918</v>
      </c>
      <c r="N80" s="1">
        <v>9.11</v>
      </c>
      <c r="O80" s="9">
        <f t="shared" si="56"/>
        <v>6.9248826291079801</v>
      </c>
      <c r="P80" s="1">
        <v>8.52</v>
      </c>
      <c r="Q80" s="9">
        <f t="shared" si="57"/>
        <v>6.2344139650872821</v>
      </c>
      <c r="R80" s="1">
        <v>8.02</v>
      </c>
      <c r="S80" s="9">
        <f t="shared" si="58"/>
        <v>10.013717421124822</v>
      </c>
      <c r="T80" s="1">
        <v>7.29</v>
      </c>
      <c r="U80" s="9">
        <f t="shared" si="59"/>
        <v>6.2682215743440182</v>
      </c>
      <c r="V80" s="1">
        <v>6.86</v>
      </c>
      <c r="W80" s="9">
        <f t="shared" si="60"/>
        <v>37.75100401606425</v>
      </c>
      <c r="X80" s="1">
        <v>4.9800000000000004</v>
      </c>
      <c r="Y80" s="9">
        <f t="shared" si="61"/>
        <v>106.6390041493776</v>
      </c>
      <c r="Z80" s="1">
        <v>2.41</v>
      </c>
      <c r="AA80" s="9">
        <f t="shared" si="62"/>
        <v>608.82352941176475</v>
      </c>
      <c r="AB80" s="1">
        <v>0.34</v>
      </c>
      <c r="AC80" s="9">
        <f t="shared" si="63"/>
        <v>-12.820512820512816</v>
      </c>
      <c r="AD80" s="1">
        <v>0.39</v>
      </c>
      <c r="AE80" s="9">
        <f t="shared" si="64"/>
        <v>-52.439024390243894</v>
      </c>
      <c r="AF80" s="1">
        <v>0.82</v>
      </c>
      <c r="AG80" s="9">
        <f t="shared" si="65"/>
        <v>241.66666666666666</v>
      </c>
      <c r="AH80" s="1">
        <v>0.24</v>
      </c>
      <c r="AI80" s="9">
        <f t="shared" si="66"/>
        <v>-7.6923076923076987</v>
      </c>
      <c r="AJ80" s="1">
        <v>0.26</v>
      </c>
      <c r="AK80" s="9">
        <f t="shared" si="67"/>
        <v>-16.129032258064512</v>
      </c>
      <c r="AL80" s="1">
        <v>0.31</v>
      </c>
      <c r="AM80" s="9">
        <f t="shared" si="68"/>
        <v>0</v>
      </c>
      <c r="AN80" s="1">
        <v>0.31</v>
      </c>
      <c r="AO80" s="9">
        <f t="shared" si="69"/>
        <v>3.3333333333333366</v>
      </c>
      <c r="AP80" s="1">
        <v>0.3</v>
      </c>
      <c r="AQ80" s="9">
        <f t="shared" si="70"/>
        <v>25</v>
      </c>
      <c r="AR80" s="1">
        <v>0.24</v>
      </c>
      <c r="AS80" s="9">
        <f t="shared" si="71"/>
        <v>-27.272727272727277</v>
      </c>
      <c r="AT80" s="1">
        <v>0.33</v>
      </c>
      <c r="AU80" s="9">
        <f t="shared" si="72"/>
        <v>175.00000000000003</v>
      </c>
      <c r="AV80" s="1">
        <v>0.12</v>
      </c>
      <c r="AW80" s="9" t="str">
        <f t="shared" si="73"/>
        <v/>
      </c>
      <c r="AY80" s="9" t="str">
        <f t="shared" si="74"/>
        <v/>
      </c>
    </row>
    <row r="81" spans="1:51" s="4" customFormat="1">
      <c r="A81" s="3" t="s">
        <v>211</v>
      </c>
      <c r="B81" s="4">
        <v>1151.5899999999999</v>
      </c>
      <c r="C81" s="11">
        <f t="shared" si="50"/>
        <v>22.540861496552303</v>
      </c>
      <c r="D81" s="4">
        <v>939.76</v>
      </c>
      <c r="E81" s="11">
        <f t="shared" si="51"/>
        <v>17.995078097534016</v>
      </c>
      <c r="F81" s="4">
        <v>796.44</v>
      </c>
      <c r="G81" s="11">
        <f t="shared" si="52"/>
        <v>48.717182656757686</v>
      </c>
      <c r="H81" s="4">
        <v>535.54</v>
      </c>
      <c r="I81" s="11">
        <f t="shared" si="53"/>
        <v>16.419208278080905</v>
      </c>
      <c r="J81" s="4">
        <v>460.01</v>
      </c>
      <c r="K81" s="11">
        <f t="shared" si="54"/>
        <v>9.2297098352091957</v>
      </c>
      <c r="L81" s="4">
        <v>421.14</v>
      </c>
      <c r="M81" s="11">
        <f t="shared" si="55"/>
        <v>14.755170440611455</v>
      </c>
      <c r="N81" s="4">
        <v>366.99</v>
      </c>
      <c r="O81" s="11">
        <f t="shared" si="56"/>
        <v>28.669097538742015</v>
      </c>
      <c r="P81" s="4">
        <v>285.22000000000003</v>
      </c>
      <c r="Q81" s="11">
        <f t="shared" si="57"/>
        <v>24.008695652173927</v>
      </c>
      <c r="R81" s="4">
        <v>230</v>
      </c>
      <c r="S81" s="11">
        <f t="shared" si="58"/>
        <v>49.515699148410569</v>
      </c>
      <c r="T81" s="4">
        <v>153.83000000000001</v>
      </c>
      <c r="U81" s="11">
        <f t="shared" si="59"/>
        <v>36.398297570491231</v>
      </c>
      <c r="V81" s="4">
        <v>112.78</v>
      </c>
      <c r="W81" s="11">
        <f t="shared" si="60"/>
        <v>29.186712485681564</v>
      </c>
      <c r="X81" s="4">
        <v>87.3</v>
      </c>
      <c r="Y81" s="11">
        <f t="shared" si="61"/>
        <v>31.57498116051244</v>
      </c>
      <c r="Z81" s="4">
        <v>66.349999999999994</v>
      </c>
      <c r="AA81" s="11">
        <f t="shared" si="62"/>
        <v>76.415846849242214</v>
      </c>
      <c r="AB81" s="4">
        <v>37.61</v>
      </c>
      <c r="AC81" s="11">
        <f t="shared" si="63"/>
        <v>22.46825138391403</v>
      </c>
      <c r="AD81" s="4">
        <v>30.71</v>
      </c>
      <c r="AE81" s="11">
        <f t="shared" si="64"/>
        <v>18.846749226006196</v>
      </c>
      <c r="AF81" s="4">
        <v>25.84</v>
      </c>
      <c r="AG81" s="11">
        <f t="shared" si="65"/>
        <v>15.460232350312783</v>
      </c>
      <c r="AH81" s="4">
        <v>22.38</v>
      </c>
      <c r="AI81" s="11">
        <f t="shared" si="66"/>
        <v>9.2773437499999929</v>
      </c>
      <c r="AJ81" s="4">
        <v>20.48</v>
      </c>
      <c r="AK81" s="11">
        <f t="shared" si="67"/>
        <v>7.1690214547357449</v>
      </c>
      <c r="AL81" s="4">
        <v>19.11</v>
      </c>
      <c r="AM81" s="11">
        <f t="shared" si="68"/>
        <v>5.5801104972375573</v>
      </c>
      <c r="AN81" s="4">
        <v>18.100000000000001</v>
      </c>
      <c r="AO81" s="11">
        <f t="shared" si="69"/>
        <v>50.207468879668049</v>
      </c>
      <c r="AP81" s="4">
        <v>12.05</v>
      </c>
      <c r="AQ81" s="11">
        <f t="shared" si="70"/>
        <v>4.9651567944250896</v>
      </c>
      <c r="AR81" s="4">
        <v>11.48</v>
      </c>
      <c r="AS81" s="11">
        <f t="shared" si="71"/>
        <v>6.6914498141264005</v>
      </c>
      <c r="AT81" s="4">
        <v>10.76</v>
      </c>
      <c r="AU81" s="11">
        <f t="shared" si="72"/>
        <v>51.549295774647895</v>
      </c>
      <c r="AV81" s="4">
        <v>7.1</v>
      </c>
      <c r="AW81" s="11">
        <f t="shared" si="73"/>
        <v>53.347732181425478</v>
      </c>
      <c r="AX81" s="4">
        <v>4.63</v>
      </c>
      <c r="AY81" s="11" t="str">
        <f t="shared" si="74"/>
        <v/>
      </c>
    </row>
    <row r="82" spans="1:51" s="4" customFormat="1">
      <c r="A82" s="3" t="s">
        <v>212</v>
      </c>
      <c r="B82" s="4">
        <v>2827.02</v>
      </c>
      <c r="C82" s="11">
        <f t="shared" si="50"/>
        <v>-0.1589252415663672</v>
      </c>
      <c r="D82" s="4">
        <v>2831.52</v>
      </c>
      <c r="E82" s="11">
        <f t="shared" si="51"/>
        <v>29.253607343871963</v>
      </c>
      <c r="F82" s="4">
        <v>2190.67</v>
      </c>
      <c r="G82" s="11">
        <f t="shared" si="52"/>
        <v>7.0823842250877469</v>
      </c>
      <c r="H82" s="4">
        <v>2045.78</v>
      </c>
      <c r="I82" s="11">
        <f t="shared" si="53"/>
        <v>18.877803022819315</v>
      </c>
      <c r="J82" s="4">
        <v>1720.91</v>
      </c>
      <c r="K82" s="11">
        <f t="shared" si="54"/>
        <v>4.9495349900899575</v>
      </c>
      <c r="L82" s="4">
        <v>1639.75</v>
      </c>
      <c r="M82" s="11">
        <f t="shared" si="55"/>
        <v>25.93505675621708</v>
      </c>
      <c r="N82" s="4">
        <v>1302.06</v>
      </c>
      <c r="O82" s="11">
        <f t="shared" si="56"/>
        <v>17.931671617998699</v>
      </c>
      <c r="P82" s="4">
        <v>1104.08</v>
      </c>
      <c r="Q82" s="11">
        <f t="shared" si="57"/>
        <v>28.070155088215838</v>
      </c>
      <c r="R82" s="4">
        <v>862.09</v>
      </c>
      <c r="S82" s="11">
        <f t="shared" si="58"/>
        <v>30.101263148363344</v>
      </c>
      <c r="T82" s="4">
        <v>662.63</v>
      </c>
      <c r="U82" s="11">
        <f t="shared" si="59"/>
        <v>34.19267299864314</v>
      </c>
      <c r="V82" s="4">
        <v>493.79</v>
      </c>
      <c r="W82" s="11">
        <f t="shared" si="60"/>
        <v>22.848613011568609</v>
      </c>
      <c r="X82" s="4">
        <v>401.95</v>
      </c>
      <c r="Y82" s="11">
        <f t="shared" si="61"/>
        <v>49.152102118817012</v>
      </c>
      <c r="Z82" s="4">
        <v>269.49</v>
      </c>
      <c r="AA82" s="11">
        <f t="shared" si="62"/>
        <v>42.511898466419893</v>
      </c>
      <c r="AB82" s="4">
        <v>189.1</v>
      </c>
      <c r="AC82" s="11">
        <f t="shared" si="63"/>
        <v>25.606110926602444</v>
      </c>
      <c r="AD82" s="4">
        <v>150.55000000000001</v>
      </c>
      <c r="AE82" s="11">
        <f t="shared" si="64"/>
        <v>4.8033414549251692</v>
      </c>
      <c r="AF82" s="4">
        <v>143.65</v>
      </c>
      <c r="AG82" s="11">
        <f t="shared" si="65"/>
        <v>29.146812910186103</v>
      </c>
      <c r="AH82" s="4">
        <v>111.23</v>
      </c>
      <c r="AI82" s="11">
        <f t="shared" si="66"/>
        <v>25.244904853057086</v>
      </c>
      <c r="AJ82" s="4">
        <v>88.81</v>
      </c>
      <c r="AK82" s="11">
        <f t="shared" si="67"/>
        <v>34.887606318347508</v>
      </c>
      <c r="AL82" s="4">
        <v>65.84</v>
      </c>
      <c r="AM82" s="11">
        <f t="shared" si="68"/>
        <v>12.913736923340766</v>
      </c>
      <c r="AN82" s="4">
        <v>58.31</v>
      </c>
      <c r="AO82" s="11">
        <f t="shared" si="69"/>
        <v>35.258640686615635</v>
      </c>
      <c r="AP82" s="4">
        <v>43.11</v>
      </c>
      <c r="AQ82" s="11">
        <f t="shared" si="70"/>
        <v>50.734265734265726</v>
      </c>
      <c r="AR82" s="4">
        <v>28.6</v>
      </c>
      <c r="AS82" s="11">
        <f t="shared" si="71"/>
        <v>-1.3112491373360904</v>
      </c>
      <c r="AT82" s="4">
        <v>28.98</v>
      </c>
      <c r="AU82" s="11">
        <f t="shared" si="72"/>
        <v>5.4585152838427948</v>
      </c>
      <c r="AV82" s="4">
        <v>27.48</v>
      </c>
      <c r="AW82" s="11">
        <f t="shared" si="73"/>
        <v>64.8470305938812</v>
      </c>
      <c r="AX82" s="4">
        <v>16.670000000000002</v>
      </c>
      <c r="AY82" s="11" t="str">
        <f t="shared" si="74"/>
        <v/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Y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30" style="2" customWidth="1"/>
    <col min="2" max="2" width="12" style="1" customWidth="1"/>
    <col min="3" max="3" width="8" style="9" customWidth="1"/>
    <col min="4" max="4" width="12" style="1" customWidth="1"/>
    <col min="5" max="5" width="8" style="9" customWidth="1"/>
    <col min="6" max="6" width="12" style="1" customWidth="1"/>
    <col min="7" max="7" width="8" style="9" customWidth="1"/>
    <col min="8" max="8" width="12" style="1" customWidth="1"/>
    <col min="9" max="9" width="8" style="9" customWidth="1"/>
    <col min="10" max="10" width="12" style="1" customWidth="1"/>
    <col min="11" max="11" width="8" style="9" customWidth="1"/>
    <col min="12" max="12" width="12" style="1" customWidth="1"/>
    <col min="13" max="13" width="8" style="9" customWidth="1"/>
    <col min="14" max="14" width="12" style="1" customWidth="1"/>
    <col min="15" max="15" width="8" style="9" customWidth="1"/>
    <col min="16" max="16" width="12" style="1" customWidth="1"/>
    <col min="17" max="17" width="8" style="9" customWidth="1"/>
    <col min="18" max="18" width="12" style="1" customWidth="1"/>
    <col min="19" max="19" width="8" style="9" customWidth="1"/>
    <col min="20" max="20" width="12" style="1" customWidth="1"/>
    <col min="21" max="21" width="8" style="9" customWidth="1"/>
    <col min="22" max="22" width="12" style="1" customWidth="1"/>
    <col min="23" max="23" width="8" style="9" customWidth="1"/>
    <col min="24" max="24" width="12" style="1" customWidth="1"/>
    <col min="25" max="25" width="8" style="9" customWidth="1"/>
    <col min="26" max="26" width="12" style="1" customWidth="1"/>
    <col min="27" max="27" width="8" style="9" customWidth="1"/>
    <col min="28" max="28" width="12" style="1" customWidth="1"/>
    <col min="29" max="29" width="8" style="9" customWidth="1"/>
    <col min="30" max="30" width="12" style="1" customWidth="1"/>
    <col min="31" max="31" width="8" style="9" customWidth="1"/>
    <col min="32" max="32" width="12" style="1" customWidth="1"/>
    <col min="33" max="33" width="8" style="9" customWidth="1"/>
    <col min="34" max="34" width="12" style="1" customWidth="1"/>
    <col min="35" max="35" width="8" style="9" customWidth="1"/>
    <col min="36" max="36" width="12" style="1" customWidth="1"/>
    <col min="37" max="37" width="8" style="9" customWidth="1"/>
    <col min="38" max="38" width="12" style="1" customWidth="1"/>
    <col min="39" max="39" width="8" style="9" customWidth="1"/>
    <col min="40" max="40" width="12" style="1" customWidth="1"/>
    <col min="41" max="41" width="8" style="9" customWidth="1"/>
    <col min="42" max="42" width="12" style="1" customWidth="1"/>
    <col min="43" max="43" width="8" style="9" customWidth="1"/>
    <col min="44" max="44" width="12" style="1" customWidth="1"/>
    <col min="45" max="45" width="8" style="9" customWidth="1"/>
    <col min="46" max="46" width="12" style="1" customWidth="1"/>
    <col min="47" max="47" width="8" style="9" customWidth="1"/>
    <col min="48" max="48" width="12" style="1" customWidth="1"/>
    <col min="49" max="49" width="8" style="9" customWidth="1"/>
    <col min="50" max="50" width="12" style="1" customWidth="1"/>
    <col min="51" max="51" width="8" style="9" customWidth="1"/>
    <col min="52" max="52" width="9.140625" style="1" customWidth="1"/>
    <col min="53" max="16384" width="9.140625" style="1"/>
  </cols>
  <sheetData>
    <row r="1" spans="1:51" s="2" customFormat="1" ht="33">
      <c r="A1" s="3" t="s">
        <v>0</v>
      </c>
      <c r="B1" s="2" t="s">
        <v>1</v>
      </c>
      <c r="C1" s="10" t="s">
        <v>2</v>
      </c>
      <c r="D1" s="2" t="s">
        <v>3</v>
      </c>
      <c r="E1" s="10" t="s">
        <v>2</v>
      </c>
      <c r="F1" s="2" t="s">
        <v>4</v>
      </c>
      <c r="G1" s="10" t="s">
        <v>2</v>
      </c>
      <c r="H1" s="2" t="s">
        <v>5</v>
      </c>
      <c r="I1" s="10" t="s">
        <v>2</v>
      </c>
      <c r="J1" s="2" t="s">
        <v>6</v>
      </c>
      <c r="K1" s="10" t="s">
        <v>2</v>
      </c>
      <c r="L1" s="2" t="s">
        <v>113</v>
      </c>
      <c r="M1" s="10" t="s">
        <v>2</v>
      </c>
      <c r="N1" s="2" t="s">
        <v>114</v>
      </c>
      <c r="O1" s="10" t="s">
        <v>2</v>
      </c>
      <c r="P1" s="2" t="s">
        <v>115</v>
      </c>
      <c r="Q1" s="10" t="s">
        <v>2</v>
      </c>
      <c r="R1" s="2" t="s">
        <v>116</v>
      </c>
      <c r="S1" s="10" t="s">
        <v>2</v>
      </c>
      <c r="T1" s="2" t="s">
        <v>117</v>
      </c>
      <c r="U1" s="10" t="s">
        <v>2</v>
      </c>
      <c r="V1" s="2" t="s">
        <v>118</v>
      </c>
      <c r="W1" s="10" t="s">
        <v>2</v>
      </c>
      <c r="X1" s="2" t="s">
        <v>119</v>
      </c>
      <c r="Y1" s="10" t="s">
        <v>2</v>
      </c>
      <c r="Z1" s="2" t="s">
        <v>120</v>
      </c>
      <c r="AA1" s="10" t="s">
        <v>2</v>
      </c>
      <c r="AB1" s="2" t="s">
        <v>121</v>
      </c>
      <c r="AC1" s="10" t="s">
        <v>2</v>
      </c>
      <c r="AD1" s="2" t="s">
        <v>122</v>
      </c>
      <c r="AE1" s="10" t="s">
        <v>2</v>
      </c>
      <c r="AF1" s="2" t="s">
        <v>123</v>
      </c>
      <c r="AG1" s="10" t="s">
        <v>2</v>
      </c>
      <c r="AH1" s="2" t="s">
        <v>124</v>
      </c>
      <c r="AI1" s="10" t="s">
        <v>2</v>
      </c>
      <c r="AJ1" s="2" t="s">
        <v>125</v>
      </c>
      <c r="AK1" s="10" t="s">
        <v>2</v>
      </c>
      <c r="AL1" s="2" t="s">
        <v>126</v>
      </c>
      <c r="AM1" s="10" t="s">
        <v>2</v>
      </c>
      <c r="AN1" s="2" t="s">
        <v>127</v>
      </c>
      <c r="AO1" s="10" t="s">
        <v>2</v>
      </c>
      <c r="AP1" s="2" t="s">
        <v>128</v>
      </c>
      <c r="AQ1" s="10" t="s">
        <v>2</v>
      </c>
      <c r="AR1" s="2" t="s">
        <v>129</v>
      </c>
      <c r="AS1" s="10" t="s">
        <v>2</v>
      </c>
      <c r="AT1" s="2" t="s">
        <v>130</v>
      </c>
      <c r="AU1" s="10" t="s">
        <v>2</v>
      </c>
      <c r="AV1" s="2" t="s">
        <v>131</v>
      </c>
      <c r="AW1" s="10" t="s">
        <v>2</v>
      </c>
      <c r="AX1" s="2" t="s">
        <v>132</v>
      </c>
      <c r="AY1" s="10" t="s">
        <v>2</v>
      </c>
    </row>
    <row r="2" spans="1:51" s="4" customFormat="1">
      <c r="A2" s="3" t="s">
        <v>213</v>
      </c>
      <c r="B2" s="4">
        <v>706.02</v>
      </c>
      <c r="C2" s="11">
        <f t="shared" ref="C2:C25" si="0">IF(OR(B2=0,AND(B2&lt;0,D2&gt;0),,AND(B2&gt;0,D2&lt;0)),"",IFERROR((B2-D2)/D2*100,""))</f>
        <v>-28.20695335617901</v>
      </c>
      <c r="D2" s="4">
        <v>983.41</v>
      </c>
      <c r="E2" s="11">
        <f t="shared" ref="E2:E25" si="1">IF(OR(D2=0,AND(D2&lt;0,F2&gt;0),,AND(D2&gt;0,F2&lt;0)),"",IFERROR((D2-F2)/F2*100,""))</f>
        <v>6.886582250964624</v>
      </c>
      <c r="F2" s="4">
        <v>920.05</v>
      </c>
      <c r="G2" s="11">
        <f t="shared" ref="G2:G25" si="2">IF(OR(F2=0,AND(F2&lt;0,H2&gt;0),,AND(F2&gt;0,H2&lt;0)),"",IFERROR((F2-H2)/H2*100,""))</f>
        <v>31.396295397095141</v>
      </c>
      <c r="H2" s="4">
        <v>700.21</v>
      </c>
      <c r="I2" s="11">
        <f t="shared" ref="I2:I25" si="3">IF(OR(H2=0,AND(H2&lt;0,J2&gt;0),,AND(H2&gt;0,J2&lt;0)),"",IFERROR((H2-J2)/J2*100,""))</f>
        <v>39.78758659240183</v>
      </c>
      <c r="J2" s="4">
        <v>500.91</v>
      </c>
      <c r="K2" s="11">
        <f t="shared" ref="K2:K25" si="4">IF(OR(J2=0,AND(J2&lt;0,L2&gt;0),,AND(J2&gt;0,L2&lt;0)),"",IFERROR((J2-L2)/L2*100,""))</f>
        <v>-2.9432280565781821</v>
      </c>
      <c r="L2" s="4">
        <v>516.1</v>
      </c>
      <c r="M2" s="11">
        <f t="shared" ref="M2:M25" si="5">IF(OR(L2=0,AND(L2&lt;0,N2&gt;0),,AND(L2&gt;0,N2&lt;0)),"",IFERROR((L2-N2)/N2*100,""))</f>
        <v>-12.421517054132011</v>
      </c>
      <c r="N2" s="4">
        <v>589.29999999999995</v>
      </c>
      <c r="O2" s="11">
        <f t="shared" ref="O2:O25" si="6">IF(OR(N2=0,AND(N2&lt;0,P2&gt;0),,AND(N2&gt;0,P2&lt;0)),"",IFERROR((N2-P2)/P2*100,""))</f>
        <v>10.17218493522032</v>
      </c>
      <c r="P2" s="4">
        <v>534.89</v>
      </c>
      <c r="Q2" s="11">
        <f t="shared" ref="Q2:Q25" si="7">IF(OR(P2=0,AND(P2&lt;0,R2&gt;0),,AND(P2&gt;0,R2&lt;0)),"",IFERROR((P2-R2)/R2*100,""))</f>
        <v>10.736393184688325</v>
      </c>
      <c r="R2" s="4">
        <v>483.03</v>
      </c>
      <c r="S2" s="11">
        <f t="shared" ref="S2:S25" si="8">IF(OR(R2=0,AND(R2&lt;0,T2&gt;0),,AND(R2&gt;0,T2&lt;0)),"",IFERROR((R2-T2)/T2*100,""))</f>
        <v>20.040259449787516</v>
      </c>
      <c r="T2" s="4">
        <v>402.39</v>
      </c>
      <c r="U2" s="11">
        <f t="shared" ref="U2:U25" si="9">IF(OR(T2=0,AND(T2&lt;0,V2&gt;0),,AND(T2&gt;0,V2&lt;0)),"",IFERROR((T2-V2)/V2*100,""))</f>
        <v>60.027838536488368</v>
      </c>
      <c r="V2" s="4">
        <v>251.45</v>
      </c>
      <c r="W2" s="11">
        <f t="shared" ref="W2:W25" si="10">IF(OR(V2=0,AND(V2&lt;0,X2&gt;0),,AND(V2&gt;0,X2&lt;0)),"",IFERROR((V2-X2)/X2*100,""))</f>
        <v>25.367702049159892</v>
      </c>
      <c r="X2" s="4">
        <v>200.57</v>
      </c>
      <c r="Y2" s="11">
        <f t="shared" ref="Y2:Y25" si="11">IF(OR(X2=0,AND(X2&lt;0,Z2&gt;0),,AND(X2&gt;0,Z2&lt;0)),"",IFERROR((X2-Z2)/Z2*100,""))</f>
        <v>-19.8297225997282</v>
      </c>
      <c r="Z2" s="4">
        <v>250.18</v>
      </c>
      <c r="AA2" s="11">
        <f t="shared" ref="AA2:AA25" si="12">IF(OR(Z2=0,AND(Z2&lt;0,AB2&gt;0),,AND(Z2&gt;0,AB2&lt;0)),"",IFERROR((Z2-AB2)/AB2*100,""))</f>
        <v>24.70963561138527</v>
      </c>
      <c r="AB2" s="4">
        <v>200.61</v>
      </c>
      <c r="AC2" s="11">
        <f t="shared" ref="AC2:AC25" si="13">IF(OR(AB2=0,AND(AB2&lt;0,AD2&gt;0),,AND(AB2&gt;0,AD2&lt;0)),"",IFERROR((AB2-AD2)/AD2*100,""))</f>
        <v>52.346597812879715</v>
      </c>
      <c r="AD2" s="4">
        <v>131.68</v>
      </c>
      <c r="AE2" s="11">
        <f t="shared" ref="AE2:AE25" si="14">IF(OR(AD2=0,AND(AD2&lt;0,AF2&gt;0),,AND(AD2&gt;0,AF2&lt;0)),"",IFERROR((AD2-AF2)/AF2*100,""))</f>
        <v>42.264477095937778</v>
      </c>
      <c r="AF2" s="4">
        <v>92.56</v>
      </c>
      <c r="AG2" s="11">
        <f t="shared" ref="AG2:AG25" si="15">IF(OR(AF2=0,AND(AF2&lt;0,AH2&gt;0),,AND(AF2&gt;0,AH2&lt;0)),"",IFERROR((AF2-AH2)/AH2*100,""))</f>
        <v>37.656157049375388</v>
      </c>
      <c r="AH2" s="4">
        <v>67.239999999999995</v>
      </c>
      <c r="AI2" s="11">
        <f t="shared" ref="AI2:AI25" si="16">IF(OR(AH2=0,AND(AH2&lt;0,AJ2&gt;0),,AND(AH2&gt;0,AJ2&lt;0)),"",IFERROR((AH2-AJ2)/AJ2*100,""))</f>
        <v>39.850249584026614</v>
      </c>
      <c r="AJ2" s="4">
        <v>48.08</v>
      </c>
      <c r="AK2" s="11">
        <f t="shared" ref="AK2:AK25" si="17">IF(OR(AJ2=0,AND(AJ2&lt;0,AL2&gt;0),,AND(AJ2&gt;0,AL2&lt;0)),"",IFERROR((AJ2-AL2)/AL2*100,""))</f>
        <v>38.47926267281106</v>
      </c>
      <c r="AL2" s="4">
        <v>34.72</v>
      </c>
      <c r="AM2" s="11">
        <f t="shared" ref="AM2:AM25" si="18">IF(OR(AL2=0,AND(AL2&lt;0,AN2&gt;0),,AND(AL2&gt;0,AN2&lt;0)),"",IFERROR((AL2-AN2)/AN2*100,""))</f>
        <v>1.0771470160116374</v>
      </c>
      <c r="AN2" s="4">
        <v>34.35</v>
      </c>
      <c r="AO2" s="11">
        <f t="shared" ref="AO2:AO25" si="19">IF(OR(AN2=0,AND(AN2&lt;0,AP2&gt;0),,AND(AN2&gt;0,AP2&lt;0)),"",IFERROR((AN2-AP2)/AP2*100,""))</f>
        <v>21.121297602256707</v>
      </c>
      <c r="AP2" s="4">
        <v>28.36</v>
      </c>
      <c r="AQ2" s="11">
        <f t="shared" ref="AQ2:AQ25" si="20">IF(OR(AP2=0,AND(AP2&lt;0,AR2&gt;0),,AND(AP2&gt;0,AR2&lt;0)),"",IFERROR((AP2-AR2)/AR2*100,""))</f>
        <v>2.6420557365182789</v>
      </c>
      <c r="AR2" s="4">
        <v>27.63</v>
      </c>
      <c r="AS2" s="11">
        <f t="shared" ref="AS2:AS25" si="21">IF(OR(AR2=0,AND(AR2&lt;0,AT2&gt;0),,AND(AR2&gt;0,AT2&lt;0)),"",IFERROR((AR2-AT2)/AT2*100,""))</f>
        <v>12.454212454212449</v>
      </c>
      <c r="AT2" s="4">
        <v>24.57</v>
      </c>
      <c r="AU2" s="11">
        <f t="shared" ref="AU2:AU25" si="22">IF(OR(AT2=0,AND(AT2&lt;0,AV2&gt;0),,AND(AT2&gt;0,AV2&lt;0)),"",IFERROR((AT2-AV2)/AV2*100,""))</f>
        <v>19.213973799126645</v>
      </c>
      <c r="AV2" s="4">
        <v>20.61</v>
      </c>
      <c r="AW2" s="11">
        <f t="shared" ref="AW2:AW25" si="23">IF(OR(AV2=0,AND(AV2&lt;0,AX2&gt;0),,AND(AV2&gt;0,AX2&lt;0)),"",IFERROR((AV2-AX2)/AX2*100,""))</f>
        <v>11.165048543689322</v>
      </c>
      <c r="AX2" s="4">
        <v>18.54</v>
      </c>
      <c r="AY2" s="11" t="str">
        <f t="shared" ref="AY2:AY25" si="24">IF(OR(AX2=0,AND(AX2&lt;0,AZ2&gt;0),,AND(AX2&gt;0,AZ2&lt;0)),"",IFERROR((AX2-AZ2)/AZ2*100,""))</f>
        <v/>
      </c>
    </row>
    <row r="3" spans="1:51">
      <c r="A3" s="2" t="s">
        <v>66</v>
      </c>
      <c r="B3" s="1">
        <v>695.02</v>
      </c>
      <c r="C3" s="9">
        <f t="shared" si="0"/>
        <v>-28.567170621910236</v>
      </c>
      <c r="D3" s="1">
        <v>972.97</v>
      </c>
      <c r="E3" s="9">
        <f t="shared" si="1"/>
        <v>6.9479862820963811</v>
      </c>
      <c r="F3" s="1">
        <v>909.76</v>
      </c>
      <c r="G3" s="9">
        <f t="shared" si="2"/>
        <v>31.496711714967113</v>
      </c>
      <c r="H3" s="1">
        <v>691.85</v>
      </c>
      <c r="I3" s="9">
        <f t="shared" si="3"/>
        <v>40.668523676880227</v>
      </c>
      <c r="J3" s="1">
        <v>491.83</v>
      </c>
      <c r="K3" s="9">
        <f t="shared" si="4"/>
        <v>-1.8518888068488015</v>
      </c>
      <c r="L3" s="1">
        <v>501.11</v>
      </c>
      <c r="M3" s="9">
        <f t="shared" si="5"/>
        <v>-13.401652092766039</v>
      </c>
      <c r="N3" s="1">
        <v>578.66</v>
      </c>
      <c r="O3" s="9">
        <f t="shared" si="6"/>
        <v>9.3957955232909729</v>
      </c>
      <c r="P3" s="1">
        <v>528.96</v>
      </c>
      <c r="Q3" s="9">
        <f t="shared" si="7"/>
        <v>10.377063205558921</v>
      </c>
      <c r="R3" s="1">
        <v>479.23</v>
      </c>
      <c r="S3" s="9">
        <f t="shared" si="8"/>
        <v>19.622085767061058</v>
      </c>
      <c r="T3" s="1">
        <v>400.62</v>
      </c>
      <c r="U3" s="9">
        <f t="shared" si="9"/>
        <v>60.524101454501746</v>
      </c>
      <c r="V3" s="1">
        <v>249.57</v>
      </c>
      <c r="W3" s="9">
        <f t="shared" si="10"/>
        <v>24.847423711855921</v>
      </c>
      <c r="X3" s="1">
        <v>199.9</v>
      </c>
      <c r="Y3" s="9">
        <f t="shared" si="11"/>
        <v>-19.886181468419366</v>
      </c>
      <c r="Z3" s="1">
        <v>249.52</v>
      </c>
      <c r="AA3" s="9">
        <f t="shared" si="12"/>
        <v>24.436465190504684</v>
      </c>
      <c r="AB3" s="1">
        <v>200.52</v>
      </c>
      <c r="AC3" s="9">
        <f t="shared" si="13"/>
        <v>52.278250303766704</v>
      </c>
      <c r="AD3" s="1">
        <v>131.68</v>
      </c>
      <c r="AE3" s="9">
        <f t="shared" si="14"/>
        <v>42.264477095937778</v>
      </c>
      <c r="AF3" s="1">
        <v>92.56</v>
      </c>
      <c r="AG3" s="9">
        <f t="shared" si="15"/>
        <v>37.656157049375388</v>
      </c>
      <c r="AH3" s="1">
        <v>67.239999999999995</v>
      </c>
      <c r="AI3" s="9">
        <f t="shared" si="16"/>
        <v>39.850249584026614</v>
      </c>
      <c r="AJ3" s="1">
        <v>48.08</v>
      </c>
      <c r="AK3" s="9">
        <f t="shared" si="17"/>
        <v>38.47926267281106</v>
      </c>
      <c r="AL3" s="1">
        <v>34.72</v>
      </c>
      <c r="AM3" s="9">
        <f t="shared" si="18"/>
        <v>1.0771470160116374</v>
      </c>
      <c r="AN3" s="1">
        <v>34.35</v>
      </c>
      <c r="AO3" s="9">
        <f t="shared" si="19"/>
        <v>21.121297602256707</v>
      </c>
      <c r="AP3" s="1">
        <v>28.36</v>
      </c>
      <c r="AQ3" s="9">
        <f t="shared" si="20"/>
        <v>2.6420557365182789</v>
      </c>
      <c r="AR3" s="1">
        <v>27.63</v>
      </c>
      <c r="AS3" s="9">
        <f t="shared" si="21"/>
        <v>12.454212454212449</v>
      </c>
      <c r="AT3" s="1">
        <v>24.57</v>
      </c>
      <c r="AU3" s="9">
        <f t="shared" si="22"/>
        <v>19.213973799126645</v>
      </c>
      <c r="AV3" s="1">
        <v>20.61</v>
      </c>
      <c r="AW3" s="9">
        <f t="shared" si="23"/>
        <v>11.165048543689322</v>
      </c>
      <c r="AX3" s="1">
        <v>18.54</v>
      </c>
      <c r="AY3" s="9" t="str">
        <f t="shared" si="24"/>
        <v/>
      </c>
    </row>
    <row r="4" spans="1:51" s="4" customFormat="1">
      <c r="A4" s="3" t="s">
        <v>214</v>
      </c>
      <c r="B4" s="4">
        <v>632.51</v>
      </c>
      <c r="C4" s="11">
        <f t="shared" si="0"/>
        <v>-23.014849074975661</v>
      </c>
      <c r="D4" s="4">
        <v>821.6</v>
      </c>
      <c r="E4" s="11">
        <f t="shared" si="1"/>
        <v>7.0377029104458142</v>
      </c>
      <c r="F4" s="4">
        <v>767.58</v>
      </c>
      <c r="G4" s="11">
        <f t="shared" si="2"/>
        <v>29.49035882382713</v>
      </c>
      <c r="H4" s="4">
        <v>592.77</v>
      </c>
      <c r="I4" s="11">
        <f t="shared" si="3"/>
        <v>42.42431523306103</v>
      </c>
      <c r="J4" s="4">
        <v>416.2</v>
      </c>
      <c r="K4" s="11">
        <f t="shared" si="4"/>
        <v>-8.3623233079395867</v>
      </c>
      <c r="L4" s="4">
        <v>454.18</v>
      </c>
      <c r="M4" s="11">
        <f t="shared" si="5"/>
        <v>-11.234022593128252</v>
      </c>
      <c r="N4" s="4">
        <v>511.66</v>
      </c>
      <c r="O4" s="11">
        <f t="shared" si="6"/>
        <v>3.5476494040030011</v>
      </c>
      <c r="P4" s="4">
        <v>494.13</v>
      </c>
      <c r="Q4" s="11">
        <f t="shared" si="7"/>
        <v>9.7822706065318741</v>
      </c>
      <c r="R4" s="4">
        <v>450.1</v>
      </c>
      <c r="S4" s="11">
        <f t="shared" si="8"/>
        <v>16.328956890313247</v>
      </c>
      <c r="T4" s="4">
        <v>386.92</v>
      </c>
      <c r="U4" s="11">
        <f t="shared" si="9"/>
        <v>58.191258841326309</v>
      </c>
      <c r="V4" s="4">
        <v>244.59</v>
      </c>
      <c r="W4" s="11">
        <f t="shared" si="10"/>
        <v>31.175587257320604</v>
      </c>
      <c r="X4" s="4">
        <v>186.46</v>
      </c>
      <c r="Y4" s="11">
        <f t="shared" si="11"/>
        <v>-21.619235781243422</v>
      </c>
      <c r="Z4" s="4">
        <v>237.89</v>
      </c>
      <c r="AA4" s="11">
        <f t="shared" si="12"/>
        <v>21.988615968411874</v>
      </c>
      <c r="AB4" s="4">
        <v>195.01</v>
      </c>
      <c r="AC4" s="11">
        <f t="shared" si="13"/>
        <v>52.303967510153079</v>
      </c>
      <c r="AD4" s="4">
        <v>128.04</v>
      </c>
      <c r="AE4" s="11">
        <f t="shared" si="14"/>
        <v>41.122010360409995</v>
      </c>
      <c r="AF4" s="4">
        <v>90.73</v>
      </c>
      <c r="AG4" s="11">
        <f t="shared" si="15"/>
        <v>38.07639628671437</v>
      </c>
      <c r="AH4" s="4">
        <v>65.709999999999994</v>
      </c>
      <c r="AI4" s="11">
        <f t="shared" si="16"/>
        <v>41.433491175204459</v>
      </c>
      <c r="AJ4" s="4">
        <v>46.46</v>
      </c>
      <c r="AK4" s="11">
        <f t="shared" si="17"/>
        <v>40.193120096560051</v>
      </c>
      <c r="AL4" s="4">
        <v>33.14</v>
      </c>
      <c r="AM4" s="11">
        <f t="shared" si="18"/>
        <v>1.3455657492354669</v>
      </c>
      <c r="AN4" s="4">
        <v>32.700000000000003</v>
      </c>
      <c r="AO4" s="11">
        <f t="shared" si="19"/>
        <v>20.842572062084276</v>
      </c>
      <c r="AP4" s="4">
        <v>27.06</v>
      </c>
      <c r="AQ4" s="11">
        <f t="shared" si="20"/>
        <v>5.1690633501748868</v>
      </c>
      <c r="AR4" s="4">
        <v>25.73</v>
      </c>
      <c r="AS4" s="11">
        <f t="shared" si="21"/>
        <v>11.91822531535451</v>
      </c>
      <c r="AT4" s="4">
        <v>22.99</v>
      </c>
      <c r="AU4" s="11" t="str">
        <f t="shared" si="22"/>
        <v/>
      </c>
      <c r="AV4" s="4">
        <v>0</v>
      </c>
      <c r="AW4" s="11" t="str">
        <f t="shared" si="23"/>
        <v/>
      </c>
      <c r="AX4" s="4">
        <v>17.13</v>
      </c>
      <c r="AY4" s="11" t="str">
        <f t="shared" si="24"/>
        <v/>
      </c>
    </row>
    <row r="5" spans="1:51">
      <c r="A5" s="2" t="s">
        <v>67</v>
      </c>
      <c r="B5" s="1">
        <v>548.27</v>
      </c>
      <c r="C5" s="9">
        <f t="shared" si="0"/>
        <v>-18.30643839494584</v>
      </c>
      <c r="D5" s="1">
        <v>671.13</v>
      </c>
      <c r="E5" s="9">
        <f t="shared" si="1"/>
        <v>5.4257842567429524</v>
      </c>
      <c r="F5" s="1">
        <v>636.59</v>
      </c>
      <c r="G5" s="9">
        <f t="shared" si="2"/>
        <v>35.18868525557987</v>
      </c>
      <c r="H5" s="1">
        <v>470.89</v>
      </c>
      <c r="I5" s="9">
        <f t="shared" si="3"/>
        <v>48.883900341469591</v>
      </c>
      <c r="J5" s="1">
        <v>316.27999999999997</v>
      </c>
      <c r="K5" s="9">
        <f t="shared" si="4"/>
        <v>-12.229776606077438</v>
      </c>
      <c r="L5" s="1">
        <v>360.35</v>
      </c>
      <c r="M5" s="9">
        <f t="shared" si="5"/>
        <v>-6.7706716340680844</v>
      </c>
      <c r="N5" s="1">
        <v>386.52</v>
      </c>
      <c r="O5" s="9">
        <f t="shared" si="6"/>
        <v>0.93487230375515329</v>
      </c>
      <c r="P5" s="1">
        <v>382.94</v>
      </c>
      <c r="Q5" s="9">
        <f t="shared" si="7"/>
        <v>3.5896881001974683</v>
      </c>
      <c r="R5" s="1">
        <v>369.67</v>
      </c>
      <c r="S5" s="9">
        <f t="shared" si="8"/>
        <v>9.2147246513826513</v>
      </c>
      <c r="T5" s="1">
        <v>338.48</v>
      </c>
      <c r="U5" s="9">
        <f t="shared" si="9"/>
        <v>61.975403167918856</v>
      </c>
      <c r="V5" s="1">
        <v>208.97</v>
      </c>
      <c r="W5" s="9">
        <f t="shared" si="10"/>
        <v>39.966510381781632</v>
      </c>
      <c r="X5" s="1">
        <v>149.30000000000001</v>
      </c>
      <c r="Y5" s="9">
        <f t="shared" si="11"/>
        <v>-26.799372425965874</v>
      </c>
      <c r="Z5" s="1">
        <v>203.96</v>
      </c>
      <c r="AA5" s="9">
        <f t="shared" si="12"/>
        <v>24.464514554219811</v>
      </c>
      <c r="AB5" s="1">
        <v>163.87</v>
      </c>
      <c r="AC5" s="9">
        <f t="shared" si="13"/>
        <v>50.325658196495723</v>
      </c>
      <c r="AD5" s="1">
        <v>109.01</v>
      </c>
      <c r="AE5" s="9">
        <f t="shared" si="14"/>
        <v>44.040697674418603</v>
      </c>
      <c r="AF5" s="1">
        <v>75.680000000000007</v>
      </c>
      <c r="AG5" s="9">
        <f t="shared" si="15"/>
        <v>37.725204731574166</v>
      </c>
      <c r="AH5" s="1">
        <v>54.95</v>
      </c>
      <c r="AI5" s="9">
        <f t="shared" si="16"/>
        <v>43.84816753926701</v>
      </c>
      <c r="AJ5" s="1">
        <v>38.200000000000003</v>
      </c>
      <c r="AK5" s="9">
        <f t="shared" si="17"/>
        <v>29.667345553292606</v>
      </c>
      <c r="AL5" s="1">
        <v>29.46</v>
      </c>
      <c r="AM5" s="9">
        <f t="shared" si="18"/>
        <v>8.9900110987791333</v>
      </c>
      <c r="AN5" s="1">
        <v>27.03</v>
      </c>
      <c r="AO5" s="9">
        <f t="shared" si="19"/>
        <v>31.213592233009706</v>
      </c>
      <c r="AP5" s="1">
        <v>20.6</v>
      </c>
      <c r="AQ5" s="9">
        <f t="shared" si="20"/>
        <v>12.200435729847506</v>
      </c>
      <c r="AR5" s="1">
        <v>18.36</v>
      </c>
      <c r="AS5" s="9">
        <f t="shared" si="21"/>
        <v>19.843342036553519</v>
      </c>
      <c r="AT5" s="1">
        <v>15.32</v>
      </c>
      <c r="AU5" s="9" t="str">
        <f t="shared" si="22"/>
        <v/>
      </c>
      <c r="AW5" s="9" t="str">
        <f t="shared" si="23"/>
        <v/>
      </c>
      <c r="AX5" s="1">
        <v>13.99</v>
      </c>
      <c r="AY5" s="9" t="str">
        <f t="shared" si="24"/>
        <v/>
      </c>
    </row>
    <row r="6" spans="1:51">
      <c r="A6" s="2" t="s">
        <v>75</v>
      </c>
      <c r="B6" s="1">
        <v>24.77</v>
      </c>
      <c r="C6" s="9">
        <f t="shared" si="0"/>
        <v>-18.007282356835489</v>
      </c>
      <c r="D6" s="1">
        <v>30.21</v>
      </c>
      <c r="E6" s="9">
        <f t="shared" si="1"/>
        <v>6.6360748323332244</v>
      </c>
      <c r="F6" s="1">
        <v>28.33</v>
      </c>
      <c r="G6" s="9" t="str">
        <f t="shared" si="2"/>
        <v/>
      </c>
      <c r="I6" s="9" t="str">
        <f t="shared" si="3"/>
        <v/>
      </c>
      <c r="K6" s="9" t="str">
        <f t="shared" si="4"/>
        <v/>
      </c>
      <c r="M6" s="9" t="str">
        <f t="shared" si="5"/>
        <v/>
      </c>
      <c r="O6" s="9" t="str">
        <f t="shared" si="6"/>
        <v/>
      </c>
      <c r="Q6" s="9" t="str">
        <f t="shared" si="7"/>
        <v/>
      </c>
      <c r="S6" s="9" t="str">
        <f t="shared" si="8"/>
        <v/>
      </c>
      <c r="U6" s="9" t="str">
        <f t="shared" si="9"/>
        <v/>
      </c>
      <c r="W6" s="9" t="str">
        <f t="shared" si="10"/>
        <v/>
      </c>
      <c r="Y6" s="9" t="str">
        <f t="shared" si="11"/>
        <v/>
      </c>
      <c r="AA6" s="9" t="str">
        <f t="shared" si="12"/>
        <v/>
      </c>
      <c r="AC6" s="9" t="str">
        <f t="shared" si="13"/>
        <v/>
      </c>
      <c r="AE6" s="9" t="str">
        <f t="shared" si="14"/>
        <v/>
      </c>
      <c r="AG6" s="9" t="str">
        <f t="shared" si="15"/>
        <v/>
      </c>
      <c r="AI6" s="9" t="str">
        <f t="shared" si="16"/>
        <v/>
      </c>
      <c r="AK6" s="9" t="str">
        <f t="shared" si="17"/>
        <v/>
      </c>
      <c r="AM6" s="9" t="str">
        <f t="shared" si="18"/>
        <v/>
      </c>
      <c r="AO6" s="9" t="str">
        <f t="shared" si="19"/>
        <v/>
      </c>
      <c r="AQ6" s="9" t="str">
        <f t="shared" si="20"/>
        <v/>
      </c>
      <c r="AS6" s="9" t="str">
        <f t="shared" si="21"/>
        <v/>
      </c>
      <c r="AU6" s="9" t="str">
        <f t="shared" si="22"/>
        <v/>
      </c>
      <c r="AW6" s="9" t="str">
        <f t="shared" si="23"/>
        <v/>
      </c>
      <c r="AY6" s="9" t="str">
        <f t="shared" si="24"/>
        <v/>
      </c>
    </row>
    <row r="7" spans="1:51">
      <c r="A7" s="2" t="s">
        <v>215</v>
      </c>
      <c r="B7" s="1">
        <v>3.36</v>
      </c>
      <c r="C7" s="9">
        <f t="shared" si="0"/>
        <v>-58.873929008567941</v>
      </c>
      <c r="D7" s="1">
        <v>8.17</v>
      </c>
      <c r="E7" s="9">
        <f t="shared" si="1"/>
        <v>7.3587385019710849</v>
      </c>
      <c r="F7" s="1">
        <v>7.61</v>
      </c>
      <c r="G7" s="9">
        <f t="shared" si="2"/>
        <v>17.984496124031011</v>
      </c>
      <c r="H7" s="1">
        <v>6.45</v>
      </c>
      <c r="I7" s="9">
        <f t="shared" si="3"/>
        <v>56.553398058252426</v>
      </c>
      <c r="J7" s="1">
        <v>4.12</v>
      </c>
      <c r="K7" s="9">
        <f t="shared" si="4"/>
        <v>21.533923303834808</v>
      </c>
      <c r="L7" s="1">
        <v>3.39</v>
      </c>
      <c r="M7" s="9">
        <f t="shared" si="5"/>
        <v>-19.8581560283688</v>
      </c>
      <c r="N7" s="1">
        <v>4.2300000000000004</v>
      </c>
      <c r="O7" s="9">
        <f t="shared" si="6"/>
        <v>30.153846153846164</v>
      </c>
      <c r="P7" s="1">
        <v>3.25</v>
      </c>
      <c r="Q7" s="9">
        <f t="shared" si="7"/>
        <v>39.484978540772531</v>
      </c>
      <c r="R7" s="1">
        <v>2.33</v>
      </c>
      <c r="S7" s="9">
        <f t="shared" si="8"/>
        <v>-14.65201465201465</v>
      </c>
      <c r="T7" s="1">
        <v>2.73</v>
      </c>
      <c r="U7" s="9">
        <f t="shared" si="9"/>
        <v>35.148514851485146</v>
      </c>
      <c r="V7" s="1">
        <v>2.02</v>
      </c>
      <c r="W7" s="9">
        <f t="shared" si="10"/>
        <v>36.486486486486491</v>
      </c>
      <c r="X7" s="1">
        <v>1.48</v>
      </c>
      <c r="Y7" s="9">
        <f t="shared" si="11"/>
        <v>-3.8961038961038996</v>
      </c>
      <c r="Z7" s="1">
        <v>1.54</v>
      </c>
      <c r="AA7" s="9">
        <f t="shared" si="12"/>
        <v>1.9867549668874189</v>
      </c>
      <c r="AB7" s="1">
        <v>1.51</v>
      </c>
      <c r="AC7" s="9">
        <f t="shared" si="13"/>
        <v>36.036036036036023</v>
      </c>
      <c r="AD7" s="1">
        <v>1.1100000000000001</v>
      </c>
      <c r="AE7" s="9">
        <f t="shared" si="14"/>
        <v>2120</v>
      </c>
      <c r="AF7" s="1">
        <v>0.05</v>
      </c>
      <c r="AG7" s="9">
        <f t="shared" si="15"/>
        <v>-72.222222222222229</v>
      </c>
      <c r="AH7" s="1">
        <v>0.18</v>
      </c>
      <c r="AI7" s="9">
        <f t="shared" si="16"/>
        <v>-33.333333333333343</v>
      </c>
      <c r="AJ7" s="1">
        <v>0.27</v>
      </c>
      <c r="AK7" s="9">
        <f t="shared" si="17"/>
        <v>58.82352941176471</v>
      </c>
      <c r="AL7" s="1">
        <v>0.17</v>
      </c>
      <c r="AM7" s="9">
        <f t="shared" si="18"/>
        <v>21.428571428571423</v>
      </c>
      <c r="AN7" s="1">
        <v>0.14000000000000001</v>
      </c>
      <c r="AO7" s="9">
        <f t="shared" si="19"/>
        <v>366.66666666666674</v>
      </c>
      <c r="AP7" s="1">
        <v>0.03</v>
      </c>
      <c r="AQ7" s="9">
        <f t="shared" si="20"/>
        <v>-40.000000000000007</v>
      </c>
      <c r="AR7" s="1">
        <v>0.05</v>
      </c>
      <c r="AS7" s="9">
        <f t="shared" si="21"/>
        <v>-44.444444444444443</v>
      </c>
      <c r="AT7" s="1">
        <v>0.09</v>
      </c>
      <c r="AU7" s="9" t="str">
        <f t="shared" si="22"/>
        <v/>
      </c>
      <c r="AW7" s="9" t="str">
        <f t="shared" si="23"/>
        <v/>
      </c>
      <c r="AX7" s="1">
        <v>0.02</v>
      </c>
      <c r="AY7" s="9" t="str">
        <f t="shared" si="24"/>
        <v/>
      </c>
    </row>
    <row r="8" spans="1:51">
      <c r="A8" s="2" t="s">
        <v>71</v>
      </c>
      <c r="B8" s="1">
        <v>52.51</v>
      </c>
      <c r="C8" s="9">
        <f t="shared" si="0"/>
        <v>-49.572649572649574</v>
      </c>
      <c r="D8" s="1">
        <v>104.13</v>
      </c>
      <c r="E8" s="9">
        <f t="shared" si="1"/>
        <v>29.660067239447134</v>
      </c>
      <c r="F8" s="1">
        <v>80.31</v>
      </c>
      <c r="G8" s="9">
        <f t="shared" si="2"/>
        <v>-5.8940707757206479</v>
      </c>
      <c r="H8" s="1">
        <v>85.34</v>
      </c>
      <c r="I8" s="9">
        <f t="shared" si="3"/>
        <v>-9.5399618401526389</v>
      </c>
      <c r="J8" s="1">
        <v>94.34</v>
      </c>
      <c r="K8" s="9">
        <f t="shared" si="4"/>
        <v>48.777795300425815</v>
      </c>
      <c r="L8" s="1">
        <v>63.41</v>
      </c>
      <c r="M8" s="9">
        <f t="shared" si="5"/>
        <v>-35.9106529209622</v>
      </c>
      <c r="N8" s="1">
        <v>98.94</v>
      </c>
      <c r="O8" s="9">
        <f t="shared" si="6"/>
        <v>17.130342133301763</v>
      </c>
      <c r="P8" s="1">
        <v>84.47</v>
      </c>
      <c r="Q8" s="9">
        <f t="shared" si="7"/>
        <v>39.435457246616046</v>
      </c>
      <c r="R8" s="1">
        <v>60.58</v>
      </c>
      <c r="S8" s="9">
        <f t="shared" si="8"/>
        <v>67.951205988355966</v>
      </c>
      <c r="T8" s="1">
        <v>36.07</v>
      </c>
      <c r="U8" s="9">
        <f t="shared" si="9"/>
        <v>31.115957833515079</v>
      </c>
      <c r="V8" s="1">
        <v>27.51</v>
      </c>
      <c r="W8" s="9">
        <f t="shared" si="10"/>
        <v>-6.9035532994923816</v>
      </c>
      <c r="X8" s="1">
        <v>29.55</v>
      </c>
      <c r="Y8" s="9">
        <f t="shared" si="11"/>
        <v>19.009262988320589</v>
      </c>
      <c r="Z8" s="1">
        <v>24.83</v>
      </c>
      <c r="AA8" s="9">
        <f t="shared" si="12"/>
        <v>1.5957446808510516</v>
      </c>
      <c r="AB8" s="1">
        <v>24.44</v>
      </c>
      <c r="AC8" s="9">
        <f t="shared" si="13"/>
        <v>80.903034789045165</v>
      </c>
      <c r="AD8" s="1">
        <v>13.51</v>
      </c>
      <c r="AE8" s="9">
        <f t="shared" si="14"/>
        <v>15.371477369769417</v>
      </c>
      <c r="AF8" s="1">
        <v>11.71</v>
      </c>
      <c r="AG8" s="9">
        <f t="shared" si="15"/>
        <v>39.404761904761912</v>
      </c>
      <c r="AH8" s="1">
        <v>8.4</v>
      </c>
      <c r="AI8" s="9">
        <f t="shared" si="16"/>
        <v>26.126126126126131</v>
      </c>
      <c r="AJ8" s="1">
        <v>6.66</v>
      </c>
      <c r="AK8" s="9">
        <f t="shared" si="17"/>
        <v>214.15094339622641</v>
      </c>
      <c r="AL8" s="1">
        <v>2.12</v>
      </c>
      <c r="AM8" s="9">
        <f t="shared" si="18"/>
        <v>-56.016597510373444</v>
      </c>
      <c r="AN8" s="1">
        <v>4.82</v>
      </c>
      <c r="AO8" s="9">
        <f t="shared" si="19"/>
        <v>-16.896551724137922</v>
      </c>
      <c r="AP8" s="1">
        <v>5.8</v>
      </c>
      <c r="AQ8" s="9">
        <f t="shared" si="20"/>
        <v>-16.905444126074507</v>
      </c>
      <c r="AR8" s="1">
        <v>6.98</v>
      </c>
      <c r="AS8" s="9">
        <f t="shared" si="21"/>
        <v>6.8912710566615649</v>
      </c>
      <c r="AT8" s="1">
        <v>6.53</v>
      </c>
      <c r="AU8" s="9" t="str">
        <f t="shared" si="22"/>
        <v/>
      </c>
      <c r="AW8" s="9" t="str">
        <f t="shared" si="23"/>
        <v/>
      </c>
      <c r="AX8" s="1">
        <v>2.27</v>
      </c>
      <c r="AY8" s="9" t="str">
        <f t="shared" si="24"/>
        <v/>
      </c>
    </row>
    <row r="9" spans="1:51">
      <c r="A9" s="2" t="s">
        <v>73</v>
      </c>
      <c r="B9" s="1">
        <v>15.22</v>
      </c>
      <c r="C9" s="9">
        <f t="shared" si="0"/>
        <v>-18.435155412647372</v>
      </c>
      <c r="D9" s="1">
        <v>18.66</v>
      </c>
      <c r="E9" s="9">
        <f t="shared" si="1"/>
        <v>6.0227272727272654</v>
      </c>
      <c r="F9" s="1">
        <v>17.600000000000001</v>
      </c>
      <c r="G9" s="9">
        <f t="shared" si="2"/>
        <v>-39.015939015939011</v>
      </c>
      <c r="H9" s="1">
        <v>28.86</v>
      </c>
      <c r="I9" s="9">
        <f t="shared" si="3"/>
        <v>2.5586353944562856</v>
      </c>
      <c r="J9" s="1">
        <v>28.14</v>
      </c>
      <c r="K9" s="9">
        <f t="shared" si="4"/>
        <v>19.287833827893177</v>
      </c>
      <c r="L9" s="1">
        <v>23.59</v>
      </c>
      <c r="M9" s="9">
        <f t="shared" si="5"/>
        <v>0.81196581196581741</v>
      </c>
      <c r="N9" s="1">
        <v>23.4</v>
      </c>
      <c r="O9" s="9">
        <f t="shared" si="6"/>
        <v>14.59353574926541</v>
      </c>
      <c r="P9" s="1">
        <v>20.420000000000002</v>
      </c>
      <c r="Q9" s="9">
        <f t="shared" si="7"/>
        <v>22.864019253910953</v>
      </c>
      <c r="R9" s="1">
        <v>16.62</v>
      </c>
      <c r="S9" s="9">
        <f t="shared" si="8"/>
        <v>56.940509915014182</v>
      </c>
      <c r="T9" s="1">
        <v>10.59</v>
      </c>
      <c r="U9" s="9">
        <f t="shared" si="9"/>
        <v>49.154929577464799</v>
      </c>
      <c r="V9" s="1">
        <v>7.1</v>
      </c>
      <c r="W9" s="9">
        <f t="shared" si="10"/>
        <v>30.755064456721914</v>
      </c>
      <c r="X9" s="1">
        <v>5.43</v>
      </c>
      <c r="Y9" s="9">
        <f t="shared" si="11"/>
        <v>3.2319391634980974</v>
      </c>
      <c r="Z9" s="1">
        <v>5.26</v>
      </c>
      <c r="AA9" s="9">
        <f t="shared" si="12"/>
        <v>34.526854219948838</v>
      </c>
      <c r="AB9" s="1">
        <v>3.91</v>
      </c>
      <c r="AC9" s="9">
        <f t="shared" si="13"/>
        <v>1.2953367875647739</v>
      </c>
      <c r="AD9" s="1">
        <v>3.86</v>
      </c>
      <c r="AE9" s="9">
        <f t="shared" si="14"/>
        <v>19.504643962848295</v>
      </c>
      <c r="AF9" s="1">
        <v>3.23</v>
      </c>
      <c r="AG9" s="9">
        <f t="shared" si="15"/>
        <v>30.769230769230759</v>
      </c>
      <c r="AH9" s="1">
        <v>2.4700000000000002</v>
      </c>
      <c r="AI9" s="9">
        <f t="shared" si="16"/>
        <v>64.666666666666686</v>
      </c>
      <c r="AJ9" s="1">
        <v>1.5</v>
      </c>
      <c r="AK9" s="9">
        <f t="shared" si="17"/>
        <v>-2.5974025974025996</v>
      </c>
      <c r="AL9" s="1">
        <v>1.54</v>
      </c>
      <c r="AM9" s="9">
        <f t="shared" si="18"/>
        <v>83.333333333333343</v>
      </c>
      <c r="AN9" s="1">
        <v>0.84</v>
      </c>
      <c r="AO9" s="9">
        <f t="shared" si="19"/>
        <v>10.52631578947368</v>
      </c>
      <c r="AP9" s="1">
        <v>0.76</v>
      </c>
      <c r="AQ9" s="9">
        <f t="shared" si="20"/>
        <v>76.744186046511629</v>
      </c>
      <c r="AR9" s="1">
        <v>0.43</v>
      </c>
      <c r="AS9" s="9">
        <f t="shared" si="21"/>
        <v>-53.763440860215049</v>
      </c>
      <c r="AT9" s="1">
        <v>0.93</v>
      </c>
      <c r="AU9" s="9" t="str">
        <f t="shared" si="22"/>
        <v/>
      </c>
      <c r="AW9" s="9" t="str">
        <f t="shared" si="23"/>
        <v/>
      </c>
      <c r="AX9" s="1">
        <v>0.57999999999999996</v>
      </c>
      <c r="AY9" s="9" t="str">
        <f t="shared" si="24"/>
        <v/>
      </c>
    </row>
    <row r="10" spans="1:51">
      <c r="A10" s="2" t="s">
        <v>216</v>
      </c>
      <c r="B10" s="1">
        <v>-11.81</v>
      </c>
      <c r="C10" s="9">
        <f t="shared" si="0"/>
        <v>5.6350626118068048</v>
      </c>
      <c r="D10" s="1">
        <v>-11.18</v>
      </c>
      <c r="E10" s="9">
        <f t="shared" si="1"/>
        <v>254.92063492063491</v>
      </c>
      <c r="F10" s="1">
        <v>-3.15</v>
      </c>
      <c r="G10" s="9">
        <f t="shared" si="2"/>
        <v>64.0625</v>
      </c>
      <c r="H10" s="1">
        <v>-1.92</v>
      </c>
      <c r="I10" s="9">
        <f t="shared" si="3"/>
        <v>-93.535353535353536</v>
      </c>
      <c r="J10" s="1">
        <v>-29.7</v>
      </c>
      <c r="K10" s="9">
        <f t="shared" si="4"/>
        <v>1142.6778242677824</v>
      </c>
      <c r="L10" s="1">
        <v>-2.39</v>
      </c>
      <c r="M10" s="9">
        <f t="shared" si="5"/>
        <v>-64.43452380952381</v>
      </c>
      <c r="N10" s="1">
        <v>-6.72</v>
      </c>
      <c r="O10" s="9">
        <f t="shared" si="6"/>
        <v>1038.9830508474577</v>
      </c>
      <c r="P10" s="1">
        <v>-0.59</v>
      </c>
      <c r="Q10" s="9">
        <f t="shared" si="7"/>
        <v>-19.178082191780824</v>
      </c>
      <c r="R10" s="1">
        <v>-0.73</v>
      </c>
      <c r="S10" s="9">
        <f t="shared" si="8"/>
        <v>-61.979166666666664</v>
      </c>
      <c r="T10" s="1">
        <v>-1.92</v>
      </c>
      <c r="U10" s="9">
        <f t="shared" si="9"/>
        <v>-1.5384615384615399</v>
      </c>
      <c r="V10" s="1">
        <v>-1.95</v>
      </c>
      <c r="W10" s="9" t="str">
        <f t="shared" si="10"/>
        <v/>
      </c>
      <c r="X10" s="1">
        <v>0.05</v>
      </c>
      <c r="Y10" s="9">
        <f t="shared" si="11"/>
        <v>-92.187499999999986</v>
      </c>
      <c r="Z10" s="1">
        <v>0.64</v>
      </c>
      <c r="AA10" s="9">
        <f t="shared" si="12"/>
        <v>433.33333333333337</v>
      </c>
      <c r="AB10" s="1">
        <v>0.12</v>
      </c>
      <c r="AC10" s="9" t="str">
        <f t="shared" si="13"/>
        <v/>
      </c>
      <c r="AD10" s="1">
        <v>-0.08</v>
      </c>
      <c r="AE10" s="9" t="str">
        <f t="shared" si="14"/>
        <v/>
      </c>
      <c r="AF10" s="1">
        <v>0.05</v>
      </c>
      <c r="AG10" s="9" t="str">
        <f t="shared" si="15"/>
        <v/>
      </c>
      <c r="AH10" s="1">
        <v>-0.28999999999999998</v>
      </c>
      <c r="AI10" s="9">
        <f t="shared" si="16"/>
        <v>61.111111111111107</v>
      </c>
      <c r="AJ10" s="1">
        <v>-0.18</v>
      </c>
      <c r="AK10" s="9">
        <f t="shared" si="17"/>
        <v>28.571428571428552</v>
      </c>
      <c r="AL10" s="1">
        <v>-0.14000000000000001</v>
      </c>
      <c r="AM10" s="9">
        <f t="shared" si="18"/>
        <v>7.6923076923076987</v>
      </c>
      <c r="AN10" s="1">
        <v>-0.13</v>
      </c>
      <c r="AO10" s="9">
        <f t="shared" si="19"/>
        <v>0</v>
      </c>
      <c r="AP10" s="1">
        <v>-0.13</v>
      </c>
      <c r="AQ10" s="9">
        <f t="shared" si="20"/>
        <v>44.44444444444445</v>
      </c>
      <c r="AR10" s="1">
        <v>-0.09</v>
      </c>
      <c r="AS10" s="9" t="str">
        <f t="shared" si="21"/>
        <v/>
      </c>
      <c r="AT10" s="1">
        <v>0.12</v>
      </c>
      <c r="AU10" s="9" t="str">
        <f t="shared" si="22"/>
        <v/>
      </c>
      <c r="AW10" s="9" t="str">
        <f t="shared" si="23"/>
        <v/>
      </c>
      <c r="AX10" s="1">
        <v>0.27</v>
      </c>
      <c r="AY10" s="9" t="str">
        <f t="shared" si="24"/>
        <v/>
      </c>
    </row>
    <row r="11" spans="1:51">
      <c r="A11" s="2" t="s">
        <v>217</v>
      </c>
      <c r="C11" s="9" t="str">
        <f t="shared" si="0"/>
        <v/>
      </c>
      <c r="E11" s="9" t="str">
        <f t="shared" si="1"/>
        <v/>
      </c>
      <c r="F11" s="1">
        <v>3.2</v>
      </c>
      <c r="G11" s="9">
        <f t="shared" si="2"/>
        <v>9.2150170648464158</v>
      </c>
      <c r="H11" s="1">
        <v>2.93</v>
      </c>
      <c r="I11" s="9">
        <f t="shared" si="3"/>
        <v>22.083333333333343</v>
      </c>
      <c r="J11" s="1">
        <v>2.4</v>
      </c>
      <c r="K11" s="9">
        <f t="shared" si="4"/>
        <v>48.148148148148131</v>
      </c>
      <c r="L11" s="1">
        <v>1.62</v>
      </c>
      <c r="M11" s="9">
        <f t="shared" si="5"/>
        <v>-15.18324607329842</v>
      </c>
      <c r="N11" s="1">
        <v>1.91</v>
      </c>
      <c r="O11" s="9">
        <f t="shared" si="6"/>
        <v>13.017751479289942</v>
      </c>
      <c r="P11" s="1">
        <v>1.69</v>
      </c>
      <c r="Q11" s="9">
        <f t="shared" si="7"/>
        <v>56.481481481481467</v>
      </c>
      <c r="R11" s="1">
        <v>1.08</v>
      </c>
      <c r="S11" s="9">
        <f t="shared" si="8"/>
        <v>35</v>
      </c>
      <c r="T11" s="1">
        <v>0.8</v>
      </c>
      <c r="U11" s="9">
        <f t="shared" si="9"/>
        <v>25.000000000000007</v>
      </c>
      <c r="V11" s="1">
        <v>0.64</v>
      </c>
      <c r="W11" s="9">
        <f t="shared" si="10"/>
        <v>12.280701754385976</v>
      </c>
      <c r="X11" s="1">
        <v>0.56999999999999995</v>
      </c>
      <c r="Y11" s="9">
        <f t="shared" si="11"/>
        <v>-64.596273291925471</v>
      </c>
      <c r="Z11" s="1">
        <v>1.61</v>
      </c>
      <c r="AA11" s="9">
        <f t="shared" si="12"/>
        <v>40.000000000000021</v>
      </c>
      <c r="AB11" s="1">
        <v>1.1499999999999999</v>
      </c>
      <c r="AC11" s="9">
        <f t="shared" si="13"/>
        <v>85.483870967741922</v>
      </c>
      <c r="AD11" s="1">
        <v>0.62</v>
      </c>
      <c r="AE11" s="9" t="str">
        <f t="shared" si="14"/>
        <v/>
      </c>
      <c r="AG11" s="9" t="str">
        <f t="shared" si="15"/>
        <v/>
      </c>
      <c r="AI11" s="9" t="str">
        <f t="shared" si="16"/>
        <v/>
      </c>
      <c r="AK11" s="9" t="str">
        <f t="shared" si="17"/>
        <v/>
      </c>
      <c r="AM11" s="9" t="str">
        <f t="shared" si="18"/>
        <v/>
      </c>
      <c r="AO11" s="9" t="str">
        <f t="shared" si="19"/>
        <v/>
      </c>
      <c r="AQ11" s="9" t="str">
        <f t="shared" si="20"/>
        <v/>
      </c>
      <c r="AS11" s="9" t="str">
        <f t="shared" si="21"/>
        <v/>
      </c>
      <c r="AT11" s="1">
        <v>0</v>
      </c>
      <c r="AU11" s="9" t="str">
        <f t="shared" si="22"/>
        <v/>
      </c>
      <c r="AV11" s="1">
        <v>0</v>
      </c>
      <c r="AW11" s="9" t="str">
        <f t="shared" si="23"/>
        <v/>
      </c>
      <c r="AY11" s="9" t="str">
        <f t="shared" si="24"/>
        <v/>
      </c>
    </row>
    <row r="12" spans="1:51">
      <c r="A12" s="2" t="s">
        <v>218</v>
      </c>
      <c r="B12" s="1">
        <v>-0.99</v>
      </c>
      <c r="C12" s="9">
        <f t="shared" si="0"/>
        <v>-23.84615384615385</v>
      </c>
      <c r="D12" s="1">
        <v>-1.3</v>
      </c>
      <c r="E12" s="9">
        <f t="shared" si="1"/>
        <v>-77.430555555555557</v>
      </c>
      <c r="F12" s="1">
        <v>-5.76</v>
      </c>
      <c r="G12" s="9" t="str">
        <f t="shared" si="2"/>
        <v/>
      </c>
      <c r="H12" s="1">
        <v>0.41</v>
      </c>
      <c r="I12" s="9" t="str">
        <f t="shared" si="3"/>
        <v/>
      </c>
      <c r="J12" s="1">
        <v>-2.37</v>
      </c>
      <c r="K12" s="9" t="str">
        <f t="shared" si="4"/>
        <v/>
      </c>
      <c r="L12" s="1">
        <v>3.08</v>
      </c>
      <c r="M12" s="9" t="str">
        <f t="shared" si="5"/>
        <v/>
      </c>
      <c r="N12" s="1">
        <v>-12.83</v>
      </c>
      <c r="O12" s="9" t="str">
        <f t="shared" si="6"/>
        <v/>
      </c>
      <c r="P12" s="1">
        <v>4.41</v>
      </c>
      <c r="Q12" s="9">
        <f t="shared" si="7"/>
        <v>10925</v>
      </c>
      <c r="R12" s="1">
        <v>0.04</v>
      </c>
      <c r="S12" s="9" t="str">
        <f t="shared" si="8"/>
        <v/>
      </c>
      <c r="T12" s="1">
        <v>0</v>
      </c>
      <c r="U12" s="9" t="str">
        <f t="shared" si="9"/>
        <v/>
      </c>
      <c r="V12" s="1">
        <v>0.78</v>
      </c>
      <c r="W12" s="9" t="str">
        <f t="shared" si="10"/>
        <v/>
      </c>
      <c r="Y12" s="9" t="str">
        <f t="shared" si="11"/>
        <v/>
      </c>
      <c r="AA12" s="9" t="str">
        <f t="shared" si="12"/>
        <v/>
      </c>
      <c r="AC12" s="9" t="str">
        <f t="shared" si="13"/>
        <v/>
      </c>
      <c r="AE12" s="9" t="str">
        <f t="shared" si="14"/>
        <v/>
      </c>
      <c r="AG12" s="9" t="str">
        <f t="shared" si="15"/>
        <v/>
      </c>
      <c r="AI12" s="9" t="str">
        <f t="shared" si="16"/>
        <v/>
      </c>
      <c r="AK12" s="9" t="str">
        <f t="shared" si="17"/>
        <v/>
      </c>
      <c r="AM12" s="9" t="str">
        <f t="shared" si="18"/>
        <v/>
      </c>
      <c r="AO12" s="9" t="str">
        <f t="shared" si="19"/>
        <v/>
      </c>
      <c r="AQ12" s="9" t="str">
        <f t="shared" si="20"/>
        <v/>
      </c>
      <c r="AS12" s="9" t="str">
        <f t="shared" si="21"/>
        <v/>
      </c>
      <c r="AU12" s="9" t="str">
        <f t="shared" si="22"/>
        <v/>
      </c>
      <c r="AW12" s="9" t="str">
        <f t="shared" si="23"/>
        <v/>
      </c>
      <c r="AY12" s="9" t="str">
        <f t="shared" si="24"/>
        <v/>
      </c>
    </row>
    <row r="13" spans="1:51">
      <c r="A13" s="2" t="s">
        <v>81</v>
      </c>
      <c r="B13" s="1">
        <v>1.04</v>
      </c>
      <c r="C13" s="9">
        <f t="shared" si="0"/>
        <v>-21.212121212121211</v>
      </c>
      <c r="D13" s="1">
        <v>1.32</v>
      </c>
      <c r="E13" s="9">
        <f t="shared" si="1"/>
        <v>-78.253706754530469</v>
      </c>
      <c r="F13" s="1">
        <v>6.07</v>
      </c>
      <c r="G13" s="9">
        <f t="shared" si="2"/>
        <v>270.12195121951225</v>
      </c>
      <c r="H13" s="1">
        <v>1.64</v>
      </c>
      <c r="I13" s="9" t="str">
        <f t="shared" si="3"/>
        <v/>
      </c>
      <c r="J13" s="1">
        <v>-9.66</v>
      </c>
      <c r="K13" s="9" t="str">
        <f t="shared" si="4"/>
        <v/>
      </c>
      <c r="L13" s="1">
        <v>0.89</v>
      </c>
      <c r="M13" s="9">
        <f t="shared" si="5"/>
        <v>-72.699386503067473</v>
      </c>
      <c r="N13" s="1">
        <v>3.26</v>
      </c>
      <c r="O13" s="9">
        <f t="shared" si="6"/>
        <v>67.179487179487168</v>
      </c>
      <c r="P13" s="1">
        <v>1.95</v>
      </c>
      <c r="Q13" s="9" t="str">
        <f t="shared" si="7"/>
        <v/>
      </c>
      <c r="R13" s="1">
        <v>-0.33</v>
      </c>
      <c r="S13" s="9">
        <f t="shared" si="8"/>
        <v>1550</v>
      </c>
      <c r="T13" s="1">
        <v>-0.02</v>
      </c>
      <c r="U13" s="9" t="str">
        <f t="shared" si="9"/>
        <v/>
      </c>
      <c r="V13" s="1">
        <v>0.34</v>
      </c>
      <c r="W13" s="9" t="str">
        <f t="shared" si="10"/>
        <v/>
      </c>
      <c r="X13" s="1">
        <v>-0.01</v>
      </c>
      <c r="Y13" s="9" t="str">
        <f t="shared" si="11"/>
        <v/>
      </c>
      <c r="AA13" s="9" t="str">
        <f t="shared" si="12"/>
        <v/>
      </c>
      <c r="AB13" s="1">
        <v>-0.01</v>
      </c>
      <c r="AC13" s="9" t="str">
        <f t="shared" si="13"/>
        <v/>
      </c>
      <c r="AD13" s="1">
        <v>0.01</v>
      </c>
      <c r="AE13" s="9">
        <f t="shared" si="14"/>
        <v>0</v>
      </c>
      <c r="AF13" s="1">
        <v>0.01</v>
      </c>
      <c r="AG13" s="9" t="str">
        <f t="shared" si="15"/>
        <v/>
      </c>
      <c r="AH13" s="1">
        <v>-0.03</v>
      </c>
      <c r="AI13" s="9" t="str">
        <f t="shared" si="16"/>
        <v/>
      </c>
      <c r="AJ13" s="1">
        <v>0.15</v>
      </c>
      <c r="AK13" s="9">
        <f t="shared" si="17"/>
        <v>-31.818181818181824</v>
      </c>
      <c r="AL13" s="1">
        <v>0.22</v>
      </c>
      <c r="AM13" s="9">
        <f t="shared" si="18"/>
        <v>-4.3478260869565251</v>
      </c>
      <c r="AN13" s="1">
        <v>0.23</v>
      </c>
      <c r="AO13" s="9">
        <f t="shared" si="19"/>
        <v>1050</v>
      </c>
      <c r="AP13" s="1">
        <v>0.02</v>
      </c>
      <c r="AQ13" s="9" t="str">
        <f t="shared" si="20"/>
        <v/>
      </c>
      <c r="AS13" s="9" t="str">
        <f t="shared" si="21"/>
        <v/>
      </c>
      <c r="AU13" s="9" t="str">
        <f t="shared" si="22"/>
        <v/>
      </c>
      <c r="AW13" s="9" t="str">
        <f t="shared" si="23"/>
        <v/>
      </c>
      <c r="AY13" s="9" t="str">
        <f t="shared" si="24"/>
        <v/>
      </c>
    </row>
    <row r="14" spans="1:51" ht="33">
      <c r="A14" s="2" t="s">
        <v>219</v>
      </c>
      <c r="B14" s="1">
        <v>0.12</v>
      </c>
      <c r="C14" s="9" t="str">
        <f t="shared" si="0"/>
        <v/>
      </c>
      <c r="D14" s="1">
        <v>-0.11</v>
      </c>
      <c r="E14" s="9">
        <f t="shared" si="1"/>
        <v>450</v>
      </c>
      <c r="F14" s="1">
        <v>-0.02</v>
      </c>
      <c r="G14" s="9" t="str">
        <f t="shared" si="2"/>
        <v/>
      </c>
      <c r="H14" s="1">
        <v>0.04</v>
      </c>
      <c r="I14" s="9">
        <f t="shared" si="3"/>
        <v>300</v>
      </c>
      <c r="J14" s="1">
        <v>0.01</v>
      </c>
      <c r="K14" s="9" t="str">
        <f t="shared" si="4"/>
        <v/>
      </c>
      <c r="L14" s="1">
        <v>-0.02</v>
      </c>
      <c r="M14" s="9">
        <f t="shared" si="5"/>
        <v>-75</v>
      </c>
      <c r="N14" s="1">
        <v>-0.08</v>
      </c>
      <c r="O14" s="9" t="str">
        <f t="shared" si="6"/>
        <v/>
      </c>
      <c r="P14" s="1">
        <v>0</v>
      </c>
      <c r="Q14" s="9" t="str">
        <f t="shared" si="7"/>
        <v/>
      </c>
      <c r="R14" s="1">
        <v>-0.03</v>
      </c>
      <c r="S14" s="9">
        <f t="shared" si="8"/>
        <v>-25.000000000000007</v>
      </c>
      <c r="T14" s="1">
        <v>-0.04</v>
      </c>
      <c r="U14" s="9">
        <f t="shared" si="9"/>
        <v>100</v>
      </c>
      <c r="V14" s="1">
        <v>-0.02</v>
      </c>
      <c r="W14" s="9">
        <f t="shared" si="10"/>
        <v>100</v>
      </c>
      <c r="X14" s="1">
        <v>-0.01</v>
      </c>
      <c r="Y14" s="9" t="str">
        <f t="shared" si="11"/>
        <v/>
      </c>
      <c r="AA14" s="9" t="str">
        <f t="shared" si="12"/>
        <v/>
      </c>
      <c r="AB14" s="1">
        <v>-0.01</v>
      </c>
      <c r="AC14" s="9" t="str">
        <f t="shared" si="13"/>
        <v/>
      </c>
      <c r="AD14" s="1">
        <v>0.01</v>
      </c>
      <c r="AE14" s="9" t="str">
        <f t="shared" si="14"/>
        <v/>
      </c>
      <c r="AG14" s="9" t="str">
        <f t="shared" si="15"/>
        <v/>
      </c>
      <c r="AI14" s="9" t="str">
        <f t="shared" si="16"/>
        <v/>
      </c>
      <c r="AK14" s="9" t="str">
        <f t="shared" si="17"/>
        <v/>
      </c>
      <c r="AM14" s="9" t="str">
        <f t="shared" si="18"/>
        <v/>
      </c>
      <c r="AO14" s="9" t="str">
        <f t="shared" si="19"/>
        <v/>
      </c>
      <c r="AQ14" s="9" t="str">
        <f t="shared" si="20"/>
        <v/>
      </c>
      <c r="AS14" s="9" t="str">
        <f t="shared" si="21"/>
        <v/>
      </c>
      <c r="AU14" s="9" t="str">
        <f t="shared" si="22"/>
        <v/>
      </c>
      <c r="AW14" s="9" t="str">
        <f t="shared" si="23"/>
        <v/>
      </c>
      <c r="AY14" s="9" t="str">
        <f t="shared" si="24"/>
        <v/>
      </c>
    </row>
    <row r="15" spans="1:51" s="4" customFormat="1">
      <c r="A15" s="3" t="s">
        <v>220</v>
      </c>
      <c r="B15" s="4">
        <v>75.819999999999993</v>
      </c>
      <c r="C15" s="11">
        <f t="shared" si="0"/>
        <v>-53.751372453336586</v>
      </c>
      <c r="D15" s="4">
        <v>163.94</v>
      </c>
      <c r="E15" s="11">
        <f t="shared" si="1"/>
        <v>8.5407838983050883</v>
      </c>
      <c r="F15" s="4">
        <v>151.04</v>
      </c>
      <c r="G15" s="11">
        <f t="shared" si="2"/>
        <v>35.644364616075435</v>
      </c>
      <c r="H15" s="4">
        <v>111.35</v>
      </c>
      <c r="I15" s="11">
        <f t="shared" si="3"/>
        <v>53.20583379196475</v>
      </c>
      <c r="J15" s="4">
        <v>72.680000000000007</v>
      </c>
      <c r="K15" s="11">
        <f t="shared" si="4"/>
        <v>10.305053877674922</v>
      </c>
      <c r="L15" s="4">
        <v>65.89</v>
      </c>
      <c r="M15" s="11">
        <f t="shared" si="5"/>
        <v>-3.2025855736741486</v>
      </c>
      <c r="N15" s="4">
        <v>68.069999999999993</v>
      </c>
      <c r="O15" s="11">
        <f t="shared" si="6"/>
        <v>44.460950764006782</v>
      </c>
      <c r="P15" s="4">
        <v>47.12</v>
      </c>
      <c r="Q15" s="11">
        <f t="shared" si="7"/>
        <v>44.362745098039206</v>
      </c>
      <c r="R15" s="4">
        <v>32.64</v>
      </c>
      <c r="S15" s="11">
        <f t="shared" si="8"/>
        <v>111.26213592233012</v>
      </c>
      <c r="T15" s="4">
        <v>15.45</v>
      </c>
      <c r="U15" s="11">
        <f t="shared" si="9"/>
        <v>93.366708385481829</v>
      </c>
      <c r="V15" s="4">
        <v>7.99</v>
      </c>
      <c r="W15" s="11">
        <f t="shared" si="10"/>
        <v>-43.333333333333329</v>
      </c>
      <c r="X15" s="4">
        <v>14.1</v>
      </c>
      <c r="Y15" s="11">
        <f t="shared" si="11"/>
        <v>14.727420667209119</v>
      </c>
      <c r="Z15" s="4">
        <v>12.29</v>
      </c>
      <c r="AA15" s="11">
        <f t="shared" si="12"/>
        <v>119.85688729874775</v>
      </c>
      <c r="AB15" s="4">
        <v>5.59</v>
      </c>
      <c r="AC15" s="11">
        <f t="shared" si="13"/>
        <v>53.150684931506852</v>
      </c>
      <c r="AD15" s="4">
        <v>3.65</v>
      </c>
      <c r="AE15" s="11">
        <f t="shared" si="14"/>
        <v>15.141955835962145</v>
      </c>
      <c r="AF15" s="4">
        <v>3.17</v>
      </c>
      <c r="AG15" s="11">
        <f t="shared" si="15"/>
        <v>17.843866171003718</v>
      </c>
      <c r="AH15" s="4">
        <v>2.69</v>
      </c>
      <c r="AI15" s="11">
        <f t="shared" si="16"/>
        <v>23.963133640552996</v>
      </c>
      <c r="AJ15" s="4">
        <v>2.17</v>
      </c>
      <c r="AK15" s="11">
        <f t="shared" si="17"/>
        <v>9.5959595959595934</v>
      </c>
      <c r="AL15" s="4">
        <v>1.98</v>
      </c>
      <c r="AM15" s="11">
        <f t="shared" si="18"/>
        <v>0.50761421319797007</v>
      </c>
      <c r="AN15" s="4">
        <v>1.97</v>
      </c>
      <c r="AO15" s="11">
        <f t="shared" si="19"/>
        <v>39.716312056737593</v>
      </c>
      <c r="AP15" s="4">
        <v>1.41</v>
      </c>
      <c r="AQ15" s="11">
        <f t="shared" si="20"/>
        <v>-26.178010471204189</v>
      </c>
      <c r="AR15" s="4">
        <v>1.91</v>
      </c>
      <c r="AS15" s="11">
        <f t="shared" si="21"/>
        <v>1.0582010582010593</v>
      </c>
      <c r="AT15" s="4">
        <v>1.89</v>
      </c>
      <c r="AU15" s="11" t="str">
        <f t="shared" si="22"/>
        <v/>
      </c>
      <c r="AW15" s="11" t="str">
        <f t="shared" si="23"/>
        <v/>
      </c>
      <c r="AX15" s="4">
        <v>1.55</v>
      </c>
      <c r="AY15" s="11" t="str">
        <f t="shared" si="24"/>
        <v/>
      </c>
    </row>
    <row r="16" spans="1:51">
      <c r="A16" s="2" t="s">
        <v>221</v>
      </c>
      <c r="B16" s="1">
        <v>1.27</v>
      </c>
      <c r="C16" s="9">
        <f t="shared" si="0"/>
        <v>296.875</v>
      </c>
      <c r="D16" s="1">
        <v>0.32</v>
      </c>
      <c r="E16" s="9">
        <f t="shared" si="1"/>
        <v>-84.834123222748815</v>
      </c>
      <c r="F16" s="1">
        <v>2.11</v>
      </c>
      <c r="G16" s="9">
        <f t="shared" si="2"/>
        <v>245.90163934426229</v>
      </c>
      <c r="H16" s="1">
        <v>0.61</v>
      </c>
      <c r="I16" s="9">
        <f t="shared" si="3"/>
        <v>-87.370600414078666</v>
      </c>
      <c r="J16" s="1">
        <v>4.83</v>
      </c>
      <c r="K16" s="9">
        <f t="shared" si="4"/>
        <v>101.25000000000001</v>
      </c>
      <c r="L16" s="1">
        <v>2.4</v>
      </c>
      <c r="M16" s="9">
        <f t="shared" si="5"/>
        <v>29.729729729729719</v>
      </c>
      <c r="N16" s="1">
        <v>1.85</v>
      </c>
      <c r="O16" s="9">
        <f t="shared" si="6"/>
        <v>-42.36760124610592</v>
      </c>
      <c r="P16" s="1">
        <v>3.21</v>
      </c>
      <c r="Q16" s="9">
        <f t="shared" si="7"/>
        <v>98.148148148148124</v>
      </c>
      <c r="R16" s="1">
        <v>1.62</v>
      </c>
      <c r="S16" s="9">
        <f t="shared" si="8"/>
        <v>-86.189258312020456</v>
      </c>
      <c r="T16" s="1">
        <v>11.73</v>
      </c>
      <c r="U16" s="9">
        <f t="shared" si="9"/>
        <v>3.8972542072630763</v>
      </c>
      <c r="V16" s="1">
        <v>11.29</v>
      </c>
      <c r="W16" s="9">
        <f t="shared" si="10"/>
        <v>1468.0555555555554</v>
      </c>
      <c r="X16" s="1">
        <v>0.72</v>
      </c>
      <c r="Y16" s="9">
        <f t="shared" si="11"/>
        <v>118.18181818181816</v>
      </c>
      <c r="Z16" s="1">
        <v>0.33</v>
      </c>
      <c r="AA16" s="9">
        <f t="shared" si="12"/>
        <v>50.000000000000014</v>
      </c>
      <c r="AB16" s="1">
        <v>0.22</v>
      </c>
      <c r="AC16" s="9">
        <f t="shared" si="13"/>
        <v>22.222222222222225</v>
      </c>
      <c r="AD16" s="1">
        <v>0.18</v>
      </c>
      <c r="AE16" s="9">
        <f t="shared" si="14"/>
        <v>800</v>
      </c>
      <c r="AF16" s="1">
        <v>0.02</v>
      </c>
      <c r="AG16" s="9">
        <f t="shared" si="15"/>
        <v>100</v>
      </c>
      <c r="AH16" s="1">
        <v>0.01</v>
      </c>
      <c r="AI16" s="9">
        <f t="shared" si="16"/>
        <v>-50</v>
      </c>
      <c r="AJ16" s="1">
        <v>0.02</v>
      </c>
      <c r="AK16" s="9">
        <f t="shared" si="17"/>
        <v>100</v>
      </c>
      <c r="AL16" s="1">
        <v>0.01</v>
      </c>
      <c r="AM16" s="9" t="str">
        <f t="shared" si="18"/>
        <v/>
      </c>
      <c r="AN16" s="1">
        <v>0</v>
      </c>
      <c r="AO16" s="9" t="str">
        <f t="shared" si="19"/>
        <v/>
      </c>
      <c r="AP16" s="1">
        <v>0.02</v>
      </c>
      <c r="AQ16" s="9">
        <f t="shared" si="20"/>
        <v>-50</v>
      </c>
      <c r="AR16" s="1">
        <v>0.04</v>
      </c>
      <c r="AS16" s="9" t="str">
        <f t="shared" si="21"/>
        <v/>
      </c>
      <c r="AT16" s="1">
        <v>0</v>
      </c>
      <c r="AU16" s="9" t="str">
        <f t="shared" si="22"/>
        <v/>
      </c>
      <c r="AW16" s="9" t="str">
        <f t="shared" si="23"/>
        <v/>
      </c>
      <c r="AX16" s="1">
        <v>0</v>
      </c>
      <c r="AY16" s="9" t="str">
        <f t="shared" si="24"/>
        <v/>
      </c>
    </row>
    <row r="17" spans="1:51">
      <c r="A17" s="2" t="s">
        <v>222</v>
      </c>
      <c r="C17" s="9" t="str">
        <f t="shared" si="0"/>
        <v/>
      </c>
      <c r="E17" s="9" t="str">
        <f t="shared" si="1"/>
        <v/>
      </c>
      <c r="G17" s="9" t="str">
        <f t="shared" si="2"/>
        <v/>
      </c>
      <c r="H17" s="1">
        <v>0.01</v>
      </c>
      <c r="I17" s="9">
        <f t="shared" si="3"/>
        <v>0</v>
      </c>
      <c r="J17" s="1">
        <v>0.01</v>
      </c>
      <c r="K17" s="9" t="str">
        <f t="shared" si="4"/>
        <v/>
      </c>
      <c r="L17" s="1">
        <v>0</v>
      </c>
      <c r="M17" s="9" t="str">
        <f t="shared" si="5"/>
        <v/>
      </c>
      <c r="N17" s="1">
        <v>0.01</v>
      </c>
      <c r="O17" s="9" t="str">
        <f t="shared" si="6"/>
        <v/>
      </c>
      <c r="Q17" s="9" t="str">
        <f t="shared" si="7"/>
        <v/>
      </c>
      <c r="S17" s="9" t="str">
        <f t="shared" si="8"/>
        <v/>
      </c>
      <c r="U17" s="9" t="str">
        <f t="shared" si="9"/>
        <v/>
      </c>
      <c r="W17" s="9" t="str">
        <f t="shared" si="10"/>
        <v/>
      </c>
      <c r="Y17" s="9" t="str">
        <f t="shared" si="11"/>
        <v/>
      </c>
      <c r="AA17" s="9" t="str">
        <f t="shared" si="12"/>
        <v/>
      </c>
      <c r="AC17" s="9" t="str">
        <f t="shared" si="13"/>
        <v/>
      </c>
      <c r="AE17" s="9" t="str">
        <f t="shared" si="14"/>
        <v/>
      </c>
      <c r="AG17" s="9" t="str">
        <f t="shared" si="15"/>
        <v/>
      </c>
      <c r="AI17" s="9" t="str">
        <f t="shared" si="16"/>
        <v/>
      </c>
      <c r="AK17" s="9" t="str">
        <f t="shared" si="17"/>
        <v/>
      </c>
      <c r="AM17" s="9" t="str">
        <f t="shared" si="18"/>
        <v/>
      </c>
      <c r="AO17" s="9" t="str">
        <f t="shared" si="19"/>
        <v/>
      </c>
      <c r="AQ17" s="9" t="str">
        <f t="shared" si="20"/>
        <v/>
      </c>
      <c r="AS17" s="9" t="str">
        <f t="shared" si="21"/>
        <v/>
      </c>
      <c r="AU17" s="9" t="str">
        <f t="shared" si="22"/>
        <v/>
      </c>
      <c r="AW17" s="9" t="str">
        <f t="shared" si="23"/>
        <v/>
      </c>
      <c r="AY17" s="9" t="str">
        <f t="shared" si="24"/>
        <v/>
      </c>
    </row>
    <row r="18" spans="1:51">
      <c r="A18" s="2" t="s">
        <v>223</v>
      </c>
      <c r="B18" s="1">
        <v>0.13</v>
      </c>
      <c r="C18" s="9">
        <f t="shared" si="0"/>
        <v>8.333333333333341</v>
      </c>
      <c r="D18" s="1">
        <v>0.12</v>
      </c>
      <c r="E18" s="9">
        <f t="shared" si="1"/>
        <v>9.0909090909090864</v>
      </c>
      <c r="F18" s="1">
        <v>0.11</v>
      </c>
      <c r="G18" s="9">
        <f t="shared" si="2"/>
        <v>37.5</v>
      </c>
      <c r="H18" s="1">
        <v>0.08</v>
      </c>
      <c r="I18" s="9">
        <f t="shared" si="3"/>
        <v>60</v>
      </c>
      <c r="J18" s="1">
        <v>0.05</v>
      </c>
      <c r="K18" s="9">
        <f t="shared" si="4"/>
        <v>-16.666666666666661</v>
      </c>
      <c r="L18" s="1">
        <v>0.06</v>
      </c>
      <c r="M18" s="9">
        <f t="shared" si="5"/>
        <v>-40.000000000000007</v>
      </c>
      <c r="N18" s="1">
        <v>0.1</v>
      </c>
      <c r="O18" s="9">
        <f t="shared" si="6"/>
        <v>-80.392156862745097</v>
      </c>
      <c r="P18" s="1">
        <v>0.51</v>
      </c>
      <c r="Q18" s="9">
        <f t="shared" si="7"/>
        <v>292.30769230769226</v>
      </c>
      <c r="R18" s="1">
        <v>0.13</v>
      </c>
      <c r="S18" s="9">
        <f t="shared" si="8"/>
        <v>-35</v>
      </c>
      <c r="T18" s="1">
        <v>0.2</v>
      </c>
      <c r="U18" s="9">
        <f t="shared" si="9"/>
        <v>-4.761904761904753</v>
      </c>
      <c r="V18" s="1">
        <v>0.21</v>
      </c>
      <c r="W18" s="9">
        <f t="shared" si="10"/>
        <v>133.33333333333331</v>
      </c>
      <c r="X18" s="1">
        <v>0.09</v>
      </c>
      <c r="Y18" s="9">
        <f t="shared" si="11"/>
        <v>-35.714285714285722</v>
      </c>
      <c r="Z18" s="1">
        <v>0.14000000000000001</v>
      </c>
      <c r="AA18" s="9">
        <f t="shared" si="12"/>
        <v>366.66666666666674</v>
      </c>
      <c r="AB18" s="1">
        <v>0.03</v>
      </c>
      <c r="AC18" s="9">
        <f t="shared" si="13"/>
        <v>0</v>
      </c>
      <c r="AD18" s="1">
        <v>0.03</v>
      </c>
      <c r="AE18" s="9">
        <f t="shared" si="14"/>
        <v>49.999999999999986</v>
      </c>
      <c r="AF18" s="1">
        <v>0.02</v>
      </c>
      <c r="AG18" s="9">
        <f t="shared" si="15"/>
        <v>-50</v>
      </c>
      <c r="AH18" s="1">
        <v>0.04</v>
      </c>
      <c r="AI18" s="9">
        <f t="shared" si="16"/>
        <v>300</v>
      </c>
      <c r="AJ18" s="1">
        <v>0.01</v>
      </c>
      <c r="AK18" s="9">
        <f t="shared" si="17"/>
        <v>0</v>
      </c>
      <c r="AL18" s="1">
        <v>0.01</v>
      </c>
      <c r="AM18" s="9">
        <f t="shared" si="18"/>
        <v>0</v>
      </c>
      <c r="AN18" s="1">
        <v>0.01</v>
      </c>
      <c r="AO18" s="9">
        <f t="shared" si="19"/>
        <v>-50</v>
      </c>
      <c r="AP18" s="1">
        <v>0.02</v>
      </c>
      <c r="AQ18" s="9">
        <f t="shared" si="20"/>
        <v>100</v>
      </c>
      <c r="AR18" s="1">
        <v>0.01</v>
      </c>
      <c r="AS18" s="9">
        <f t="shared" si="21"/>
        <v>0</v>
      </c>
      <c r="AT18" s="1">
        <v>0.01</v>
      </c>
      <c r="AU18" s="9" t="str">
        <f t="shared" si="22"/>
        <v/>
      </c>
      <c r="AW18" s="9" t="str">
        <f t="shared" si="23"/>
        <v/>
      </c>
      <c r="AX18" s="1">
        <v>0.01</v>
      </c>
      <c r="AY18" s="9" t="str">
        <f t="shared" si="24"/>
        <v/>
      </c>
    </row>
    <row r="19" spans="1:51">
      <c r="A19" s="2" t="s">
        <v>224</v>
      </c>
      <c r="C19" s="9" t="str">
        <f t="shared" si="0"/>
        <v/>
      </c>
      <c r="E19" s="9" t="str">
        <f t="shared" si="1"/>
        <v/>
      </c>
      <c r="G19" s="9" t="str">
        <f t="shared" si="2"/>
        <v/>
      </c>
      <c r="H19" s="1">
        <v>7.0000000000000007E-2</v>
      </c>
      <c r="I19" s="9">
        <f t="shared" si="3"/>
        <v>250</v>
      </c>
      <c r="J19" s="1">
        <v>0.02</v>
      </c>
      <c r="K19" s="9">
        <f t="shared" si="4"/>
        <v>-60</v>
      </c>
      <c r="L19" s="1">
        <v>0.05</v>
      </c>
      <c r="M19" s="9">
        <f t="shared" si="5"/>
        <v>-37.5</v>
      </c>
      <c r="N19" s="1">
        <v>0.08</v>
      </c>
      <c r="O19" s="9">
        <f t="shared" si="6"/>
        <v>700.00000000000011</v>
      </c>
      <c r="P19" s="1">
        <v>0.01</v>
      </c>
      <c r="Q19" s="9">
        <f t="shared" si="7"/>
        <v>-87.500000000000014</v>
      </c>
      <c r="R19" s="1">
        <v>0.08</v>
      </c>
      <c r="S19" s="9">
        <f t="shared" si="8"/>
        <v>100</v>
      </c>
      <c r="T19" s="1">
        <v>0.04</v>
      </c>
      <c r="U19" s="9">
        <f t="shared" si="9"/>
        <v>300</v>
      </c>
      <c r="V19" s="1">
        <v>0.01</v>
      </c>
      <c r="W19" s="9">
        <f t="shared" si="10"/>
        <v>0</v>
      </c>
      <c r="X19" s="1">
        <v>0.01</v>
      </c>
      <c r="Y19" s="9">
        <f t="shared" si="11"/>
        <v>0</v>
      </c>
      <c r="Z19" s="1">
        <v>0.01</v>
      </c>
      <c r="AA19" s="9" t="str">
        <f t="shared" si="12"/>
        <v/>
      </c>
      <c r="AB19" s="1">
        <v>0</v>
      </c>
      <c r="AC19" s="9" t="str">
        <f t="shared" si="13"/>
        <v/>
      </c>
      <c r="AE19" s="9" t="str">
        <f t="shared" si="14"/>
        <v/>
      </c>
      <c r="AG19" s="9" t="str">
        <f t="shared" si="15"/>
        <v/>
      </c>
      <c r="AI19" s="9" t="str">
        <f t="shared" si="16"/>
        <v/>
      </c>
      <c r="AK19" s="9" t="str">
        <f t="shared" si="17"/>
        <v/>
      </c>
      <c r="AM19" s="9" t="str">
        <f t="shared" si="18"/>
        <v/>
      </c>
      <c r="AO19" s="9" t="str">
        <f t="shared" si="19"/>
        <v/>
      </c>
      <c r="AQ19" s="9" t="str">
        <f t="shared" si="20"/>
        <v/>
      </c>
      <c r="AS19" s="9" t="str">
        <f t="shared" si="21"/>
        <v/>
      </c>
      <c r="AU19" s="9" t="str">
        <f t="shared" si="22"/>
        <v/>
      </c>
      <c r="AW19" s="9" t="str">
        <f t="shared" si="23"/>
        <v/>
      </c>
      <c r="AY19" s="9" t="str">
        <f t="shared" si="24"/>
        <v/>
      </c>
    </row>
    <row r="20" spans="1:51">
      <c r="A20" s="2" t="s">
        <v>225</v>
      </c>
      <c r="B20" s="1">
        <v>76.959999999999994</v>
      </c>
      <c r="C20" s="9">
        <f t="shared" si="0"/>
        <v>-53.110339365137392</v>
      </c>
      <c r="D20" s="1">
        <v>164.13</v>
      </c>
      <c r="E20" s="9">
        <f t="shared" si="1"/>
        <v>7.2464715107161553</v>
      </c>
      <c r="F20" s="1">
        <v>153.04</v>
      </c>
      <c r="G20" s="9">
        <f t="shared" si="2"/>
        <v>36.789417232749372</v>
      </c>
      <c r="H20" s="1">
        <v>111.88</v>
      </c>
      <c r="I20" s="9">
        <f t="shared" si="3"/>
        <v>44.417193752420289</v>
      </c>
      <c r="J20" s="1">
        <v>77.47</v>
      </c>
      <c r="K20" s="9">
        <f t="shared" si="4"/>
        <v>13.542430016121932</v>
      </c>
      <c r="L20" s="1">
        <v>68.23</v>
      </c>
      <c r="M20" s="9">
        <f t="shared" si="5"/>
        <v>-2.2772844457175441</v>
      </c>
      <c r="N20" s="1">
        <v>69.819999999999993</v>
      </c>
      <c r="O20" s="9">
        <f t="shared" si="6"/>
        <v>40.144520272982724</v>
      </c>
      <c r="P20" s="1">
        <v>49.82</v>
      </c>
      <c r="Q20" s="9">
        <f t="shared" si="7"/>
        <v>45.971286258423667</v>
      </c>
      <c r="R20" s="1">
        <v>34.130000000000003</v>
      </c>
      <c r="S20" s="9">
        <f t="shared" si="8"/>
        <v>26.54801631442345</v>
      </c>
      <c r="T20" s="1">
        <v>26.97</v>
      </c>
      <c r="U20" s="9">
        <f t="shared" si="9"/>
        <v>41.500524658971671</v>
      </c>
      <c r="V20" s="1">
        <v>19.059999999999999</v>
      </c>
      <c r="W20" s="9">
        <f t="shared" si="10"/>
        <v>29.395790902919199</v>
      </c>
      <c r="X20" s="1">
        <v>14.73</v>
      </c>
      <c r="Y20" s="9">
        <f t="shared" si="11"/>
        <v>17.934347477982389</v>
      </c>
      <c r="Z20" s="1">
        <v>12.49</v>
      </c>
      <c r="AA20" s="9">
        <f t="shared" si="12"/>
        <v>116.46447140381284</v>
      </c>
      <c r="AB20" s="1">
        <v>5.77</v>
      </c>
      <c r="AC20" s="9">
        <f t="shared" si="13"/>
        <v>51.84210526315789</v>
      </c>
      <c r="AD20" s="1">
        <v>3.8</v>
      </c>
      <c r="AE20" s="9">
        <f t="shared" si="14"/>
        <v>18.012422360248433</v>
      </c>
      <c r="AF20" s="1">
        <v>3.22</v>
      </c>
      <c r="AG20" s="9">
        <f t="shared" si="15"/>
        <v>20.149253731343283</v>
      </c>
      <c r="AH20" s="1">
        <v>2.68</v>
      </c>
      <c r="AI20" s="9">
        <f t="shared" si="16"/>
        <v>22.374429223744301</v>
      </c>
      <c r="AJ20" s="1">
        <v>2.19</v>
      </c>
      <c r="AK20" s="9">
        <f t="shared" si="17"/>
        <v>9.4999999999999964</v>
      </c>
      <c r="AL20" s="1">
        <v>2</v>
      </c>
      <c r="AM20" s="9">
        <f t="shared" si="18"/>
        <v>1.5228426395939101</v>
      </c>
      <c r="AN20" s="1">
        <v>1.97</v>
      </c>
      <c r="AO20" s="9">
        <f t="shared" si="19"/>
        <v>39.716312056737593</v>
      </c>
      <c r="AP20" s="1">
        <v>1.41</v>
      </c>
      <c r="AQ20" s="9">
        <f t="shared" si="20"/>
        <v>-27.692307692307693</v>
      </c>
      <c r="AR20" s="1">
        <v>1.95</v>
      </c>
      <c r="AS20" s="9">
        <f t="shared" si="21"/>
        <v>3.174603174603178</v>
      </c>
      <c r="AT20" s="1">
        <v>1.89</v>
      </c>
      <c r="AU20" s="9">
        <f t="shared" si="22"/>
        <v>10.526315789473681</v>
      </c>
      <c r="AV20" s="1">
        <v>1.71</v>
      </c>
      <c r="AW20" s="9">
        <f t="shared" si="23"/>
        <v>11.038961038961034</v>
      </c>
      <c r="AX20" s="1">
        <v>1.54</v>
      </c>
      <c r="AY20" s="9" t="str">
        <f t="shared" si="24"/>
        <v/>
      </c>
    </row>
    <row r="21" spans="1:51">
      <c r="A21" s="2" t="s">
        <v>226</v>
      </c>
      <c r="B21" s="1">
        <v>12.7</v>
      </c>
      <c r="C21" s="9">
        <f t="shared" si="0"/>
        <v>-51.116243264049274</v>
      </c>
      <c r="D21" s="1">
        <v>25.98</v>
      </c>
      <c r="E21" s="9">
        <f t="shared" si="1"/>
        <v>7.3997519636213278</v>
      </c>
      <c r="F21" s="1">
        <v>24.19</v>
      </c>
      <c r="G21" s="9">
        <f t="shared" si="2"/>
        <v>43.646080760095018</v>
      </c>
      <c r="H21" s="1">
        <v>16.84</v>
      </c>
      <c r="I21" s="9">
        <f t="shared" si="3"/>
        <v>29.438893159108382</v>
      </c>
      <c r="J21" s="1">
        <v>13.01</v>
      </c>
      <c r="K21" s="9">
        <f t="shared" si="4"/>
        <v>23.317535545023688</v>
      </c>
      <c r="L21" s="1">
        <v>10.55</v>
      </c>
      <c r="M21" s="9">
        <f t="shared" si="5"/>
        <v>-12.737799834574021</v>
      </c>
      <c r="N21" s="1">
        <v>12.09</v>
      </c>
      <c r="O21" s="9">
        <f t="shared" si="6"/>
        <v>29.02881536819638</v>
      </c>
      <c r="P21" s="1">
        <v>9.3699999999999992</v>
      </c>
      <c r="Q21" s="9">
        <f t="shared" si="7"/>
        <v>83.725490196078439</v>
      </c>
      <c r="R21" s="1">
        <v>5.0999999999999996</v>
      </c>
      <c r="S21" s="9">
        <f t="shared" si="8"/>
        <v>8.2802547770700556</v>
      </c>
      <c r="T21" s="1">
        <v>4.71</v>
      </c>
      <c r="U21" s="9">
        <f t="shared" si="9"/>
        <v>41.441441441441441</v>
      </c>
      <c r="V21" s="1">
        <v>3.33</v>
      </c>
      <c r="W21" s="9">
        <f t="shared" si="10"/>
        <v>41.101694915254249</v>
      </c>
      <c r="X21" s="1">
        <v>2.36</v>
      </c>
      <c r="Y21" s="9">
        <f t="shared" si="11"/>
        <v>-16.901408450704224</v>
      </c>
      <c r="Z21" s="1">
        <v>2.84</v>
      </c>
      <c r="AA21" s="9">
        <f t="shared" si="12"/>
        <v>250.61728395061724</v>
      </c>
      <c r="AB21" s="1">
        <v>0.81</v>
      </c>
      <c r="AC21" s="9">
        <f t="shared" si="13"/>
        <v>32.786885245901651</v>
      </c>
      <c r="AD21" s="1">
        <v>0.61</v>
      </c>
      <c r="AE21" s="9">
        <f t="shared" si="14"/>
        <v>19.607843137254896</v>
      </c>
      <c r="AF21" s="1">
        <v>0.51</v>
      </c>
      <c r="AG21" s="9">
        <f t="shared" si="15"/>
        <v>10.869565217391301</v>
      </c>
      <c r="AH21" s="1">
        <v>0.46</v>
      </c>
      <c r="AI21" s="9">
        <f t="shared" si="16"/>
        <v>39.393939393939391</v>
      </c>
      <c r="AJ21" s="1">
        <v>0.33</v>
      </c>
      <c r="AK21" s="9">
        <f t="shared" si="17"/>
        <v>17.857142857142851</v>
      </c>
      <c r="AL21" s="1">
        <v>0.28000000000000003</v>
      </c>
      <c r="AM21" s="9">
        <f t="shared" si="18"/>
        <v>0</v>
      </c>
      <c r="AN21" s="1">
        <v>0.28000000000000003</v>
      </c>
      <c r="AO21" s="9">
        <f t="shared" si="19"/>
        <v>33.333333333333357</v>
      </c>
      <c r="AP21" s="1">
        <v>0.21</v>
      </c>
      <c r="AQ21" s="9">
        <f t="shared" si="20"/>
        <v>-27.586206896551722</v>
      </c>
      <c r="AR21" s="1">
        <v>0.28999999999999998</v>
      </c>
      <c r="AS21" s="9">
        <f t="shared" si="21"/>
        <v>11.538461538461526</v>
      </c>
      <c r="AT21" s="1">
        <v>0.26</v>
      </c>
      <c r="AU21" s="9">
        <f t="shared" si="22"/>
        <v>23.809523809523821</v>
      </c>
      <c r="AV21" s="1">
        <v>0.21</v>
      </c>
      <c r="AW21" s="9">
        <f t="shared" si="23"/>
        <v>-8.6956521739130501</v>
      </c>
      <c r="AX21" s="1">
        <v>0.23</v>
      </c>
      <c r="AY21" s="9" t="str">
        <f t="shared" si="24"/>
        <v/>
      </c>
    </row>
    <row r="22" spans="1:51" s="4" customFormat="1">
      <c r="A22" s="3" t="s">
        <v>227</v>
      </c>
      <c r="B22" s="4">
        <v>64.25</v>
      </c>
      <c r="C22" s="11">
        <f t="shared" si="0"/>
        <v>-53.495946728430802</v>
      </c>
      <c r="D22" s="4">
        <v>138.16</v>
      </c>
      <c r="E22" s="11">
        <f t="shared" si="1"/>
        <v>7.2254559565386121</v>
      </c>
      <c r="F22" s="4">
        <v>128.85</v>
      </c>
      <c r="G22" s="11">
        <f t="shared" si="2"/>
        <v>35.588761443754599</v>
      </c>
      <c r="H22" s="4">
        <v>95.03</v>
      </c>
      <c r="I22" s="11">
        <f t="shared" si="3"/>
        <v>47.401892353032423</v>
      </c>
      <c r="J22" s="4">
        <v>64.47</v>
      </c>
      <c r="K22" s="11">
        <f t="shared" si="4"/>
        <v>11.771844660194173</v>
      </c>
      <c r="L22" s="4">
        <v>57.68</v>
      </c>
      <c r="M22" s="11">
        <f t="shared" si="5"/>
        <v>-8.661008141347161E-2</v>
      </c>
      <c r="N22" s="4">
        <v>57.73</v>
      </c>
      <c r="O22" s="11">
        <f t="shared" si="6"/>
        <v>42.719406674907276</v>
      </c>
      <c r="P22" s="4">
        <v>40.450000000000003</v>
      </c>
      <c r="Q22" s="11">
        <f t="shared" si="7"/>
        <v>39.386629910406626</v>
      </c>
      <c r="R22" s="4">
        <v>29.02</v>
      </c>
      <c r="S22" s="11">
        <f t="shared" si="8"/>
        <v>30.368373764600172</v>
      </c>
      <c r="T22" s="4">
        <v>22.26</v>
      </c>
      <c r="U22" s="11">
        <f t="shared" si="9"/>
        <v>41.513032422123338</v>
      </c>
      <c r="V22" s="4">
        <v>15.73</v>
      </c>
      <c r="W22" s="11">
        <f t="shared" si="10"/>
        <v>27.059773828756057</v>
      </c>
      <c r="X22" s="4">
        <v>12.38</v>
      </c>
      <c r="Y22" s="11">
        <f t="shared" si="11"/>
        <v>28.290155440414509</v>
      </c>
      <c r="Z22" s="4">
        <v>9.65</v>
      </c>
      <c r="AA22" s="11">
        <f t="shared" si="12"/>
        <v>94.556451612903231</v>
      </c>
      <c r="AB22" s="4">
        <v>4.96</v>
      </c>
      <c r="AC22" s="11">
        <f t="shared" si="13"/>
        <v>55.485893416927901</v>
      </c>
      <c r="AD22" s="4">
        <v>3.19</v>
      </c>
      <c r="AE22" s="11">
        <f t="shared" si="14"/>
        <v>15.999999999999998</v>
      </c>
      <c r="AF22" s="4">
        <v>2.75</v>
      </c>
      <c r="AG22" s="11">
        <f t="shared" si="15"/>
        <v>23.873873873873862</v>
      </c>
      <c r="AH22" s="4">
        <v>2.2200000000000002</v>
      </c>
      <c r="AI22" s="11">
        <f t="shared" si="16"/>
        <v>20.000000000000004</v>
      </c>
      <c r="AJ22" s="4">
        <v>1.85</v>
      </c>
      <c r="AK22" s="11">
        <f t="shared" si="17"/>
        <v>7.5581395348837273</v>
      </c>
      <c r="AL22" s="4">
        <v>1.72</v>
      </c>
      <c r="AM22" s="11">
        <f t="shared" si="18"/>
        <v>1.7751479289940846</v>
      </c>
      <c r="AN22" s="4">
        <v>1.69</v>
      </c>
      <c r="AO22" s="11">
        <f t="shared" si="19"/>
        <v>40.833333333333336</v>
      </c>
      <c r="AP22" s="4">
        <v>1.2</v>
      </c>
      <c r="AQ22" s="11">
        <f t="shared" si="20"/>
        <v>-27.710843373493976</v>
      </c>
      <c r="AR22" s="4">
        <v>1.66</v>
      </c>
      <c r="AS22" s="11">
        <f t="shared" si="21"/>
        <v>1.8404907975460141</v>
      </c>
      <c r="AT22" s="4">
        <v>1.63</v>
      </c>
      <c r="AU22" s="11">
        <f t="shared" si="22"/>
        <v>8.6666666666666607</v>
      </c>
      <c r="AV22" s="4">
        <v>1.5</v>
      </c>
      <c r="AW22" s="11">
        <f t="shared" si="23"/>
        <v>14.503816793893126</v>
      </c>
      <c r="AX22" s="4">
        <v>1.31</v>
      </c>
      <c r="AY22" s="11" t="str">
        <f t="shared" si="24"/>
        <v/>
      </c>
    </row>
    <row r="23" spans="1:51">
      <c r="A23" s="2" t="s">
        <v>228</v>
      </c>
      <c r="B23" s="1">
        <v>63.62</v>
      </c>
      <c r="C23" s="9">
        <f t="shared" si="0"/>
        <v>-53.730909090909087</v>
      </c>
      <c r="D23" s="1">
        <v>137.5</v>
      </c>
      <c r="E23" s="9">
        <f t="shared" si="1"/>
        <v>7.3715445884741504</v>
      </c>
      <c r="F23" s="1">
        <v>128.06</v>
      </c>
      <c r="G23" s="9">
        <f t="shared" si="2"/>
        <v>35.484553533643684</v>
      </c>
      <c r="H23" s="1">
        <v>94.52</v>
      </c>
      <c r="I23" s="9">
        <f t="shared" si="3"/>
        <v>47.641362074351768</v>
      </c>
      <c r="J23" s="1">
        <v>64.02</v>
      </c>
      <c r="K23" s="9">
        <f t="shared" si="4"/>
        <v>11.90351337178814</v>
      </c>
      <c r="L23" s="1">
        <v>57.21</v>
      </c>
      <c r="M23" s="9">
        <f t="shared" si="5"/>
        <v>5.2465897166843536E-2</v>
      </c>
      <c r="N23" s="1">
        <v>57.18</v>
      </c>
      <c r="O23" s="9">
        <f t="shared" si="6"/>
        <v>42.415940224159407</v>
      </c>
      <c r="P23" s="1">
        <v>40.15</v>
      </c>
      <c r="Q23" s="9">
        <f t="shared" si="7"/>
        <v>39.846743295019152</v>
      </c>
      <c r="R23" s="1">
        <v>28.71</v>
      </c>
      <c r="S23" s="9">
        <f t="shared" si="8"/>
        <v>30.027173913043491</v>
      </c>
      <c r="T23" s="1">
        <v>22.08</v>
      </c>
      <c r="U23" s="9">
        <f t="shared" si="9"/>
        <v>40.368722186903987</v>
      </c>
      <c r="V23" s="1">
        <v>15.73</v>
      </c>
      <c r="W23" s="9">
        <f t="shared" si="10"/>
        <v>27.678571428571431</v>
      </c>
      <c r="X23" s="1">
        <v>12.32</v>
      </c>
      <c r="Y23" s="9">
        <f t="shared" si="11"/>
        <v>29.275970619097595</v>
      </c>
      <c r="Z23" s="1">
        <v>9.5299999999999994</v>
      </c>
      <c r="AA23" s="9">
        <f t="shared" si="12"/>
        <v>94.093686354378804</v>
      </c>
      <c r="AB23" s="1">
        <v>4.91</v>
      </c>
      <c r="AC23" s="9">
        <f t="shared" si="13"/>
        <v>55.873015873015888</v>
      </c>
      <c r="AD23" s="1">
        <v>3.15</v>
      </c>
      <c r="AE23" s="9">
        <f t="shared" si="14"/>
        <v>17.537313432835809</v>
      </c>
      <c r="AF23" s="1">
        <v>2.68</v>
      </c>
      <c r="AG23" s="9">
        <f t="shared" si="15"/>
        <v>22.374429223744301</v>
      </c>
      <c r="AH23" s="1">
        <v>2.19</v>
      </c>
      <c r="AI23" s="9">
        <f t="shared" si="16"/>
        <v>17.741935483870957</v>
      </c>
      <c r="AJ23" s="1">
        <v>1.86</v>
      </c>
      <c r="AK23" s="9">
        <f t="shared" si="17"/>
        <v>10.059171597633146</v>
      </c>
      <c r="AL23" s="1">
        <v>1.69</v>
      </c>
      <c r="AM23" s="9">
        <f t="shared" si="18"/>
        <v>2.4242424242424265</v>
      </c>
      <c r="AN23" s="1">
        <v>1.65</v>
      </c>
      <c r="AO23" s="9">
        <f t="shared" si="19"/>
        <v>41.025641025641022</v>
      </c>
      <c r="AP23" s="1">
        <v>1.17</v>
      </c>
      <c r="AQ23" s="9">
        <f t="shared" si="20"/>
        <v>-29.09090909090909</v>
      </c>
      <c r="AR23" s="1">
        <v>1.65</v>
      </c>
      <c r="AS23" s="9">
        <f t="shared" si="21"/>
        <v>5.0955414012738753</v>
      </c>
      <c r="AT23" s="1">
        <v>1.57</v>
      </c>
      <c r="AU23" s="9">
        <f t="shared" si="22"/>
        <v>9.7902097902097989</v>
      </c>
      <c r="AV23" s="1">
        <v>1.43</v>
      </c>
      <c r="AW23" s="9">
        <f t="shared" si="23"/>
        <v>9.1603053435114408</v>
      </c>
      <c r="AX23" s="1">
        <v>1.31</v>
      </c>
      <c r="AY23" s="9" t="str">
        <f t="shared" si="24"/>
        <v/>
      </c>
    </row>
    <row r="24" spans="1:51">
      <c r="A24" s="2" t="s">
        <v>229</v>
      </c>
      <c r="B24" s="1">
        <v>0.63</v>
      </c>
      <c r="C24" s="9">
        <f t="shared" si="0"/>
        <v>-4.5454545454545494</v>
      </c>
      <c r="D24" s="1">
        <v>0.66</v>
      </c>
      <c r="E24" s="9">
        <f t="shared" si="1"/>
        <v>-16.455696202531644</v>
      </c>
      <c r="F24" s="1">
        <v>0.79</v>
      </c>
      <c r="G24" s="9">
        <f t="shared" si="2"/>
        <v>54.901960784313729</v>
      </c>
      <c r="H24" s="1">
        <v>0.51</v>
      </c>
      <c r="I24" s="9">
        <f t="shared" si="3"/>
        <v>15.909090909090912</v>
      </c>
      <c r="J24" s="1">
        <v>0.44</v>
      </c>
      <c r="K24" s="9">
        <f t="shared" si="4"/>
        <v>-6.382978723404249</v>
      </c>
      <c r="L24" s="1">
        <v>0.47</v>
      </c>
      <c r="M24" s="9">
        <f t="shared" si="5"/>
        <v>-14.545454545454556</v>
      </c>
      <c r="N24" s="1">
        <v>0.55000000000000004</v>
      </c>
      <c r="O24" s="9">
        <f t="shared" si="6"/>
        <v>83.333333333333357</v>
      </c>
      <c r="P24" s="1">
        <v>0.3</v>
      </c>
      <c r="Q24" s="9">
        <f t="shared" si="7"/>
        <v>-3.2258064516129057</v>
      </c>
      <c r="R24" s="1">
        <v>0.31</v>
      </c>
      <c r="S24" s="9">
        <f t="shared" si="8"/>
        <v>63.157894736842103</v>
      </c>
      <c r="T24" s="1">
        <v>0.19</v>
      </c>
      <c r="U24" s="9">
        <f t="shared" si="9"/>
        <v>1800</v>
      </c>
      <c r="V24" s="1">
        <v>0.01</v>
      </c>
      <c r="W24" s="9">
        <f t="shared" si="10"/>
        <v>-83.333333333333329</v>
      </c>
      <c r="X24" s="1">
        <v>0.06</v>
      </c>
      <c r="Y24" s="9">
        <f t="shared" si="11"/>
        <v>-45.45454545454546</v>
      </c>
      <c r="Z24" s="1">
        <v>0.11</v>
      </c>
      <c r="AA24" s="9">
        <f t="shared" si="12"/>
        <v>83.333333333333343</v>
      </c>
      <c r="AB24" s="1">
        <v>0.06</v>
      </c>
      <c r="AC24" s="9">
        <f t="shared" si="13"/>
        <v>49.999999999999986</v>
      </c>
      <c r="AD24" s="1">
        <v>0.04</v>
      </c>
      <c r="AE24" s="9">
        <f t="shared" si="14"/>
        <v>-42.857142857142861</v>
      </c>
      <c r="AF24" s="1">
        <v>7.0000000000000007E-2</v>
      </c>
      <c r="AG24" s="9">
        <f t="shared" si="15"/>
        <v>133.33333333333337</v>
      </c>
      <c r="AH24" s="1">
        <v>0.03</v>
      </c>
      <c r="AI24" s="9" t="str">
        <f t="shared" si="16"/>
        <v/>
      </c>
      <c r="AJ24" s="1">
        <v>-0.01</v>
      </c>
      <c r="AK24" s="9" t="str">
        <f t="shared" si="17"/>
        <v/>
      </c>
      <c r="AL24" s="1">
        <v>0.03</v>
      </c>
      <c r="AM24" s="9">
        <f t="shared" si="18"/>
        <v>-25.000000000000007</v>
      </c>
      <c r="AN24" s="1">
        <v>0.04</v>
      </c>
      <c r="AO24" s="9">
        <f t="shared" si="19"/>
        <v>33.333333333333343</v>
      </c>
      <c r="AP24" s="1">
        <v>0.03</v>
      </c>
      <c r="AQ24" s="9">
        <f t="shared" si="20"/>
        <v>199.99999999999994</v>
      </c>
      <c r="AR24" s="1">
        <v>0.01</v>
      </c>
      <c r="AS24" s="9">
        <f t="shared" si="21"/>
        <v>-83.333333333333329</v>
      </c>
      <c r="AT24" s="1">
        <v>0.06</v>
      </c>
      <c r="AU24" s="9">
        <f t="shared" si="22"/>
        <v>-14.285714285714295</v>
      </c>
      <c r="AV24" s="1">
        <v>7.0000000000000007E-2</v>
      </c>
      <c r="AW24" s="9" t="str">
        <f t="shared" si="23"/>
        <v/>
      </c>
      <c r="AY24" s="9" t="str">
        <f t="shared" si="24"/>
        <v/>
      </c>
    </row>
    <row r="25" spans="1:51">
      <c r="A25" s="2" t="s">
        <v>230</v>
      </c>
      <c r="B25" s="1">
        <v>59.97</v>
      </c>
      <c r="C25" s="9">
        <f t="shared" si="0"/>
        <v>-55.222877622638698</v>
      </c>
      <c r="D25" s="1">
        <v>133.93</v>
      </c>
      <c r="E25" s="9">
        <f t="shared" si="1"/>
        <v>6.0243825205826589</v>
      </c>
      <c r="F25" s="1">
        <v>126.32</v>
      </c>
      <c r="G25" s="9">
        <f t="shared" si="2"/>
        <v>40.293203020879595</v>
      </c>
      <c r="H25" s="1">
        <v>90.04</v>
      </c>
      <c r="I25" s="9">
        <f t="shared" si="3"/>
        <v>27.643889991494184</v>
      </c>
      <c r="J25" s="1">
        <v>70.540000000000006</v>
      </c>
      <c r="K25" s="9">
        <f t="shared" si="4"/>
        <v>35.315557260694426</v>
      </c>
      <c r="L25" s="1">
        <v>52.13</v>
      </c>
      <c r="M25" s="9">
        <f t="shared" si="5"/>
        <v>-18.406636406323365</v>
      </c>
      <c r="N25" s="1">
        <v>63.89</v>
      </c>
      <c r="O25" s="9">
        <f t="shared" si="6"/>
        <v>96.1621123733497</v>
      </c>
      <c r="P25" s="1">
        <v>32.57</v>
      </c>
      <c r="Q25" s="9">
        <f t="shared" si="7"/>
        <v>17.411679884643121</v>
      </c>
      <c r="R25" s="1">
        <v>27.74</v>
      </c>
      <c r="S25" s="9">
        <f t="shared" si="8"/>
        <v>26.493388052895572</v>
      </c>
      <c r="T25" s="1">
        <v>21.93</v>
      </c>
      <c r="U25" s="9">
        <f t="shared" si="9"/>
        <v>52.715877437325908</v>
      </c>
      <c r="V25" s="1">
        <v>14.36</v>
      </c>
      <c r="W25" s="9">
        <f t="shared" si="10"/>
        <v>22.005097706032284</v>
      </c>
      <c r="X25" s="1">
        <v>11.77</v>
      </c>
      <c r="Y25" s="9">
        <f t="shared" si="11"/>
        <v>19.250253292806491</v>
      </c>
      <c r="Z25" s="1">
        <v>9.8699999999999992</v>
      </c>
      <c r="AA25" s="9">
        <f t="shared" si="12"/>
        <v>109.11016949152541</v>
      </c>
      <c r="AB25" s="1">
        <v>4.72</v>
      </c>
      <c r="AC25" s="9">
        <f t="shared" si="13"/>
        <v>55.263157894736835</v>
      </c>
      <c r="AD25" s="1">
        <v>3.04</v>
      </c>
      <c r="AE25" s="9">
        <f t="shared" si="14"/>
        <v>15.151515151515147</v>
      </c>
      <c r="AF25" s="1">
        <v>2.64</v>
      </c>
      <c r="AG25" s="9">
        <f t="shared" si="15"/>
        <v>19.999999999999996</v>
      </c>
      <c r="AH25" s="1">
        <v>2.2000000000000002</v>
      </c>
      <c r="AI25" s="9">
        <f t="shared" si="16"/>
        <v>18.918918918918923</v>
      </c>
      <c r="AJ25" s="1">
        <v>1.85</v>
      </c>
      <c r="AK25" s="9">
        <f t="shared" si="17"/>
        <v>25.850340136054427</v>
      </c>
      <c r="AL25" s="1">
        <v>1.47</v>
      </c>
      <c r="AM25" s="9">
        <f t="shared" si="18"/>
        <v>3.521126760563384</v>
      </c>
      <c r="AN25" s="1">
        <v>1.42</v>
      </c>
      <c r="AO25" s="9">
        <f t="shared" si="19"/>
        <v>21.36752136752137</v>
      </c>
      <c r="AP25" s="1">
        <v>1.17</v>
      </c>
      <c r="AQ25" s="9" t="str">
        <f t="shared" si="20"/>
        <v/>
      </c>
      <c r="AR25" s="1">
        <v>0</v>
      </c>
      <c r="AS25" s="9" t="str">
        <f t="shared" si="21"/>
        <v/>
      </c>
      <c r="AT25" s="1">
        <v>0</v>
      </c>
      <c r="AU25" s="9" t="str">
        <f t="shared" si="22"/>
        <v/>
      </c>
      <c r="AV25" s="1">
        <v>0</v>
      </c>
      <c r="AW25" s="9" t="str">
        <f t="shared" si="23"/>
        <v/>
      </c>
      <c r="AX25" s="1">
        <v>0</v>
      </c>
      <c r="AY25" s="9" t="str">
        <f t="shared" si="24"/>
        <v/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S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30" style="2" customWidth="1"/>
    <col min="2" max="2" width="12" style="1" customWidth="1"/>
    <col min="3" max="3" width="8" style="9" customWidth="1"/>
    <col min="4" max="4" width="12" style="1" customWidth="1"/>
    <col min="5" max="5" width="8" style="9" customWidth="1"/>
    <col min="6" max="6" width="12" style="1" customWidth="1"/>
    <col min="7" max="7" width="8" style="9" customWidth="1"/>
    <col min="8" max="8" width="12" style="1" customWidth="1"/>
    <col min="9" max="9" width="8" style="9" customWidth="1"/>
    <col min="10" max="10" width="12" style="1" customWidth="1"/>
    <col min="11" max="11" width="8" style="9" customWidth="1"/>
    <col min="12" max="12" width="12" style="1" customWidth="1"/>
    <col min="13" max="13" width="8" style="9" customWidth="1"/>
    <col min="14" max="14" width="12" style="1" customWidth="1"/>
    <col min="15" max="15" width="8" style="9" customWidth="1"/>
    <col min="16" max="16" width="12" style="1" customWidth="1"/>
    <col min="17" max="17" width="8" style="9" customWidth="1"/>
    <col min="18" max="18" width="12" style="1" customWidth="1"/>
    <col min="19" max="19" width="8" style="9" customWidth="1"/>
    <col min="20" max="20" width="12" style="1" customWidth="1"/>
    <col min="21" max="21" width="8" style="9" customWidth="1"/>
    <col min="22" max="22" width="12" style="1" customWidth="1"/>
    <col min="23" max="23" width="8" style="9" customWidth="1"/>
    <col min="24" max="24" width="12" style="1" customWidth="1"/>
    <col min="25" max="25" width="8" style="9" customWidth="1"/>
    <col min="26" max="26" width="12" style="1" customWidth="1"/>
    <col min="27" max="27" width="8" style="9" customWidth="1"/>
    <col min="28" max="28" width="12" style="1" customWidth="1"/>
    <col min="29" max="29" width="8" style="9" customWidth="1"/>
    <col min="30" max="30" width="12" style="1" customWidth="1"/>
    <col min="31" max="31" width="8" style="9" customWidth="1"/>
    <col min="32" max="32" width="12" style="1" customWidth="1"/>
    <col min="33" max="33" width="8" style="9" customWidth="1"/>
    <col min="34" max="34" width="12" style="1" customWidth="1"/>
    <col min="35" max="35" width="8" style="9" customWidth="1"/>
    <col min="36" max="36" width="12" style="1" customWidth="1"/>
    <col min="37" max="37" width="8" style="9" customWidth="1"/>
    <col min="38" max="38" width="12" style="1" customWidth="1"/>
    <col min="39" max="39" width="8" style="9" customWidth="1"/>
    <col min="40" max="40" width="12" style="1" customWidth="1"/>
    <col min="41" max="41" width="8" style="9" customWidth="1"/>
    <col min="42" max="42" width="12" style="1" customWidth="1"/>
    <col min="43" max="43" width="8" style="9" customWidth="1"/>
    <col min="44" max="44" width="12" style="1" customWidth="1"/>
    <col min="45" max="45" width="8" style="9" customWidth="1"/>
    <col min="46" max="46" width="9.140625" style="1" customWidth="1"/>
    <col min="47" max="16384" width="9.140625" style="1"/>
  </cols>
  <sheetData>
    <row r="1" spans="1:45" s="2" customFormat="1" ht="33">
      <c r="A1" s="3" t="s">
        <v>0</v>
      </c>
      <c r="B1" s="2" t="s">
        <v>1</v>
      </c>
      <c r="C1" s="10" t="s">
        <v>2</v>
      </c>
      <c r="D1" s="2" t="s">
        <v>3</v>
      </c>
      <c r="E1" s="10" t="s">
        <v>2</v>
      </c>
      <c r="F1" s="2" t="s">
        <v>4</v>
      </c>
      <c r="G1" s="10" t="s">
        <v>2</v>
      </c>
      <c r="H1" s="2" t="s">
        <v>5</v>
      </c>
      <c r="I1" s="10" t="s">
        <v>2</v>
      </c>
      <c r="J1" s="2" t="s">
        <v>6</v>
      </c>
      <c r="K1" s="10" t="s">
        <v>2</v>
      </c>
      <c r="L1" s="2" t="s">
        <v>113</v>
      </c>
      <c r="M1" s="10" t="s">
        <v>2</v>
      </c>
      <c r="N1" s="2" t="s">
        <v>114</v>
      </c>
      <c r="O1" s="10" t="s">
        <v>2</v>
      </c>
      <c r="P1" s="2" t="s">
        <v>115</v>
      </c>
      <c r="Q1" s="10" t="s">
        <v>2</v>
      </c>
      <c r="R1" s="2" t="s">
        <v>116</v>
      </c>
      <c r="S1" s="10" t="s">
        <v>2</v>
      </c>
      <c r="T1" s="2" t="s">
        <v>117</v>
      </c>
      <c r="U1" s="10" t="s">
        <v>2</v>
      </c>
      <c r="V1" s="2" t="s">
        <v>118</v>
      </c>
      <c r="W1" s="10" t="s">
        <v>2</v>
      </c>
      <c r="X1" s="2" t="s">
        <v>119</v>
      </c>
      <c r="Y1" s="10" t="s">
        <v>2</v>
      </c>
      <c r="Z1" s="2" t="s">
        <v>120</v>
      </c>
      <c r="AA1" s="10" t="s">
        <v>2</v>
      </c>
      <c r="AB1" s="2" t="s">
        <v>121</v>
      </c>
      <c r="AC1" s="10" t="s">
        <v>2</v>
      </c>
      <c r="AD1" s="2" t="s">
        <v>122</v>
      </c>
      <c r="AE1" s="10" t="s">
        <v>2</v>
      </c>
      <c r="AF1" s="2" t="s">
        <v>123</v>
      </c>
      <c r="AG1" s="10" t="s">
        <v>2</v>
      </c>
      <c r="AH1" s="2" t="s">
        <v>124</v>
      </c>
      <c r="AI1" s="10" t="s">
        <v>2</v>
      </c>
      <c r="AJ1" s="2" t="s">
        <v>125</v>
      </c>
      <c r="AK1" s="10" t="s">
        <v>2</v>
      </c>
      <c r="AL1" s="2" t="s">
        <v>126</v>
      </c>
      <c r="AM1" s="10" t="s">
        <v>2</v>
      </c>
      <c r="AN1" s="2" t="s">
        <v>127</v>
      </c>
      <c r="AO1" s="10" t="s">
        <v>2</v>
      </c>
      <c r="AP1" s="2" t="s">
        <v>128</v>
      </c>
      <c r="AQ1" s="10" t="s">
        <v>2</v>
      </c>
      <c r="AR1" s="2" t="s">
        <v>130</v>
      </c>
      <c r="AS1" s="10" t="s">
        <v>2</v>
      </c>
    </row>
    <row r="2" spans="1:45">
      <c r="A2" s="2" t="s">
        <v>231</v>
      </c>
      <c r="B2" s="1">
        <v>557.09</v>
      </c>
      <c r="C2" s="9">
        <f t="shared" ref="C2:C41" si="0">IF(OR(B2=0,AND(B2&lt;0,D2&gt;0),,AND(B2&gt;0,D2&lt;0)),"",IFERROR((B2-D2)/D2*100,""))</f>
        <v>-35.278536160325295</v>
      </c>
      <c r="D2" s="1">
        <v>860.75</v>
      </c>
      <c r="E2" s="9">
        <f t="shared" ref="E2:E41" si="1">IF(OR(D2=0,AND(D2&lt;0,F2&gt;0),,AND(D2&gt;0,F2&lt;0)),"",IFERROR((D2-F2)/F2*100,""))</f>
        <v>61.050406017288473</v>
      </c>
      <c r="F2" s="1">
        <v>534.46</v>
      </c>
      <c r="G2" s="9">
        <f t="shared" ref="G2:G41" si="2">IF(OR(F2=0,AND(F2&lt;0,H2&gt;0),,AND(F2&gt;0,H2&lt;0)),"",IFERROR((F2-H2)/H2*100,""))</f>
        <v>2.1521406727828727</v>
      </c>
      <c r="H2" s="1">
        <v>523.20000000000005</v>
      </c>
      <c r="I2" s="9">
        <f t="shared" ref="I2:I41" si="3">IF(OR(H2=0,AND(H2&lt;0,J2&gt;0),,AND(H2&gt;0,J2&lt;0)),"",IFERROR((H2-J2)/J2*100,""))</f>
        <v>38.754077492242835</v>
      </c>
      <c r="J2" s="1">
        <v>377.07</v>
      </c>
      <c r="K2" s="9">
        <f t="shared" ref="K2:K41" si="4">IF(OR(J2=0,AND(J2&lt;0,L2&gt;0),,AND(J2&gt;0,L2&lt;0)),"",IFERROR((J2-L2)/L2*100,""))</f>
        <v>-40.326639130228365</v>
      </c>
      <c r="L2" s="1">
        <v>631.89</v>
      </c>
      <c r="M2" s="9">
        <f t="shared" ref="M2:M41" si="5">IF(OR(L2=0,AND(L2&lt;0,N2&gt;0),,AND(L2&gt;0,N2&lt;0)),"",IFERROR((L2-N2)/N2*100,""))</f>
        <v>21.416905251426712</v>
      </c>
      <c r="N2" s="1">
        <v>520.42999999999995</v>
      </c>
      <c r="O2" s="9">
        <f t="shared" ref="O2:O41" si="6">IF(OR(N2=0,AND(N2&lt;0,P2&gt;0),,AND(N2&gt;0,P2&lt;0)),"",IFERROR((N2-P2)/P2*100,""))</f>
        <v>11.932465856543706</v>
      </c>
      <c r="P2" s="1">
        <v>464.95</v>
      </c>
      <c r="Q2" s="9">
        <f t="shared" ref="Q2:Q41" si="7">IF(OR(P2=0,AND(P2&lt;0,R2&gt;0),,AND(P2&gt;0,R2&lt;0)),"",IFERROR((P2-R2)/R2*100,""))</f>
        <v>7.0967890542221408</v>
      </c>
      <c r="R2" s="1">
        <v>434.14</v>
      </c>
      <c r="S2" s="9">
        <f t="shared" ref="S2:S41" si="8">IF(OR(R2=0,AND(R2&lt;0,T2&gt;0),,AND(R2&gt;0,T2&lt;0)),"",IFERROR((R2-T2)/T2*100,""))</f>
        <v>51.49527166137419</v>
      </c>
      <c r="T2" s="1">
        <v>286.57</v>
      </c>
      <c r="U2" s="9">
        <f t="shared" ref="U2:U41" si="9">IF(OR(T2=0,AND(T2&lt;0,V2&gt;0),,AND(T2&gt;0,V2&lt;0)),"",IFERROR((T2-V2)/V2*100,""))</f>
        <v>34.641044916369097</v>
      </c>
      <c r="V2" s="1">
        <v>212.84</v>
      </c>
      <c r="W2" s="9">
        <f t="shared" ref="W2:W41" si="10">IF(OR(V2=0,AND(V2&lt;0,X2&gt;0),,AND(V2&gt;0,X2&lt;0)),"",IFERROR((V2-X2)/X2*100,""))</f>
        <v>-17.359735973597363</v>
      </c>
      <c r="X2" s="1">
        <v>257.55</v>
      </c>
      <c r="Y2" s="9">
        <f t="shared" ref="Y2:Y41" si="11">IF(OR(X2=0,AND(X2&lt;0,Z2&gt;0),,AND(X2&gt;0,Z2&lt;0)),"",IFERROR((X2-Z2)/Z2*100,""))</f>
        <v>118.29971181556196</v>
      </c>
      <c r="Z2" s="1">
        <v>117.98</v>
      </c>
      <c r="AA2" s="9">
        <f t="shared" ref="AA2:AA41" si="12">IF(OR(Z2=0,AND(Z2&lt;0,AB2&gt;0),,AND(Z2&gt;0,AB2&lt;0)),"",IFERROR((Z2-AB2)/AB2*100,""))</f>
        <v>39.160179287567829</v>
      </c>
      <c r="AB2" s="1">
        <v>84.78</v>
      </c>
      <c r="AC2" s="9">
        <f t="shared" ref="AC2:AC41" si="13">IF(OR(AB2=0,AND(AB2&lt;0,AD2&gt;0),,AND(AB2&gt;0,AD2&lt;0)),"",IFERROR((AB2-AD2)/AD2*100,""))</f>
        <v>-1.6587402853497191</v>
      </c>
      <c r="AD2" s="1">
        <v>86.21</v>
      </c>
      <c r="AE2" s="9">
        <f t="shared" ref="AE2:AE41" si="14">IF(OR(AD2=0,AND(AD2&lt;0,AF2&gt;0),,AND(AD2&gt;0,AF2&lt;0)),"",IFERROR((AD2-AF2)/AF2*100,""))</f>
        <v>13.703508309153259</v>
      </c>
      <c r="AF2" s="1">
        <v>75.819999999999993</v>
      </c>
      <c r="AG2" s="9">
        <f t="shared" ref="AG2:AG41" si="15">IF(OR(AF2=0,AND(AF2&lt;0,AH2&gt;0),,AND(AF2&gt;0,AH2&lt;0)),"",IFERROR((AF2-AH2)/AH2*100,""))</f>
        <v>33.064233064233065</v>
      </c>
      <c r="AH2" s="1">
        <v>56.98</v>
      </c>
      <c r="AI2" s="9">
        <f t="shared" ref="AI2:AI41" si="16">IF(OR(AH2=0,AND(AH2&lt;0,AJ2&gt;0),,AND(AH2&gt;0,AJ2&lt;0)),"",IFERROR((AH2-AJ2)/AJ2*100,""))</f>
        <v>7.7737847550595793</v>
      </c>
      <c r="AJ2" s="1">
        <v>52.87</v>
      </c>
      <c r="AK2" s="9">
        <f t="shared" ref="AK2:AK41" si="17">IF(OR(AJ2=0,AND(AJ2&lt;0,AL2&gt;0),,AND(AJ2&gt;0,AL2&lt;0)),"",IFERROR((AJ2-AL2)/AL2*100,""))</f>
        <v>31.158521458695098</v>
      </c>
      <c r="AL2" s="1">
        <v>40.31</v>
      </c>
      <c r="AM2" s="9">
        <f t="shared" ref="AM2:AM41" si="18">IF(OR(AL2=0,AND(AL2&lt;0,AN2&gt;0),,AND(AL2&gt;0,AN2&lt;0)),"",IFERROR((AL2-AN2)/AN2*100,""))</f>
        <v>102.15646940822467</v>
      </c>
      <c r="AN2" s="1">
        <v>19.940000000000001</v>
      </c>
      <c r="AO2" s="9">
        <f t="shared" ref="AO2:AO41" si="19">IF(OR(AN2=0,AND(AN2&lt;0,AP2&gt;0),,AND(AN2&gt;0,AP2&lt;0)),"",IFERROR((AN2-AP2)/AP2*100,""))</f>
        <v>-44.71860271693928</v>
      </c>
      <c r="AP2" s="1">
        <v>36.07</v>
      </c>
      <c r="AQ2" s="9">
        <f t="shared" ref="AQ2:AQ41" si="20">IF(OR(AP2=0,AND(AP2&lt;0,AR2&gt;0),,AND(AP2&gt;0,AR2&lt;0)),"",IFERROR((AP2-AR2)/AR2*100,""))</f>
        <v>70.061291843470059</v>
      </c>
      <c r="AR2" s="1">
        <v>21.21</v>
      </c>
      <c r="AS2" s="9" t="str">
        <f t="shared" ref="AS2:AS41" si="21">IF(OR(AR2=0,AND(AR2&lt;0,AT2&gt;0),,AND(AR2&gt;0,AT2&lt;0)),"",IFERROR((AR2-AT2)/AT2*100,""))</f>
        <v/>
      </c>
    </row>
    <row r="3" spans="1:45">
      <c r="A3" s="2" t="s">
        <v>232</v>
      </c>
      <c r="B3" s="1">
        <v>5.08</v>
      </c>
      <c r="C3" s="9">
        <f t="shared" si="0"/>
        <v>1.6000000000000014</v>
      </c>
      <c r="D3" s="1">
        <v>5</v>
      </c>
      <c r="E3" s="9">
        <f t="shared" si="1"/>
        <v>-32.885906040268459</v>
      </c>
      <c r="F3" s="1">
        <v>7.45</v>
      </c>
      <c r="G3" s="9">
        <f t="shared" si="2"/>
        <v>-7.7970297029702955</v>
      </c>
      <c r="H3" s="1">
        <v>8.08</v>
      </c>
      <c r="I3" s="9">
        <f t="shared" si="3"/>
        <v>-24.060150375939855</v>
      </c>
      <c r="J3" s="1">
        <v>10.64</v>
      </c>
      <c r="K3" s="9">
        <f t="shared" si="4"/>
        <v>-31.132686084142385</v>
      </c>
      <c r="L3" s="1">
        <v>15.45</v>
      </c>
      <c r="M3" s="9">
        <f t="shared" si="5"/>
        <v>56.534954407294833</v>
      </c>
      <c r="N3" s="1">
        <v>9.8699999999999992</v>
      </c>
      <c r="O3" s="9">
        <f t="shared" si="6"/>
        <v>108.22784810126581</v>
      </c>
      <c r="P3" s="1">
        <v>4.74</v>
      </c>
      <c r="Q3" s="9">
        <f t="shared" si="7"/>
        <v>37.391304347826086</v>
      </c>
      <c r="R3" s="1">
        <v>3.45</v>
      </c>
      <c r="S3" s="9">
        <f t="shared" si="8"/>
        <v>84.491978609625662</v>
      </c>
      <c r="T3" s="1">
        <v>1.87</v>
      </c>
      <c r="U3" s="9">
        <f t="shared" si="9"/>
        <v>-5.0761421319796884</v>
      </c>
      <c r="V3" s="1">
        <v>1.97</v>
      </c>
      <c r="W3" s="9">
        <f t="shared" si="10"/>
        <v>217.741935483871</v>
      </c>
      <c r="X3" s="1">
        <v>0.62</v>
      </c>
      <c r="Y3" s="9">
        <f t="shared" si="11"/>
        <v>-7.4626865671641855</v>
      </c>
      <c r="Z3" s="1">
        <v>0.67</v>
      </c>
      <c r="AA3" s="9">
        <f t="shared" si="12"/>
        <v>644.44444444444457</v>
      </c>
      <c r="AB3" s="1">
        <v>0.09</v>
      </c>
      <c r="AC3" s="9" t="str">
        <f t="shared" si="13"/>
        <v/>
      </c>
      <c r="AE3" s="9" t="str">
        <f t="shared" si="14"/>
        <v/>
      </c>
      <c r="AG3" s="9" t="str">
        <f t="shared" si="15"/>
        <v/>
      </c>
      <c r="AI3" s="9" t="str">
        <f t="shared" si="16"/>
        <v/>
      </c>
      <c r="AK3" s="9" t="str">
        <f t="shared" si="17"/>
        <v/>
      </c>
      <c r="AM3" s="9" t="str">
        <f t="shared" si="18"/>
        <v/>
      </c>
      <c r="AO3" s="9" t="str">
        <f t="shared" si="19"/>
        <v/>
      </c>
      <c r="AQ3" s="9" t="str">
        <f t="shared" si="20"/>
        <v/>
      </c>
      <c r="AS3" s="9" t="str">
        <f t="shared" si="21"/>
        <v/>
      </c>
    </row>
    <row r="4" spans="1:45">
      <c r="A4" s="2" t="s">
        <v>233</v>
      </c>
      <c r="B4" s="1">
        <v>16.84</v>
      </c>
      <c r="C4" s="9">
        <f t="shared" si="0"/>
        <v>42.229729729729733</v>
      </c>
      <c r="D4" s="1">
        <v>11.84</v>
      </c>
      <c r="E4" s="9">
        <f t="shared" si="1"/>
        <v>-1.0860484544695137</v>
      </c>
      <c r="F4" s="1">
        <v>11.97</v>
      </c>
      <c r="G4" s="9">
        <f t="shared" si="2"/>
        <v>56.675392670157088</v>
      </c>
      <c r="H4" s="1">
        <v>7.64</v>
      </c>
      <c r="I4" s="9">
        <f t="shared" si="3"/>
        <v>86.797066014669923</v>
      </c>
      <c r="J4" s="1">
        <v>4.09</v>
      </c>
      <c r="K4" s="9">
        <f t="shared" si="4"/>
        <v>38.644067796610152</v>
      </c>
      <c r="L4" s="1">
        <v>2.95</v>
      </c>
      <c r="M4" s="9">
        <f t="shared" si="5"/>
        <v>-16.193181818181817</v>
      </c>
      <c r="N4" s="1">
        <v>3.52</v>
      </c>
      <c r="O4" s="9">
        <f t="shared" si="6"/>
        <v>186.17886178861789</v>
      </c>
      <c r="P4" s="1">
        <v>1.23</v>
      </c>
      <c r="Q4" s="9">
        <f t="shared" si="7"/>
        <v>-84.605757196495617</v>
      </c>
      <c r="R4" s="1">
        <v>7.99</v>
      </c>
      <c r="S4" s="9">
        <f t="shared" si="8"/>
        <v>146.60493827160494</v>
      </c>
      <c r="T4" s="1">
        <v>3.24</v>
      </c>
      <c r="U4" s="9">
        <f t="shared" si="9"/>
        <v>-17.766497461928925</v>
      </c>
      <c r="V4" s="1">
        <v>3.94</v>
      </c>
      <c r="W4" s="9">
        <f t="shared" si="10"/>
        <v>347.72727272727275</v>
      </c>
      <c r="X4" s="1">
        <v>0.88</v>
      </c>
      <c r="Y4" s="9">
        <f t="shared" si="11"/>
        <v>-25.423728813559315</v>
      </c>
      <c r="Z4" s="1">
        <v>1.18</v>
      </c>
      <c r="AA4" s="9">
        <f t="shared" si="12"/>
        <v>-36.898395721925141</v>
      </c>
      <c r="AB4" s="1">
        <v>1.87</v>
      </c>
      <c r="AC4" s="9">
        <f t="shared" si="13"/>
        <v>-30.74074074074074</v>
      </c>
      <c r="AD4" s="1">
        <v>2.7</v>
      </c>
      <c r="AE4" s="9">
        <f t="shared" si="14"/>
        <v>29.807692307692314</v>
      </c>
      <c r="AF4" s="1">
        <v>2.08</v>
      </c>
      <c r="AG4" s="9">
        <f t="shared" si="15"/>
        <v>246.66666666666669</v>
      </c>
      <c r="AH4" s="1">
        <v>0.6</v>
      </c>
      <c r="AI4" s="9">
        <f t="shared" si="16"/>
        <v>566.66666666666674</v>
      </c>
      <c r="AJ4" s="1">
        <v>0.09</v>
      </c>
      <c r="AK4" s="9">
        <f t="shared" si="17"/>
        <v>349.99999999999994</v>
      </c>
      <c r="AL4" s="1">
        <v>0.02</v>
      </c>
      <c r="AM4" s="9">
        <f t="shared" si="18"/>
        <v>0</v>
      </c>
      <c r="AN4" s="1">
        <v>0.02</v>
      </c>
      <c r="AO4" s="9" t="str">
        <f t="shared" si="19"/>
        <v/>
      </c>
      <c r="AQ4" s="9" t="str">
        <f t="shared" si="20"/>
        <v/>
      </c>
      <c r="AR4" s="1">
        <v>4.18</v>
      </c>
      <c r="AS4" s="9" t="str">
        <f t="shared" si="21"/>
        <v/>
      </c>
    </row>
    <row r="5" spans="1:45">
      <c r="A5" s="2" t="s">
        <v>234</v>
      </c>
      <c r="B5" s="1">
        <v>12.33</v>
      </c>
      <c r="C5" s="9">
        <f t="shared" si="0"/>
        <v>4.1385135135135158</v>
      </c>
      <c r="D5" s="1">
        <v>11.84</v>
      </c>
      <c r="E5" s="9">
        <f t="shared" si="1"/>
        <v>-82.875325426670514</v>
      </c>
      <c r="F5" s="1">
        <v>69.14</v>
      </c>
      <c r="G5" s="9">
        <f t="shared" si="2"/>
        <v>492.96740994854201</v>
      </c>
      <c r="H5" s="1">
        <v>11.66</v>
      </c>
      <c r="I5" s="9">
        <f t="shared" si="3"/>
        <v>-21.269412559081704</v>
      </c>
      <c r="J5" s="1">
        <v>14.81</v>
      </c>
      <c r="K5" s="9">
        <f t="shared" si="4"/>
        <v>-5.3069053708439906</v>
      </c>
      <c r="L5" s="1">
        <v>15.64</v>
      </c>
      <c r="M5" s="9">
        <f t="shared" si="5"/>
        <v>62.577962577962595</v>
      </c>
      <c r="N5" s="1">
        <v>9.6199999999999992</v>
      </c>
      <c r="O5" s="9">
        <f t="shared" si="6"/>
        <v>-33.563535911602216</v>
      </c>
      <c r="P5" s="1">
        <v>14.48</v>
      </c>
      <c r="Q5" s="9">
        <f t="shared" si="7"/>
        <v>0.20761245674741272</v>
      </c>
      <c r="R5" s="1">
        <v>14.45</v>
      </c>
      <c r="S5" s="9">
        <f t="shared" si="8"/>
        <v>-19.543429844098004</v>
      </c>
      <c r="T5" s="1">
        <v>17.96</v>
      </c>
      <c r="U5" s="9">
        <f t="shared" si="9"/>
        <v>-63.921253515468059</v>
      </c>
      <c r="V5" s="1">
        <v>49.78</v>
      </c>
      <c r="W5" s="9">
        <f t="shared" si="10"/>
        <v>463.75990939977356</v>
      </c>
      <c r="X5" s="1">
        <v>8.83</v>
      </c>
      <c r="Y5" s="9">
        <f t="shared" si="11"/>
        <v>517.48251748251755</v>
      </c>
      <c r="Z5" s="1">
        <v>1.43</v>
      </c>
      <c r="AA5" s="9">
        <f t="shared" si="12"/>
        <v>42.999999999999993</v>
      </c>
      <c r="AB5" s="1">
        <v>1</v>
      </c>
      <c r="AC5" s="9">
        <f t="shared" si="13"/>
        <v>8.6956521739130395</v>
      </c>
      <c r="AD5" s="1">
        <v>0.92</v>
      </c>
      <c r="AE5" s="9">
        <f t="shared" si="14"/>
        <v>666.66666666666674</v>
      </c>
      <c r="AF5" s="1">
        <v>0.12</v>
      </c>
      <c r="AG5" s="9">
        <f t="shared" si="15"/>
        <v>300</v>
      </c>
      <c r="AH5" s="1">
        <v>0.03</v>
      </c>
      <c r="AI5" s="9">
        <f t="shared" si="16"/>
        <v>-90.625000000000014</v>
      </c>
      <c r="AJ5" s="1">
        <v>0.32</v>
      </c>
      <c r="AK5" s="9">
        <f t="shared" si="17"/>
        <v>540</v>
      </c>
      <c r="AL5" s="1">
        <v>0.05</v>
      </c>
      <c r="AM5" s="9">
        <f t="shared" si="18"/>
        <v>400</v>
      </c>
      <c r="AN5" s="1">
        <v>0.01</v>
      </c>
      <c r="AO5" s="9">
        <f t="shared" si="19"/>
        <v>-93.75</v>
      </c>
      <c r="AP5" s="1">
        <v>0.16</v>
      </c>
      <c r="AQ5" s="9" t="str">
        <f t="shared" si="20"/>
        <v/>
      </c>
      <c r="AR5" s="1">
        <v>0</v>
      </c>
      <c r="AS5" s="9" t="str">
        <f t="shared" si="21"/>
        <v/>
      </c>
    </row>
    <row r="6" spans="1:45" s="4" customFormat="1">
      <c r="A6" s="3" t="s">
        <v>235</v>
      </c>
      <c r="B6" s="4">
        <v>577.77</v>
      </c>
      <c r="C6" s="11">
        <f t="shared" si="0"/>
        <v>-36.538081325102702</v>
      </c>
      <c r="D6" s="4">
        <v>910.42</v>
      </c>
      <c r="E6" s="11">
        <f t="shared" si="1"/>
        <v>44.913649025069631</v>
      </c>
      <c r="F6" s="4">
        <v>628.25</v>
      </c>
      <c r="G6" s="11">
        <f t="shared" si="2"/>
        <v>11.206499805289047</v>
      </c>
      <c r="H6" s="4">
        <v>564.94000000000005</v>
      </c>
      <c r="I6" s="11">
        <f t="shared" si="3"/>
        <v>38.093375702762167</v>
      </c>
      <c r="J6" s="4">
        <v>409.1</v>
      </c>
      <c r="K6" s="11">
        <f t="shared" si="4"/>
        <v>-37.516228063476547</v>
      </c>
      <c r="L6" s="4">
        <v>654.73</v>
      </c>
      <c r="M6" s="11">
        <f t="shared" si="5"/>
        <v>20.901503120729782</v>
      </c>
      <c r="N6" s="4">
        <v>541.54</v>
      </c>
      <c r="O6" s="11">
        <f t="shared" si="6"/>
        <v>7.3994010669733932</v>
      </c>
      <c r="P6" s="4">
        <v>504.23</v>
      </c>
      <c r="Q6" s="11">
        <f t="shared" si="7"/>
        <v>6.7108270549394815</v>
      </c>
      <c r="R6" s="4">
        <v>472.52</v>
      </c>
      <c r="S6" s="11">
        <f t="shared" si="8"/>
        <v>59.775478460810163</v>
      </c>
      <c r="T6" s="4">
        <v>295.74</v>
      </c>
      <c r="U6" s="11">
        <f t="shared" si="9"/>
        <v>10.034602076124578</v>
      </c>
      <c r="V6" s="4">
        <v>268.77</v>
      </c>
      <c r="W6" s="11">
        <f t="shared" si="10"/>
        <v>0.29479811926261795</v>
      </c>
      <c r="X6" s="4">
        <v>267.98</v>
      </c>
      <c r="Y6" s="11">
        <f t="shared" si="11"/>
        <v>131.19661806574067</v>
      </c>
      <c r="Z6" s="4">
        <v>115.91</v>
      </c>
      <c r="AA6" s="11">
        <f t="shared" si="12"/>
        <v>17.938542938542934</v>
      </c>
      <c r="AB6" s="4">
        <v>98.28</v>
      </c>
      <c r="AC6" s="11">
        <f t="shared" si="13"/>
        <v>9.4188376753507104</v>
      </c>
      <c r="AD6" s="4">
        <v>89.82</v>
      </c>
      <c r="AE6" s="11">
        <f t="shared" si="14"/>
        <v>15.124327095616504</v>
      </c>
      <c r="AF6" s="4">
        <v>78.02</v>
      </c>
      <c r="AG6" s="11">
        <f t="shared" si="15"/>
        <v>35.404373481430056</v>
      </c>
      <c r="AH6" s="4">
        <v>57.62</v>
      </c>
      <c r="AI6" s="11">
        <f t="shared" si="16"/>
        <v>8.1253518483768037</v>
      </c>
      <c r="AJ6" s="4">
        <v>53.29</v>
      </c>
      <c r="AK6" s="11">
        <f t="shared" si="17"/>
        <v>31.971272907379884</v>
      </c>
      <c r="AL6" s="4">
        <v>40.380000000000003</v>
      </c>
      <c r="AM6" s="11">
        <f t="shared" si="18"/>
        <v>102.30460921843687</v>
      </c>
      <c r="AN6" s="4">
        <v>19.96</v>
      </c>
      <c r="AO6" s="11">
        <f t="shared" si="19"/>
        <v>-44.892324682495854</v>
      </c>
      <c r="AP6" s="4">
        <v>36.22</v>
      </c>
      <c r="AQ6" s="11">
        <f t="shared" si="20"/>
        <v>42.654588420638042</v>
      </c>
      <c r="AR6" s="4">
        <v>25.39</v>
      </c>
      <c r="AS6" s="11" t="str">
        <f t="shared" si="21"/>
        <v/>
      </c>
    </row>
    <row r="7" spans="1:45">
      <c r="A7" s="2" t="s">
        <v>236</v>
      </c>
      <c r="B7" s="1">
        <v>490.49</v>
      </c>
      <c r="C7" s="9">
        <f t="shared" si="0"/>
        <v>7.5871901732836227</v>
      </c>
      <c r="D7" s="1">
        <v>455.9</v>
      </c>
      <c r="E7" s="9">
        <f t="shared" si="1"/>
        <v>46.516261730299505</v>
      </c>
      <c r="F7" s="1">
        <v>311.16000000000003</v>
      </c>
      <c r="G7" s="9">
        <f t="shared" si="2"/>
        <v>-5.3275321751300666</v>
      </c>
      <c r="H7" s="1">
        <v>328.67</v>
      </c>
      <c r="I7" s="9">
        <f t="shared" si="3"/>
        <v>97.886687940273347</v>
      </c>
      <c r="J7" s="1">
        <v>166.09</v>
      </c>
      <c r="K7" s="9">
        <f t="shared" si="4"/>
        <v>-7.7943707322489271</v>
      </c>
      <c r="L7" s="1">
        <v>180.13</v>
      </c>
      <c r="M7" s="9">
        <f t="shared" si="5"/>
        <v>6.8830475286299135</v>
      </c>
      <c r="N7" s="1">
        <v>168.53</v>
      </c>
      <c r="O7" s="9">
        <f t="shared" si="6"/>
        <v>-13.609801107238063</v>
      </c>
      <c r="P7" s="1">
        <v>195.08</v>
      </c>
      <c r="Q7" s="9">
        <f t="shared" si="7"/>
        <v>2.1147403685092234</v>
      </c>
      <c r="R7" s="1">
        <v>191.04</v>
      </c>
      <c r="S7" s="9">
        <f t="shared" si="8"/>
        <v>0.49447659126775267</v>
      </c>
      <c r="T7" s="1">
        <v>190.1</v>
      </c>
      <c r="U7" s="9">
        <f t="shared" si="9"/>
        <v>9.7892001155067803</v>
      </c>
      <c r="V7" s="1">
        <v>173.15</v>
      </c>
      <c r="W7" s="9">
        <f t="shared" si="10"/>
        <v>261.85997910135842</v>
      </c>
      <c r="X7" s="1">
        <v>47.85</v>
      </c>
      <c r="Y7" s="9">
        <f t="shared" si="11"/>
        <v>-34.407128169979437</v>
      </c>
      <c r="Z7" s="1">
        <v>72.95</v>
      </c>
      <c r="AA7" s="9">
        <f t="shared" si="12"/>
        <v>79.502952755905525</v>
      </c>
      <c r="AB7" s="1">
        <v>40.64</v>
      </c>
      <c r="AC7" s="9">
        <f t="shared" si="13"/>
        <v>-7.3204104903078697</v>
      </c>
      <c r="AD7" s="1">
        <v>43.85</v>
      </c>
      <c r="AE7" s="9">
        <f t="shared" si="14"/>
        <v>-16.997917849706599</v>
      </c>
      <c r="AF7" s="1">
        <v>52.83</v>
      </c>
      <c r="AG7" s="9">
        <f t="shared" si="15"/>
        <v>23.810639793766104</v>
      </c>
      <c r="AH7" s="1">
        <v>42.67</v>
      </c>
      <c r="AI7" s="9">
        <f t="shared" si="16"/>
        <v>52.720114531138151</v>
      </c>
      <c r="AJ7" s="1">
        <v>27.94</v>
      </c>
      <c r="AK7" s="9">
        <f t="shared" si="17"/>
        <v>2.7205882352941249</v>
      </c>
      <c r="AL7" s="1">
        <v>27.2</v>
      </c>
      <c r="AM7" s="9">
        <f t="shared" si="18"/>
        <v>13.712374581939788</v>
      </c>
      <c r="AN7" s="1">
        <v>23.92</v>
      </c>
      <c r="AO7" s="9">
        <f t="shared" si="19"/>
        <v>-21.419185282522992</v>
      </c>
      <c r="AP7" s="1">
        <v>30.44</v>
      </c>
      <c r="AQ7" s="9">
        <f t="shared" si="20"/>
        <v>70.819304152637486</v>
      </c>
      <c r="AR7" s="1">
        <v>17.82</v>
      </c>
      <c r="AS7" s="9" t="str">
        <f t="shared" si="21"/>
        <v/>
      </c>
    </row>
    <row r="8" spans="1:45">
      <c r="A8" s="2" t="s">
        <v>237</v>
      </c>
      <c r="B8" s="1">
        <v>0.15</v>
      </c>
      <c r="C8" s="9">
        <f t="shared" si="0"/>
        <v>-65.909090909090921</v>
      </c>
      <c r="D8" s="1">
        <v>0.44</v>
      </c>
      <c r="E8" s="9">
        <f t="shared" si="1"/>
        <v>100</v>
      </c>
      <c r="F8" s="1">
        <v>0.22</v>
      </c>
      <c r="G8" s="9">
        <f t="shared" si="2"/>
        <v>29.411764705882344</v>
      </c>
      <c r="H8" s="1">
        <v>0.17</v>
      </c>
      <c r="I8" s="9">
        <f t="shared" si="3"/>
        <v>-73.437499999999986</v>
      </c>
      <c r="J8" s="1">
        <v>0.64</v>
      </c>
      <c r="K8" s="9">
        <f t="shared" si="4"/>
        <v>-85.150812064965194</v>
      </c>
      <c r="L8" s="1">
        <v>4.3099999999999996</v>
      </c>
      <c r="M8" s="9">
        <f t="shared" si="5"/>
        <v>26.764705882352935</v>
      </c>
      <c r="N8" s="1">
        <v>3.4</v>
      </c>
      <c r="O8" s="9">
        <f t="shared" si="6"/>
        <v>73.469387755102048</v>
      </c>
      <c r="P8" s="1">
        <v>1.96</v>
      </c>
      <c r="Q8" s="9">
        <f t="shared" si="7"/>
        <v>256.36363636363637</v>
      </c>
      <c r="R8" s="1">
        <v>0.55000000000000004</v>
      </c>
      <c r="S8" s="9">
        <f t="shared" si="8"/>
        <v>175</v>
      </c>
      <c r="T8" s="1">
        <v>0.2</v>
      </c>
      <c r="U8" s="9">
        <f t="shared" si="9"/>
        <v>-23.076923076923077</v>
      </c>
      <c r="V8" s="1">
        <v>0.26</v>
      </c>
      <c r="W8" s="9">
        <f t="shared" si="10"/>
        <v>550</v>
      </c>
      <c r="X8" s="1">
        <v>0.04</v>
      </c>
      <c r="Y8" s="9">
        <f t="shared" si="11"/>
        <v>-20.000000000000004</v>
      </c>
      <c r="Z8" s="1">
        <v>0.05</v>
      </c>
      <c r="AA8" s="9">
        <f t="shared" si="12"/>
        <v>400</v>
      </c>
      <c r="AB8" s="1">
        <v>0.01</v>
      </c>
      <c r="AC8" s="9" t="str">
        <f t="shared" si="13"/>
        <v/>
      </c>
      <c r="AE8" s="9" t="str">
        <f t="shared" si="14"/>
        <v/>
      </c>
      <c r="AG8" s="9" t="str">
        <f t="shared" si="15"/>
        <v/>
      </c>
      <c r="AI8" s="9" t="str">
        <f t="shared" si="16"/>
        <v/>
      </c>
      <c r="AK8" s="9" t="str">
        <f t="shared" si="17"/>
        <v/>
      </c>
      <c r="AM8" s="9" t="str">
        <f t="shared" si="18"/>
        <v/>
      </c>
      <c r="AO8" s="9" t="str">
        <f t="shared" si="19"/>
        <v/>
      </c>
      <c r="AQ8" s="9" t="str">
        <f t="shared" si="20"/>
        <v/>
      </c>
      <c r="AS8" s="9" t="str">
        <f t="shared" si="21"/>
        <v/>
      </c>
    </row>
    <row r="9" spans="1:45">
      <c r="A9" s="2" t="s">
        <v>238</v>
      </c>
      <c r="B9" s="1">
        <v>42.23</v>
      </c>
      <c r="C9" s="9">
        <f t="shared" si="0"/>
        <v>-3.1199816471667958</v>
      </c>
      <c r="D9" s="1">
        <v>43.59</v>
      </c>
      <c r="E9" s="9">
        <f t="shared" si="1"/>
        <v>0.22993791676247738</v>
      </c>
      <c r="F9" s="1">
        <v>43.49</v>
      </c>
      <c r="G9" s="9">
        <f t="shared" si="2"/>
        <v>14.206932773109255</v>
      </c>
      <c r="H9" s="1">
        <v>38.08</v>
      </c>
      <c r="I9" s="9">
        <f t="shared" si="3"/>
        <v>42.621722846441948</v>
      </c>
      <c r="J9" s="1">
        <v>26.7</v>
      </c>
      <c r="K9" s="9">
        <f t="shared" si="4"/>
        <v>-13.815364751452552</v>
      </c>
      <c r="L9" s="1">
        <v>30.98</v>
      </c>
      <c r="M9" s="9">
        <f t="shared" si="5"/>
        <v>4.7329276538201563</v>
      </c>
      <c r="N9" s="1">
        <v>29.58</v>
      </c>
      <c r="O9" s="9">
        <f t="shared" si="6"/>
        <v>14.606741573033707</v>
      </c>
      <c r="P9" s="1">
        <v>25.81</v>
      </c>
      <c r="Q9" s="9">
        <f t="shared" si="7"/>
        <v>10.2991452991453</v>
      </c>
      <c r="R9" s="1">
        <v>23.4</v>
      </c>
      <c r="S9" s="9">
        <f t="shared" si="8"/>
        <v>29.424778761061955</v>
      </c>
      <c r="T9" s="1">
        <v>18.079999999999998</v>
      </c>
      <c r="U9" s="9">
        <f t="shared" si="9"/>
        <v>62.589928057553955</v>
      </c>
      <c r="V9" s="1">
        <v>11.12</v>
      </c>
      <c r="W9" s="9">
        <f t="shared" si="10"/>
        <v>49.26174496644294</v>
      </c>
      <c r="X9" s="1">
        <v>7.45</v>
      </c>
      <c r="Y9" s="9">
        <f t="shared" si="11"/>
        <v>-2.6143790849673225</v>
      </c>
      <c r="Z9" s="1">
        <v>7.65</v>
      </c>
      <c r="AA9" s="9">
        <f t="shared" si="12"/>
        <v>24.188311688311693</v>
      </c>
      <c r="AB9" s="1">
        <v>6.16</v>
      </c>
      <c r="AC9" s="9">
        <f t="shared" si="13"/>
        <v>40.318906605922564</v>
      </c>
      <c r="AD9" s="1">
        <v>4.3899999999999997</v>
      </c>
      <c r="AE9" s="9">
        <f t="shared" si="14"/>
        <v>32.2289156626506</v>
      </c>
      <c r="AF9" s="1">
        <v>3.32</v>
      </c>
      <c r="AG9" s="9">
        <f t="shared" si="15"/>
        <v>87.570621468926547</v>
      </c>
      <c r="AH9" s="1">
        <v>1.77</v>
      </c>
      <c r="AI9" s="9">
        <f t="shared" si="16"/>
        <v>28.260869565217401</v>
      </c>
      <c r="AJ9" s="1">
        <v>1.38</v>
      </c>
      <c r="AK9" s="9">
        <f t="shared" si="17"/>
        <v>51.648351648351628</v>
      </c>
      <c r="AL9" s="1">
        <v>0.91</v>
      </c>
      <c r="AM9" s="9">
        <f t="shared" si="18"/>
        <v>62.499999999999986</v>
      </c>
      <c r="AN9" s="1">
        <v>0.56000000000000005</v>
      </c>
      <c r="AO9" s="9">
        <f t="shared" si="19"/>
        <v>-8.1967213114754003</v>
      </c>
      <c r="AP9" s="1">
        <v>0.61</v>
      </c>
      <c r="AQ9" s="9">
        <f t="shared" si="20"/>
        <v>96.774193548387089</v>
      </c>
      <c r="AR9" s="1">
        <v>0.31</v>
      </c>
      <c r="AS9" s="9" t="str">
        <f t="shared" si="21"/>
        <v/>
      </c>
    </row>
    <row r="10" spans="1:45">
      <c r="A10" s="2" t="s">
        <v>239</v>
      </c>
      <c r="B10" s="1">
        <v>47.78</v>
      </c>
      <c r="C10" s="9">
        <f t="shared" si="0"/>
        <v>-47.169394073418843</v>
      </c>
      <c r="D10" s="1">
        <v>90.44</v>
      </c>
      <c r="E10" s="9">
        <f t="shared" si="1"/>
        <v>17.637877211238298</v>
      </c>
      <c r="F10" s="1">
        <v>76.88</v>
      </c>
      <c r="G10" s="9">
        <f t="shared" si="2"/>
        <v>0.56245912361019301</v>
      </c>
      <c r="H10" s="1">
        <v>76.45</v>
      </c>
      <c r="I10" s="9">
        <f t="shared" si="3"/>
        <v>15.76317383403997</v>
      </c>
      <c r="J10" s="1">
        <v>66.040000000000006</v>
      </c>
      <c r="K10" s="9">
        <f t="shared" si="4"/>
        <v>-34.884638138434227</v>
      </c>
      <c r="L10" s="1">
        <v>101.42</v>
      </c>
      <c r="M10" s="9">
        <f t="shared" si="5"/>
        <v>20.608871447258885</v>
      </c>
      <c r="N10" s="1">
        <v>84.09</v>
      </c>
      <c r="O10" s="9">
        <f t="shared" si="6"/>
        <v>72.209707147245567</v>
      </c>
      <c r="P10" s="1">
        <v>48.83</v>
      </c>
      <c r="Q10" s="9">
        <f t="shared" si="7"/>
        <v>59.731763166503107</v>
      </c>
      <c r="R10" s="1">
        <v>30.57</v>
      </c>
      <c r="S10" s="9">
        <f t="shared" si="8"/>
        <v>11.69163317500913</v>
      </c>
      <c r="T10" s="1">
        <v>27.37</v>
      </c>
      <c r="U10" s="9">
        <f t="shared" si="9"/>
        <v>45.121951219512205</v>
      </c>
      <c r="V10" s="1">
        <v>18.86</v>
      </c>
      <c r="W10" s="9">
        <f t="shared" si="10"/>
        <v>40.118870728083195</v>
      </c>
      <c r="X10" s="1">
        <v>13.46</v>
      </c>
      <c r="Y10" s="9">
        <f t="shared" si="11"/>
        <v>11.794019933554832</v>
      </c>
      <c r="Z10" s="1">
        <v>12.04</v>
      </c>
      <c r="AA10" s="9">
        <f t="shared" si="12"/>
        <v>82.148260211800277</v>
      </c>
      <c r="AB10" s="1">
        <v>6.61</v>
      </c>
      <c r="AC10" s="9">
        <f t="shared" si="13"/>
        <v>14.162348877374789</v>
      </c>
      <c r="AD10" s="1">
        <v>5.79</v>
      </c>
      <c r="AE10" s="9">
        <f t="shared" si="14"/>
        <v>146.38297872340425</v>
      </c>
      <c r="AF10" s="1">
        <v>2.35</v>
      </c>
      <c r="AG10" s="9">
        <f t="shared" si="15"/>
        <v>7.7981651376146752</v>
      </c>
      <c r="AH10" s="1">
        <v>2.1800000000000002</v>
      </c>
      <c r="AI10" s="9">
        <f t="shared" si="16"/>
        <v>-25.850340136054417</v>
      </c>
      <c r="AJ10" s="1">
        <v>2.94</v>
      </c>
      <c r="AK10" s="9">
        <f t="shared" si="17"/>
        <v>80.368098159509216</v>
      </c>
      <c r="AL10" s="1">
        <v>1.63</v>
      </c>
      <c r="AM10" s="9">
        <f t="shared" si="18"/>
        <v>31.451612903225801</v>
      </c>
      <c r="AN10" s="1">
        <v>1.24</v>
      </c>
      <c r="AO10" s="9">
        <f t="shared" si="19"/>
        <v>3.3333333333333366</v>
      </c>
      <c r="AP10" s="1">
        <v>1.2</v>
      </c>
      <c r="AQ10" s="9">
        <f t="shared" si="20"/>
        <v>-60.912052117263848</v>
      </c>
      <c r="AR10" s="1">
        <v>3.07</v>
      </c>
      <c r="AS10" s="9" t="str">
        <f t="shared" si="21"/>
        <v/>
      </c>
    </row>
    <row r="11" spans="1:45">
      <c r="A11" s="2" t="s">
        <v>240</v>
      </c>
      <c r="B11" s="1">
        <v>89.14</v>
      </c>
      <c r="C11" s="9">
        <f t="shared" si="0"/>
        <v>-42.090560644448779</v>
      </c>
      <c r="D11" s="1">
        <v>153.93</v>
      </c>
      <c r="E11" s="9">
        <f t="shared" si="1"/>
        <v>121.70531470545873</v>
      </c>
      <c r="F11" s="1">
        <v>69.430000000000007</v>
      </c>
      <c r="G11" s="9">
        <f t="shared" si="2"/>
        <v>-0.98402738163148562</v>
      </c>
      <c r="H11" s="1">
        <v>70.12</v>
      </c>
      <c r="I11" s="9">
        <f t="shared" si="3"/>
        <v>63.145649139134505</v>
      </c>
      <c r="J11" s="1">
        <v>42.98</v>
      </c>
      <c r="K11" s="9">
        <f t="shared" si="4"/>
        <v>28.721174004192861</v>
      </c>
      <c r="L11" s="1">
        <v>33.39</v>
      </c>
      <c r="M11" s="9">
        <f t="shared" si="5"/>
        <v>-21.249999999999996</v>
      </c>
      <c r="N11" s="1">
        <v>42.4</v>
      </c>
      <c r="O11" s="9">
        <f t="shared" si="6"/>
        <v>32.046091560261594</v>
      </c>
      <c r="P11" s="1">
        <v>32.11</v>
      </c>
      <c r="Q11" s="9">
        <f t="shared" si="7"/>
        <v>-26.319412574575491</v>
      </c>
      <c r="R11" s="1">
        <v>43.58</v>
      </c>
      <c r="S11" s="9">
        <f t="shared" si="8"/>
        <v>8.9772443110777598</v>
      </c>
      <c r="T11" s="1">
        <v>39.99</v>
      </c>
      <c r="U11" s="9">
        <f t="shared" si="9"/>
        <v>156.67522464698334</v>
      </c>
      <c r="V11" s="1">
        <v>15.58</v>
      </c>
      <c r="W11" s="9">
        <f t="shared" si="10"/>
        <v>27.809680065627568</v>
      </c>
      <c r="X11" s="1">
        <v>12.19</v>
      </c>
      <c r="Y11" s="9">
        <f t="shared" si="11"/>
        <v>26.190476190476179</v>
      </c>
      <c r="Z11" s="1">
        <v>9.66</v>
      </c>
      <c r="AA11" s="9">
        <f t="shared" si="12"/>
        <v>17.518248175182475</v>
      </c>
      <c r="AB11" s="1">
        <v>8.2200000000000006</v>
      </c>
      <c r="AC11" s="9">
        <f t="shared" si="13"/>
        <v>11.081081081081084</v>
      </c>
      <c r="AD11" s="1">
        <v>7.4</v>
      </c>
      <c r="AE11" s="9">
        <f t="shared" si="14"/>
        <v>32.379248658318438</v>
      </c>
      <c r="AF11" s="1">
        <v>5.59</v>
      </c>
      <c r="AG11" s="9">
        <f t="shared" si="15"/>
        <v>282.8767123287671</v>
      </c>
      <c r="AH11" s="1">
        <v>1.46</v>
      </c>
      <c r="AI11" s="9">
        <f t="shared" si="16"/>
        <v>-49.48096885813149</v>
      </c>
      <c r="AJ11" s="1">
        <v>2.89</v>
      </c>
      <c r="AK11" s="9">
        <f t="shared" si="17"/>
        <v>29.596412556053821</v>
      </c>
      <c r="AL11" s="1">
        <v>2.23</v>
      </c>
      <c r="AM11" s="9">
        <f t="shared" si="18"/>
        <v>37.654320987654309</v>
      </c>
      <c r="AN11" s="1">
        <v>1.62</v>
      </c>
      <c r="AO11" s="9">
        <f t="shared" si="19"/>
        <v>-23.222748815165868</v>
      </c>
      <c r="AP11" s="1">
        <v>2.11</v>
      </c>
      <c r="AQ11" s="9" t="str">
        <f t="shared" si="20"/>
        <v/>
      </c>
      <c r="AR11" s="1">
        <v>0</v>
      </c>
      <c r="AS11" s="9" t="str">
        <f t="shared" si="21"/>
        <v/>
      </c>
    </row>
    <row r="12" spans="1:45" s="4" customFormat="1">
      <c r="A12" s="3" t="s">
        <v>241</v>
      </c>
      <c r="B12" s="4">
        <v>622.95000000000005</v>
      </c>
      <c r="C12" s="11">
        <f t="shared" si="0"/>
        <v>-16.47784407052356</v>
      </c>
      <c r="D12" s="4">
        <v>745.85</v>
      </c>
      <c r="E12" s="11">
        <f t="shared" si="1"/>
        <v>38.412574694725905</v>
      </c>
      <c r="F12" s="4">
        <v>538.86</v>
      </c>
      <c r="G12" s="11">
        <f t="shared" si="2"/>
        <v>1.9467620182757179</v>
      </c>
      <c r="H12" s="4">
        <v>528.57000000000005</v>
      </c>
      <c r="I12" s="11">
        <f t="shared" si="3"/>
        <v>79.450008487523348</v>
      </c>
      <c r="J12" s="4">
        <v>294.55</v>
      </c>
      <c r="K12" s="11">
        <f t="shared" si="4"/>
        <v>-17.532267547666379</v>
      </c>
      <c r="L12" s="4">
        <v>357.17</v>
      </c>
      <c r="M12" s="11">
        <f t="shared" si="5"/>
        <v>2.4936868686868676</v>
      </c>
      <c r="N12" s="4">
        <v>348.48</v>
      </c>
      <c r="O12" s="11">
        <f t="shared" si="6"/>
        <v>0.51051310893831703</v>
      </c>
      <c r="P12" s="4">
        <v>346.71</v>
      </c>
      <c r="Q12" s="11">
        <f t="shared" si="7"/>
        <v>9.7496122313316924</v>
      </c>
      <c r="R12" s="4">
        <v>315.91000000000003</v>
      </c>
      <c r="S12" s="11">
        <f t="shared" si="8"/>
        <v>32.036278525453497</v>
      </c>
      <c r="T12" s="4">
        <v>239.26</v>
      </c>
      <c r="U12" s="11">
        <f t="shared" si="9"/>
        <v>-4.1195800272501408</v>
      </c>
      <c r="V12" s="4">
        <v>249.54</v>
      </c>
      <c r="W12" s="11">
        <f t="shared" si="10"/>
        <v>250.92110814231475</v>
      </c>
      <c r="X12" s="4">
        <v>71.11</v>
      </c>
      <c r="Y12" s="11">
        <f t="shared" si="11"/>
        <v>-33.12958435207824</v>
      </c>
      <c r="Z12" s="4">
        <v>106.34</v>
      </c>
      <c r="AA12" s="11">
        <f t="shared" si="12"/>
        <v>71.737726098191217</v>
      </c>
      <c r="AB12" s="4">
        <v>61.92</v>
      </c>
      <c r="AC12" s="11">
        <f t="shared" si="13"/>
        <v>0.79765586846817838</v>
      </c>
      <c r="AD12" s="4">
        <v>61.43</v>
      </c>
      <c r="AE12" s="11">
        <f t="shared" si="14"/>
        <v>-4.1504134810422899</v>
      </c>
      <c r="AF12" s="4">
        <v>64.09</v>
      </c>
      <c r="AG12" s="11">
        <f t="shared" si="15"/>
        <v>33.270950301517985</v>
      </c>
      <c r="AH12" s="4">
        <v>48.09</v>
      </c>
      <c r="AI12" s="11">
        <f t="shared" si="16"/>
        <v>36.813655761024201</v>
      </c>
      <c r="AJ12" s="4">
        <v>35.15</v>
      </c>
      <c r="AK12" s="11">
        <f t="shared" si="17"/>
        <v>9.9468251485767905</v>
      </c>
      <c r="AL12" s="4">
        <v>31.97</v>
      </c>
      <c r="AM12" s="11">
        <f t="shared" si="18"/>
        <v>16.892138939670922</v>
      </c>
      <c r="AN12" s="4">
        <v>27.35</v>
      </c>
      <c r="AO12" s="11">
        <f t="shared" si="19"/>
        <v>-20.563462097008419</v>
      </c>
      <c r="AP12" s="4">
        <v>34.43</v>
      </c>
      <c r="AQ12" s="11">
        <f t="shared" si="20"/>
        <v>62.023529411764699</v>
      </c>
      <c r="AR12" s="4">
        <v>21.25</v>
      </c>
      <c r="AS12" s="11" t="str">
        <f t="shared" si="21"/>
        <v/>
      </c>
    </row>
    <row r="13" spans="1:45" s="4" customFormat="1">
      <c r="A13" s="3" t="s">
        <v>242</v>
      </c>
      <c r="B13" s="4">
        <v>-45.18</v>
      </c>
      <c r="C13" s="11" t="str">
        <f t="shared" si="0"/>
        <v/>
      </c>
      <c r="D13" s="4">
        <v>164.56</v>
      </c>
      <c r="E13" s="11">
        <f t="shared" si="1"/>
        <v>84.092180333370621</v>
      </c>
      <c r="F13" s="4">
        <v>89.39</v>
      </c>
      <c r="G13" s="11">
        <f t="shared" si="2"/>
        <v>145.77948858949685</v>
      </c>
      <c r="H13" s="4">
        <v>36.369999999999997</v>
      </c>
      <c r="I13" s="11">
        <f t="shared" si="3"/>
        <v>-68.249672632038411</v>
      </c>
      <c r="J13" s="4">
        <v>114.55</v>
      </c>
      <c r="K13" s="11">
        <f t="shared" si="4"/>
        <v>-61.503562306761658</v>
      </c>
      <c r="L13" s="4">
        <v>297.56</v>
      </c>
      <c r="M13" s="11">
        <f t="shared" si="5"/>
        <v>54.13623413623413</v>
      </c>
      <c r="N13" s="4">
        <v>193.05</v>
      </c>
      <c r="O13" s="11">
        <f t="shared" si="6"/>
        <v>22.55586592178771</v>
      </c>
      <c r="P13" s="4">
        <v>157.52000000000001</v>
      </c>
      <c r="Q13" s="11">
        <f t="shared" si="7"/>
        <v>0.58106123491475414</v>
      </c>
      <c r="R13" s="4">
        <v>156.61000000000001</v>
      </c>
      <c r="S13" s="11">
        <f t="shared" si="8"/>
        <v>177.28399433427765</v>
      </c>
      <c r="T13" s="4">
        <v>56.48</v>
      </c>
      <c r="U13" s="11">
        <f t="shared" si="9"/>
        <v>193.70774830993241</v>
      </c>
      <c r="V13" s="4">
        <v>19.23</v>
      </c>
      <c r="W13" s="11">
        <f t="shared" si="10"/>
        <v>-90.232629012596504</v>
      </c>
      <c r="X13" s="4">
        <v>196.88</v>
      </c>
      <c r="Y13" s="11">
        <f t="shared" si="11"/>
        <v>1957.2622779519331</v>
      </c>
      <c r="Z13" s="4">
        <v>9.57</v>
      </c>
      <c r="AA13" s="11">
        <f t="shared" si="12"/>
        <v>-73.679867986798669</v>
      </c>
      <c r="AB13" s="4">
        <v>36.36</v>
      </c>
      <c r="AC13" s="11">
        <f t="shared" si="13"/>
        <v>28.073265234237404</v>
      </c>
      <c r="AD13" s="4">
        <v>28.39</v>
      </c>
      <c r="AE13" s="11">
        <f t="shared" si="14"/>
        <v>103.65853658536585</v>
      </c>
      <c r="AF13" s="4">
        <v>13.94</v>
      </c>
      <c r="AG13" s="11">
        <f t="shared" si="15"/>
        <v>46.274921301154251</v>
      </c>
      <c r="AH13" s="4">
        <v>9.5299999999999994</v>
      </c>
      <c r="AI13" s="11">
        <f t="shared" si="16"/>
        <v>-47.464167585446532</v>
      </c>
      <c r="AJ13" s="4">
        <v>18.14</v>
      </c>
      <c r="AK13" s="11">
        <f t="shared" si="17"/>
        <v>115.69560047562426</v>
      </c>
      <c r="AL13" s="4">
        <v>8.41</v>
      </c>
      <c r="AM13" s="11" t="str">
        <f t="shared" si="18"/>
        <v/>
      </c>
      <c r="AN13" s="4">
        <v>-7.39</v>
      </c>
      <c r="AO13" s="11" t="str">
        <f t="shared" si="19"/>
        <v/>
      </c>
      <c r="AP13" s="4">
        <v>1.79</v>
      </c>
      <c r="AQ13" s="11">
        <f t="shared" si="20"/>
        <v>-56.763285024154584</v>
      </c>
      <c r="AR13" s="4">
        <v>4.1399999999999997</v>
      </c>
      <c r="AS13" s="11" t="str">
        <f t="shared" si="21"/>
        <v/>
      </c>
    </row>
    <row r="14" spans="1:45">
      <c r="A14" s="2" t="s">
        <v>243</v>
      </c>
      <c r="B14" s="1">
        <v>76.56</v>
      </c>
      <c r="C14" s="9">
        <f t="shared" si="0"/>
        <v>337.98627002288328</v>
      </c>
      <c r="D14" s="1">
        <v>17.48</v>
      </c>
      <c r="E14" s="9">
        <f t="shared" si="1"/>
        <v>-57.20930232558139</v>
      </c>
      <c r="F14" s="1">
        <v>40.85</v>
      </c>
      <c r="G14" s="9">
        <f t="shared" si="2"/>
        <v>399.38875305623475</v>
      </c>
      <c r="H14" s="1">
        <v>8.18</v>
      </c>
      <c r="I14" s="9">
        <f t="shared" si="3"/>
        <v>-31.7195325542571</v>
      </c>
      <c r="J14" s="1">
        <v>11.98</v>
      </c>
      <c r="K14" s="9">
        <f t="shared" si="4"/>
        <v>59.733333333333341</v>
      </c>
      <c r="L14" s="1">
        <v>7.5</v>
      </c>
      <c r="M14" s="9">
        <f t="shared" si="5"/>
        <v>733.33333333333326</v>
      </c>
      <c r="N14" s="1">
        <v>0.9</v>
      </c>
      <c r="O14" s="9">
        <f t="shared" si="6"/>
        <v>-71.51898734177216</v>
      </c>
      <c r="P14" s="1">
        <v>3.16</v>
      </c>
      <c r="Q14" s="9" t="str">
        <f t="shared" si="7"/>
        <v/>
      </c>
      <c r="S14" s="9" t="str">
        <f t="shared" si="8"/>
        <v/>
      </c>
      <c r="T14" s="1">
        <v>10.74</v>
      </c>
      <c r="U14" s="9" t="str">
        <f t="shared" si="9"/>
        <v/>
      </c>
      <c r="V14" s="1">
        <v>0</v>
      </c>
      <c r="W14" s="9" t="str">
        <f t="shared" si="10"/>
        <v/>
      </c>
      <c r="Y14" s="9" t="str">
        <f t="shared" si="11"/>
        <v/>
      </c>
      <c r="AA14" s="9" t="str">
        <f t="shared" si="12"/>
        <v/>
      </c>
      <c r="AC14" s="9" t="str">
        <f t="shared" si="13"/>
        <v/>
      </c>
      <c r="AE14" s="9" t="str">
        <f t="shared" si="14"/>
        <v/>
      </c>
      <c r="AG14" s="9" t="str">
        <f t="shared" si="15"/>
        <v/>
      </c>
      <c r="AI14" s="9" t="str">
        <f t="shared" si="16"/>
        <v/>
      </c>
      <c r="AK14" s="9" t="str">
        <f t="shared" si="17"/>
        <v/>
      </c>
      <c r="AL14" s="1">
        <v>1</v>
      </c>
      <c r="AM14" s="9">
        <f t="shared" si="18"/>
        <v>-50</v>
      </c>
      <c r="AN14" s="1">
        <v>2</v>
      </c>
      <c r="AO14" s="9" t="str">
        <f t="shared" si="19"/>
        <v/>
      </c>
      <c r="AQ14" s="9" t="str">
        <f t="shared" si="20"/>
        <v/>
      </c>
      <c r="AR14" s="1">
        <v>0</v>
      </c>
      <c r="AS14" s="9" t="str">
        <f t="shared" si="21"/>
        <v/>
      </c>
    </row>
    <row r="15" spans="1:45">
      <c r="A15" s="2" t="s">
        <v>244</v>
      </c>
      <c r="B15" s="1">
        <v>1.55</v>
      </c>
      <c r="C15" s="9">
        <f t="shared" si="0"/>
        <v>-36.213991769547327</v>
      </c>
      <c r="D15" s="1">
        <v>2.4300000000000002</v>
      </c>
      <c r="E15" s="9">
        <f t="shared" si="1"/>
        <v>131.42857142857142</v>
      </c>
      <c r="F15" s="1">
        <v>1.05</v>
      </c>
      <c r="G15" s="9">
        <f t="shared" si="2"/>
        <v>69.354838709677423</v>
      </c>
      <c r="H15" s="1">
        <v>0.62</v>
      </c>
      <c r="I15" s="9">
        <f t="shared" si="3"/>
        <v>-12.676056338028166</v>
      </c>
      <c r="J15" s="1">
        <v>0.71</v>
      </c>
      <c r="K15" s="9">
        <f t="shared" si="4"/>
        <v>97.222222222222214</v>
      </c>
      <c r="L15" s="1">
        <v>0.36</v>
      </c>
      <c r="M15" s="9">
        <f t="shared" si="5"/>
        <v>111.76470588235293</v>
      </c>
      <c r="N15" s="1">
        <v>0.17</v>
      </c>
      <c r="O15" s="9">
        <f t="shared" si="6"/>
        <v>-88.8888888888889</v>
      </c>
      <c r="P15" s="1">
        <v>1.53</v>
      </c>
      <c r="Q15" s="9">
        <f t="shared" si="7"/>
        <v>302.63157894736838</v>
      </c>
      <c r="R15" s="1">
        <v>0.38</v>
      </c>
      <c r="S15" s="9">
        <f t="shared" si="8"/>
        <v>-49.333333333333336</v>
      </c>
      <c r="T15" s="1">
        <v>0.75</v>
      </c>
      <c r="U15" s="9" t="str">
        <f t="shared" si="9"/>
        <v/>
      </c>
      <c r="V15" s="1">
        <v>0</v>
      </c>
      <c r="W15" s="9" t="str">
        <f t="shared" si="10"/>
        <v/>
      </c>
      <c r="Y15" s="9" t="str">
        <f t="shared" si="11"/>
        <v/>
      </c>
      <c r="AA15" s="9" t="str">
        <f t="shared" si="12"/>
        <v/>
      </c>
      <c r="AB15" s="1">
        <v>0</v>
      </c>
      <c r="AC15" s="9" t="str">
        <f t="shared" si="13"/>
        <v/>
      </c>
      <c r="AE15" s="9" t="str">
        <f t="shared" si="14"/>
        <v/>
      </c>
      <c r="AF15" s="1">
        <v>0</v>
      </c>
      <c r="AG15" s="9" t="str">
        <f t="shared" si="15"/>
        <v/>
      </c>
      <c r="AI15" s="9" t="str">
        <f t="shared" si="16"/>
        <v/>
      </c>
      <c r="AK15" s="9" t="str">
        <f t="shared" si="17"/>
        <v/>
      </c>
      <c r="AM15" s="9" t="str">
        <f t="shared" si="18"/>
        <v/>
      </c>
      <c r="AN15" s="1">
        <v>0.26</v>
      </c>
      <c r="AO15" s="9" t="str">
        <f t="shared" si="19"/>
        <v/>
      </c>
      <c r="AQ15" s="9" t="str">
        <f t="shared" si="20"/>
        <v/>
      </c>
      <c r="AS15" s="9" t="str">
        <f t="shared" si="21"/>
        <v/>
      </c>
    </row>
    <row r="16" spans="1:45" ht="33">
      <c r="A16" s="2" t="s">
        <v>245</v>
      </c>
      <c r="B16" s="1">
        <v>0.05</v>
      </c>
      <c r="C16" s="9">
        <f t="shared" si="0"/>
        <v>25.000000000000007</v>
      </c>
      <c r="D16" s="1">
        <v>0.04</v>
      </c>
      <c r="E16" s="9">
        <f t="shared" si="1"/>
        <v>300</v>
      </c>
      <c r="F16" s="1">
        <v>0.01</v>
      </c>
      <c r="G16" s="9">
        <f t="shared" si="2"/>
        <v>-50</v>
      </c>
      <c r="H16" s="1">
        <v>0.02</v>
      </c>
      <c r="I16" s="9">
        <f t="shared" si="3"/>
        <v>-92.592592592592581</v>
      </c>
      <c r="J16" s="1">
        <v>0.27</v>
      </c>
      <c r="K16" s="9">
        <f t="shared" si="4"/>
        <v>2600</v>
      </c>
      <c r="L16" s="1">
        <v>0.01</v>
      </c>
      <c r="M16" s="9" t="str">
        <f t="shared" si="5"/>
        <v/>
      </c>
      <c r="N16" s="1">
        <v>0</v>
      </c>
      <c r="O16" s="9" t="str">
        <f t="shared" si="6"/>
        <v/>
      </c>
      <c r="P16" s="1">
        <v>0</v>
      </c>
      <c r="Q16" s="9" t="str">
        <f t="shared" si="7"/>
        <v/>
      </c>
      <c r="R16" s="1">
        <v>0</v>
      </c>
      <c r="S16" s="9" t="str">
        <f t="shared" si="8"/>
        <v/>
      </c>
      <c r="T16" s="1">
        <v>0.01</v>
      </c>
      <c r="U16" s="9" t="str">
        <f t="shared" si="9"/>
        <v/>
      </c>
      <c r="V16" s="1">
        <v>0</v>
      </c>
      <c r="W16" s="9" t="str">
        <f t="shared" si="10"/>
        <v/>
      </c>
      <c r="X16" s="1">
        <v>0</v>
      </c>
      <c r="Y16" s="9" t="str">
        <f t="shared" si="11"/>
        <v/>
      </c>
      <c r="Z16" s="1">
        <v>0</v>
      </c>
      <c r="AA16" s="9" t="str">
        <f t="shared" si="12"/>
        <v/>
      </c>
      <c r="AB16" s="1">
        <v>0</v>
      </c>
      <c r="AC16" s="9" t="str">
        <f t="shared" si="13"/>
        <v/>
      </c>
      <c r="AD16" s="1">
        <v>0</v>
      </c>
      <c r="AE16" s="9" t="str">
        <f t="shared" si="14"/>
        <v/>
      </c>
      <c r="AF16" s="1">
        <v>0.21</v>
      </c>
      <c r="AG16" s="9" t="str">
        <f t="shared" si="15"/>
        <v/>
      </c>
      <c r="AH16" s="1">
        <v>0</v>
      </c>
      <c r="AI16" s="9" t="str">
        <f t="shared" si="16"/>
        <v/>
      </c>
      <c r="AJ16" s="1">
        <v>0</v>
      </c>
      <c r="AK16" s="9" t="str">
        <f t="shared" si="17"/>
        <v/>
      </c>
      <c r="AL16" s="1">
        <v>0</v>
      </c>
      <c r="AM16" s="9" t="str">
        <f t="shared" si="18"/>
        <v/>
      </c>
      <c r="AN16" s="1">
        <v>0</v>
      </c>
      <c r="AO16" s="9" t="str">
        <f t="shared" si="19"/>
        <v/>
      </c>
      <c r="AP16" s="1">
        <v>0</v>
      </c>
      <c r="AQ16" s="9" t="str">
        <f t="shared" si="20"/>
        <v/>
      </c>
      <c r="AR16" s="1">
        <v>0</v>
      </c>
      <c r="AS16" s="9" t="str">
        <f t="shared" si="21"/>
        <v/>
      </c>
    </row>
    <row r="17" spans="1:45" ht="33">
      <c r="A17" s="2" t="s">
        <v>246</v>
      </c>
      <c r="C17" s="9" t="str">
        <f t="shared" si="0"/>
        <v/>
      </c>
      <c r="E17" s="9" t="str">
        <f t="shared" si="1"/>
        <v/>
      </c>
      <c r="G17" s="9" t="str">
        <f t="shared" si="2"/>
        <v/>
      </c>
      <c r="I17" s="9" t="str">
        <f t="shared" si="3"/>
        <v/>
      </c>
      <c r="K17" s="9" t="str">
        <f t="shared" si="4"/>
        <v/>
      </c>
      <c r="M17" s="9" t="str">
        <f t="shared" si="5"/>
        <v/>
      </c>
      <c r="O17" s="9" t="str">
        <f t="shared" si="6"/>
        <v/>
      </c>
      <c r="Q17" s="9" t="str">
        <f t="shared" si="7"/>
        <v/>
      </c>
      <c r="S17" s="9" t="str">
        <f t="shared" si="8"/>
        <v/>
      </c>
      <c r="U17" s="9" t="str">
        <f t="shared" si="9"/>
        <v/>
      </c>
      <c r="W17" s="9" t="str">
        <f t="shared" si="10"/>
        <v/>
      </c>
      <c r="Y17" s="9" t="str">
        <f t="shared" si="11"/>
        <v/>
      </c>
      <c r="AA17" s="9" t="str">
        <f t="shared" si="12"/>
        <v/>
      </c>
      <c r="AC17" s="9" t="str">
        <f t="shared" si="13"/>
        <v/>
      </c>
      <c r="AE17" s="9" t="str">
        <f t="shared" si="14"/>
        <v/>
      </c>
      <c r="AG17" s="9" t="str">
        <f t="shared" si="15"/>
        <v/>
      </c>
      <c r="AI17" s="9" t="str">
        <f t="shared" si="16"/>
        <v/>
      </c>
      <c r="AK17" s="9" t="str">
        <f t="shared" si="17"/>
        <v/>
      </c>
      <c r="AM17" s="9" t="str">
        <f t="shared" si="18"/>
        <v/>
      </c>
      <c r="AO17" s="9" t="str">
        <f t="shared" si="19"/>
        <v/>
      </c>
      <c r="AQ17" s="9" t="str">
        <f t="shared" si="20"/>
        <v/>
      </c>
      <c r="AS17" s="9" t="str">
        <f t="shared" si="21"/>
        <v/>
      </c>
    </row>
    <row r="18" spans="1:45">
      <c r="A18" s="2" t="s">
        <v>247</v>
      </c>
      <c r="B18" s="1">
        <v>58.6</v>
      </c>
      <c r="C18" s="9">
        <f t="shared" si="0"/>
        <v>-47.659878528045724</v>
      </c>
      <c r="D18" s="1">
        <v>111.96</v>
      </c>
      <c r="E18" s="9">
        <f t="shared" si="1"/>
        <v>31.100702576112393</v>
      </c>
      <c r="F18" s="1">
        <v>85.4</v>
      </c>
      <c r="G18" s="9">
        <f t="shared" si="2"/>
        <v>6469.2307692307695</v>
      </c>
      <c r="H18" s="1">
        <v>1.3</v>
      </c>
      <c r="I18" s="9" t="str">
        <f t="shared" si="3"/>
        <v/>
      </c>
      <c r="K18" s="9" t="str">
        <f t="shared" si="4"/>
        <v/>
      </c>
      <c r="L18" s="1">
        <v>1.08</v>
      </c>
      <c r="M18" s="9">
        <f t="shared" si="5"/>
        <v>-65.384615384615387</v>
      </c>
      <c r="N18" s="1">
        <v>3.12</v>
      </c>
      <c r="O18" s="9" t="str">
        <f t="shared" si="6"/>
        <v/>
      </c>
      <c r="Q18" s="9" t="str">
        <f t="shared" si="7"/>
        <v/>
      </c>
      <c r="S18" s="9" t="str">
        <f t="shared" si="8"/>
        <v/>
      </c>
      <c r="T18" s="1">
        <v>6.39</v>
      </c>
      <c r="U18" s="9">
        <f t="shared" si="9"/>
        <v>-39.258555133079845</v>
      </c>
      <c r="V18" s="1">
        <v>10.52</v>
      </c>
      <c r="W18" s="9">
        <f t="shared" si="10"/>
        <v>-89.412238325281805</v>
      </c>
      <c r="X18" s="1">
        <v>99.36</v>
      </c>
      <c r="Y18" s="9" t="str">
        <f t="shared" si="11"/>
        <v/>
      </c>
      <c r="AA18" s="9" t="str">
        <f t="shared" si="12"/>
        <v/>
      </c>
      <c r="AC18" s="9" t="str">
        <f t="shared" si="13"/>
        <v/>
      </c>
      <c r="AE18" s="9" t="str">
        <f t="shared" si="14"/>
        <v/>
      </c>
      <c r="AG18" s="9" t="str">
        <f t="shared" si="15"/>
        <v/>
      </c>
      <c r="AI18" s="9" t="str">
        <f t="shared" si="16"/>
        <v/>
      </c>
      <c r="AJ18" s="1">
        <v>0</v>
      </c>
      <c r="AK18" s="9" t="str">
        <f t="shared" si="17"/>
        <v/>
      </c>
      <c r="AM18" s="9" t="str">
        <f t="shared" si="18"/>
        <v/>
      </c>
      <c r="AO18" s="9" t="str">
        <f t="shared" si="19"/>
        <v/>
      </c>
      <c r="AQ18" s="9" t="str">
        <f t="shared" si="20"/>
        <v/>
      </c>
      <c r="AS18" s="9" t="str">
        <f t="shared" si="21"/>
        <v/>
      </c>
    </row>
    <row r="19" spans="1:45" s="4" customFormat="1">
      <c r="A19" s="3" t="s">
        <v>248</v>
      </c>
      <c r="B19" s="4">
        <v>136.75</v>
      </c>
      <c r="C19" s="11">
        <f t="shared" si="0"/>
        <v>3.6770280515542035</v>
      </c>
      <c r="D19" s="4">
        <v>131.9</v>
      </c>
      <c r="E19" s="11">
        <f t="shared" si="1"/>
        <v>3.6053727122771217</v>
      </c>
      <c r="F19" s="4">
        <v>127.31</v>
      </c>
      <c r="G19" s="11">
        <f t="shared" si="2"/>
        <v>1158.00395256917</v>
      </c>
      <c r="H19" s="4">
        <v>10.119999999999999</v>
      </c>
      <c r="I19" s="11">
        <f t="shared" si="3"/>
        <v>-21.913580246913593</v>
      </c>
      <c r="J19" s="4">
        <v>12.96</v>
      </c>
      <c r="K19" s="11">
        <f t="shared" si="4"/>
        <v>44.804469273743038</v>
      </c>
      <c r="L19" s="4">
        <v>8.9499999999999993</v>
      </c>
      <c r="M19" s="11">
        <f t="shared" si="5"/>
        <v>113.60381861575175</v>
      </c>
      <c r="N19" s="4">
        <v>4.1900000000000004</v>
      </c>
      <c r="O19" s="11">
        <f t="shared" si="6"/>
        <v>-10.470085470085456</v>
      </c>
      <c r="P19" s="4">
        <v>4.68</v>
      </c>
      <c r="Q19" s="11">
        <f t="shared" si="7"/>
        <v>1100</v>
      </c>
      <c r="R19" s="4">
        <v>0.39</v>
      </c>
      <c r="S19" s="11">
        <f t="shared" si="8"/>
        <v>-97.821229050279328</v>
      </c>
      <c r="T19" s="4">
        <v>17.899999999999999</v>
      </c>
      <c r="U19" s="11">
        <f t="shared" si="9"/>
        <v>69.990503323836649</v>
      </c>
      <c r="V19" s="4">
        <v>10.53</v>
      </c>
      <c r="W19" s="11">
        <f t="shared" si="10"/>
        <v>-89.402173913043484</v>
      </c>
      <c r="X19" s="4">
        <v>99.36</v>
      </c>
      <c r="Y19" s="11" t="str">
        <f t="shared" si="11"/>
        <v/>
      </c>
      <c r="Z19" s="4">
        <v>0</v>
      </c>
      <c r="AA19" s="11" t="str">
        <f t="shared" si="12"/>
        <v/>
      </c>
      <c r="AB19" s="4">
        <v>0</v>
      </c>
      <c r="AC19" s="11" t="str">
        <f t="shared" si="13"/>
        <v/>
      </c>
      <c r="AD19" s="4">
        <v>0</v>
      </c>
      <c r="AE19" s="11" t="str">
        <f t="shared" si="14"/>
        <v/>
      </c>
      <c r="AF19" s="4">
        <v>0.22</v>
      </c>
      <c r="AG19" s="11" t="str">
        <f t="shared" si="15"/>
        <v/>
      </c>
      <c r="AH19" s="4">
        <v>0</v>
      </c>
      <c r="AI19" s="11" t="str">
        <f t="shared" si="16"/>
        <v/>
      </c>
      <c r="AJ19" s="4">
        <v>0</v>
      </c>
      <c r="AK19" s="11" t="str">
        <f t="shared" si="17"/>
        <v/>
      </c>
      <c r="AL19" s="4">
        <v>1</v>
      </c>
      <c r="AM19" s="11">
        <f t="shared" si="18"/>
        <v>-55.752212389380531</v>
      </c>
      <c r="AN19" s="4">
        <v>2.2599999999999998</v>
      </c>
      <c r="AO19" s="11">
        <f t="shared" si="19"/>
        <v>11199.999999999998</v>
      </c>
      <c r="AP19" s="4">
        <v>0.02</v>
      </c>
      <c r="AQ19" s="11" t="str">
        <f t="shared" si="20"/>
        <v/>
      </c>
      <c r="AR19" s="4">
        <v>0</v>
      </c>
      <c r="AS19" s="11" t="str">
        <f t="shared" si="21"/>
        <v/>
      </c>
    </row>
    <row r="20" spans="1:45" ht="33">
      <c r="A20" s="2" t="s">
        <v>249</v>
      </c>
      <c r="B20" s="1">
        <v>22.98</v>
      </c>
      <c r="C20" s="9">
        <f t="shared" si="0"/>
        <v>27.737632017787671</v>
      </c>
      <c r="D20" s="1">
        <v>17.989999999999998</v>
      </c>
      <c r="E20" s="9">
        <f t="shared" si="1"/>
        <v>44.150641025641008</v>
      </c>
      <c r="F20" s="1">
        <v>12.48</v>
      </c>
      <c r="G20" s="9">
        <f t="shared" si="2"/>
        <v>15.8774373259053</v>
      </c>
      <c r="H20" s="1">
        <v>10.77</v>
      </c>
      <c r="I20" s="9">
        <f t="shared" si="3"/>
        <v>-30.516129032258064</v>
      </c>
      <c r="J20" s="1">
        <v>15.5</v>
      </c>
      <c r="K20" s="9">
        <f t="shared" si="4"/>
        <v>-1.9607843137254932</v>
      </c>
      <c r="L20" s="1">
        <v>15.81</v>
      </c>
      <c r="M20" s="9">
        <f t="shared" si="5"/>
        <v>109.40397350993381</v>
      </c>
      <c r="N20" s="1">
        <v>7.55</v>
      </c>
      <c r="O20" s="9">
        <f t="shared" si="6"/>
        <v>-51.353092783505147</v>
      </c>
      <c r="P20" s="1">
        <v>15.52</v>
      </c>
      <c r="Q20" s="9">
        <f t="shared" si="7"/>
        <v>-20.491803278688526</v>
      </c>
      <c r="R20" s="1">
        <v>19.52</v>
      </c>
      <c r="S20" s="9">
        <f t="shared" si="8"/>
        <v>-9.7549699491447033</v>
      </c>
      <c r="T20" s="1">
        <v>21.63</v>
      </c>
      <c r="U20" s="9">
        <f t="shared" si="9"/>
        <v>199.17012448132775</v>
      </c>
      <c r="V20" s="1">
        <v>7.23</v>
      </c>
      <c r="W20" s="9">
        <f t="shared" si="10"/>
        <v>139.40397350993382</v>
      </c>
      <c r="X20" s="1">
        <v>3.02</v>
      </c>
      <c r="Y20" s="9">
        <f t="shared" si="11"/>
        <v>-48.02065404475043</v>
      </c>
      <c r="Z20" s="1">
        <v>5.81</v>
      </c>
      <c r="AA20" s="9">
        <f t="shared" si="12"/>
        <v>147.23404255319144</v>
      </c>
      <c r="AB20" s="1">
        <v>2.35</v>
      </c>
      <c r="AC20" s="9">
        <f t="shared" si="13"/>
        <v>7.7981651376146752</v>
      </c>
      <c r="AD20" s="1">
        <v>2.1800000000000002</v>
      </c>
      <c r="AE20" s="9">
        <f t="shared" si="14"/>
        <v>-54.488517745302708</v>
      </c>
      <c r="AF20" s="1">
        <v>4.79</v>
      </c>
      <c r="AG20" s="9">
        <f t="shared" si="15"/>
        <v>111.01321585903084</v>
      </c>
      <c r="AH20" s="1">
        <v>2.27</v>
      </c>
      <c r="AI20" s="9">
        <f t="shared" si="16"/>
        <v>45.512820512820504</v>
      </c>
      <c r="AJ20" s="1">
        <v>1.56</v>
      </c>
      <c r="AK20" s="9">
        <f t="shared" si="17"/>
        <v>77.27272727272728</v>
      </c>
      <c r="AL20" s="1">
        <v>0.88</v>
      </c>
      <c r="AM20" s="9">
        <f t="shared" si="18"/>
        <v>-8.3333333333333304</v>
      </c>
      <c r="AN20" s="1">
        <v>0.96</v>
      </c>
      <c r="AO20" s="9">
        <f t="shared" si="19"/>
        <v>92</v>
      </c>
      <c r="AP20" s="1">
        <v>0.5</v>
      </c>
      <c r="AQ20" s="9">
        <f t="shared" si="20"/>
        <v>66.666666666666671</v>
      </c>
      <c r="AR20" s="1">
        <v>0.3</v>
      </c>
      <c r="AS20" s="9" t="str">
        <f t="shared" si="21"/>
        <v/>
      </c>
    </row>
    <row r="21" spans="1:45">
      <c r="A21" s="2" t="s">
        <v>250</v>
      </c>
      <c r="B21" s="1">
        <v>32.409999999999997</v>
      </c>
      <c r="C21" s="9">
        <f t="shared" si="0"/>
        <v>-69.66491950580307</v>
      </c>
      <c r="D21" s="1">
        <v>106.84</v>
      </c>
      <c r="E21" s="9">
        <f t="shared" si="1"/>
        <v>65.540749922528647</v>
      </c>
      <c r="F21" s="1">
        <v>64.540000000000006</v>
      </c>
      <c r="G21" s="9">
        <f t="shared" si="2"/>
        <v>29.754724567752323</v>
      </c>
      <c r="H21" s="1">
        <v>49.74</v>
      </c>
      <c r="I21" s="9">
        <f t="shared" si="3"/>
        <v>729</v>
      </c>
      <c r="J21" s="1">
        <v>6</v>
      </c>
      <c r="K21" s="9">
        <f t="shared" si="4"/>
        <v>-69.056214543579159</v>
      </c>
      <c r="L21" s="1">
        <v>19.39</v>
      </c>
      <c r="M21" s="9">
        <f t="shared" si="5"/>
        <v>470.29411764705884</v>
      </c>
      <c r="N21" s="1">
        <v>3.4</v>
      </c>
      <c r="O21" s="9">
        <f t="shared" si="6"/>
        <v>-50.867052023121381</v>
      </c>
      <c r="P21" s="1">
        <v>6.92</v>
      </c>
      <c r="Q21" s="9">
        <f t="shared" si="7"/>
        <v>100.57971014492753</v>
      </c>
      <c r="R21" s="1">
        <v>3.45</v>
      </c>
      <c r="S21" s="9" t="str">
        <f t="shared" si="8"/>
        <v/>
      </c>
      <c r="U21" s="9" t="str">
        <f t="shared" si="9"/>
        <v/>
      </c>
      <c r="V21" s="1">
        <v>4.21</v>
      </c>
      <c r="W21" s="9">
        <f t="shared" si="10"/>
        <v>6916.666666666667</v>
      </c>
      <c r="X21" s="1">
        <v>0.06</v>
      </c>
      <c r="Y21" s="9" t="str">
        <f t="shared" si="11"/>
        <v/>
      </c>
      <c r="AA21" s="9" t="str">
        <f t="shared" si="12"/>
        <v/>
      </c>
      <c r="AC21" s="9" t="str">
        <f t="shared" si="13"/>
        <v/>
      </c>
      <c r="AE21" s="9" t="str">
        <f t="shared" si="14"/>
        <v/>
      </c>
      <c r="AG21" s="9" t="str">
        <f t="shared" si="15"/>
        <v/>
      </c>
      <c r="AI21" s="9" t="str">
        <f t="shared" si="16"/>
        <v/>
      </c>
      <c r="AK21" s="9" t="str">
        <f t="shared" si="17"/>
        <v/>
      </c>
      <c r="AM21" s="9" t="str">
        <f t="shared" si="18"/>
        <v/>
      </c>
      <c r="AN21" s="1">
        <v>0.08</v>
      </c>
      <c r="AO21" s="9" t="str">
        <f t="shared" si="19"/>
        <v/>
      </c>
      <c r="AQ21" s="9" t="str">
        <f t="shared" si="20"/>
        <v/>
      </c>
      <c r="AS21" s="9" t="str">
        <f t="shared" si="21"/>
        <v/>
      </c>
    </row>
    <row r="22" spans="1:45" ht="33">
      <c r="A22" s="2" t="s">
        <v>251</v>
      </c>
      <c r="B22" s="1">
        <v>3.46</v>
      </c>
      <c r="C22" s="9">
        <f t="shared" si="0"/>
        <v>-50.782361308677103</v>
      </c>
      <c r="D22" s="1">
        <v>7.03</v>
      </c>
      <c r="E22" s="9" t="str">
        <f t="shared" si="1"/>
        <v/>
      </c>
      <c r="G22" s="9" t="str">
        <f t="shared" si="2"/>
        <v/>
      </c>
      <c r="I22" s="9" t="str">
        <f t="shared" si="3"/>
        <v/>
      </c>
      <c r="K22" s="9" t="str">
        <f t="shared" si="4"/>
        <v/>
      </c>
      <c r="M22" s="9" t="str">
        <f t="shared" si="5"/>
        <v/>
      </c>
      <c r="O22" s="9" t="str">
        <f t="shared" si="6"/>
        <v/>
      </c>
      <c r="Q22" s="9" t="str">
        <f t="shared" si="7"/>
        <v/>
      </c>
      <c r="S22" s="9" t="str">
        <f t="shared" si="8"/>
        <v/>
      </c>
      <c r="U22" s="9" t="str">
        <f t="shared" si="9"/>
        <v/>
      </c>
      <c r="W22" s="9" t="str">
        <f t="shared" si="10"/>
        <v/>
      </c>
      <c r="Y22" s="9" t="str">
        <f t="shared" si="11"/>
        <v/>
      </c>
      <c r="Z22" s="1">
        <v>0</v>
      </c>
      <c r="AA22" s="9" t="str">
        <f t="shared" si="12"/>
        <v/>
      </c>
      <c r="AB22" s="1">
        <v>0.14000000000000001</v>
      </c>
      <c r="AC22" s="9">
        <f t="shared" si="13"/>
        <v>40.000000000000007</v>
      </c>
      <c r="AD22" s="1">
        <v>0.1</v>
      </c>
      <c r="AE22" s="9" t="str">
        <f t="shared" si="14"/>
        <v/>
      </c>
      <c r="AG22" s="9" t="str">
        <f t="shared" si="15"/>
        <v/>
      </c>
      <c r="AI22" s="9" t="str">
        <f t="shared" si="16"/>
        <v/>
      </c>
      <c r="AK22" s="9" t="str">
        <f t="shared" si="17"/>
        <v/>
      </c>
      <c r="AM22" s="9" t="str">
        <f t="shared" si="18"/>
        <v/>
      </c>
      <c r="AO22" s="9" t="str">
        <f t="shared" si="19"/>
        <v/>
      </c>
      <c r="AQ22" s="9" t="str">
        <f t="shared" si="20"/>
        <v/>
      </c>
      <c r="AS22" s="9" t="str">
        <f t="shared" si="21"/>
        <v/>
      </c>
    </row>
    <row r="23" spans="1:45">
      <c r="A23" s="2" t="s">
        <v>252</v>
      </c>
      <c r="C23" s="9" t="str">
        <f t="shared" si="0"/>
        <v/>
      </c>
      <c r="E23" s="9" t="str">
        <f t="shared" si="1"/>
        <v/>
      </c>
      <c r="G23" s="9" t="str">
        <f t="shared" si="2"/>
        <v/>
      </c>
      <c r="H23" s="1">
        <v>23.97</v>
      </c>
      <c r="I23" s="9">
        <f t="shared" si="3"/>
        <v>158.01937567276642</v>
      </c>
      <c r="J23" s="1">
        <v>9.2899999999999991</v>
      </c>
      <c r="K23" s="9">
        <f t="shared" si="4"/>
        <v>992.94117647058829</v>
      </c>
      <c r="L23" s="1">
        <v>0.85</v>
      </c>
      <c r="M23" s="9" t="str">
        <f t="shared" si="5"/>
        <v/>
      </c>
      <c r="O23" s="9" t="str">
        <f t="shared" si="6"/>
        <v/>
      </c>
      <c r="P23" s="1">
        <v>0.25</v>
      </c>
      <c r="Q23" s="9">
        <f t="shared" si="7"/>
        <v>-64.285714285714278</v>
      </c>
      <c r="R23" s="1">
        <v>0.7</v>
      </c>
      <c r="S23" s="9">
        <f t="shared" si="8"/>
        <v>169.2307692307692</v>
      </c>
      <c r="T23" s="1">
        <v>0.26</v>
      </c>
      <c r="U23" s="9">
        <f t="shared" si="9"/>
        <v>333.33333333333337</v>
      </c>
      <c r="V23" s="1">
        <v>0.06</v>
      </c>
      <c r="W23" s="9">
        <f t="shared" si="10"/>
        <v>-99.965891649138754</v>
      </c>
      <c r="X23" s="1">
        <v>175.91</v>
      </c>
      <c r="Y23" s="9" t="str">
        <f t="shared" si="11"/>
        <v/>
      </c>
      <c r="AA23" s="9" t="str">
        <f t="shared" si="12"/>
        <v/>
      </c>
      <c r="AC23" s="9" t="str">
        <f t="shared" si="13"/>
        <v/>
      </c>
      <c r="AE23" s="9" t="str">
        <f t="shared" si="14"/>
        <v/>
      </c>
      <c r="AG23" s="9" t="str">
        <f t="shared" si="15"/>
        <v/>
      </c>
      <c r="AI23" s="9" t="str">
        <f t="shared" si="16"/>
        <v/>
      </c>
      <c r="AJ23" s="1">
        <v>0</v>
      </c>
      <c r="AK23" s="9" t="str">
        <f t="shared" si="17"/>
        <v/>
      </c>
      <c r="AM23" s="9" t="str">
        <f t="shared" si="18"/>
        <v/>
      </c>
      <c r="AO23" s="9" t="str">
        <f t="shared" si="19"/>
        <v/>
      </c>
      <c r="AQ23" s="9" t="str">
        <f t="shared" si="20"/>
        <v/>
      </c>
      <c r="AS23" s="9" t="str">
        <f t="shared" si="21"/>
        <v/>
      </c>
    </row>
    <row r="24" spans="1:45" s="4" customFormat="1">
      <c r="A24" s="3" t="s">
        <v>253</v>
      </c>
      <c r="B24" s="4">
        <v>58.86</v>
      </c>
      <c r="C24" s="11">
        <f t="shared" si="0"/>
        <v>-55.358361774744026</v>
      </c>
      <c r="D24" s="4">
        <v>131.85</v>
      </c>
      <c r="E24" s="11">
        <f t="shared" si="1"/>
        <v>71.189301480135043</v>
      </c>
      <c r="F24" s="4">
        <v>77.02</v>
      </c>
      <c r="G24" s="11">
        <f t="shared" si="2"/>
        <v>-8.8304924242424345</v>
      </c>
      <c r="H24" s="4">
        <v>84.48</v>
      </c>
      <c r="I24" s="11">
        <f t="shared" si="3"/>
        <v>174.3747970120169</v>
      </c>
      <c r="J24" s="4">
        <v>30.79</v>
      </c>
      <c r="K24" s="11">
        <f t="shared" si="4"/>
        <v>-14.590846047156722</v>
      </c>
      <c r="L24" s="4">
        <v>36.049999999999997</v>
      </c>
      <c r="M24" s="11">
        <f t="shared" si="5"/>
        <v>229.22374429223743</v>
      </c>
      <c r="N24" s="4">
        <v>10.95</v>
      </c>
      <c r="O24" s="11">
        <f t="shared" si="6"/>
        <v>-51.740855002203624</v>
      </c>
      <c r="P24" s="4">
        <v>22.69</v>
      </c>
      <c r="Q24" s="11">
        <f t="shared" si="7"/>
        <v>-4.1402619349387422</v>
      </c>
      <c r="R24" s="4">
        <v>23.67</v>
      </c>
      <c r="S24" s="11">
        <f t="shared" si="8"/>
        <v>8.1315669255367808</v>
      </c>
      <c r="T24" s="4">
        <v>21.89</v>
      </c>
      <c r="U24" s="11">
        <f t="shared" si="9"/>
        <v>90.34782608695653</v>
      </c>
      <c r="V24" s="4">
        <v>11.5</v>
      </c>
      <c r="W24" s="11">
        <f t="shared" si="10"/>
        <v>-93.575060059221187</v>
      </c>
      <c r="X24" s="4">
        <v>178.99</v>
      </c>
      <c r="Y24" s="11">
        <f t="shared" si="11"/>
        <v>2975.4295532646051</v>
      </c>
      <c r="Z24" s="4">
        <v>5.82</v>
      </c>
      <c r="AA24" s="11">
        <f t="shared" si="12"/>
        <v>133.73493975903614</v>
      </c>
      <c r="AB24" s="4">
        <v>2.4900000000000002</v>
      </c>
      <c r="AC24" s="11">
        <f t="shared" si="13"/>
        <v>9.2105263157894921</v>
      </c>
      <c r="AD24" s="4">
        <v>2.2799999999999998</v>
      </c>
      <c r="AE24" s="11">
        <f t="shared" si="14"/>
        <v>-52.400835073068897</v>
      </c>
      <c r="AF24" s="4">
        <v>4.79</v>
      </c>
      <c r="AG24" s="11">
        <f t="shared" si="15"/>
        <v>111.01321585903084</v>
      </c>
      <c r="AH24" s="4">
        <v>2.27</v>
      </c>
      <c r="AI24" s="11">
        <f t="shared" si="16"/>
        <v>45.512820512820504</v>
      </c>
      <c r="AJ24" s="4">
        <v>1.56</v>
      </c>
      <c r="AK24" s="11">
        <f t="shared" si="17"/>
        <v>77.27272727272728</v>
      </c>
      <c r="AL24" s="4">
        <v>0.88</v>
      </c>
      <c r="AM24" s="11">
        <f t="shared" si="18"/>
        <v>-15.384615384615389</v>
      </c>
      <c r="AN24" s="4">
        <v>1.04</v>
      </c>
      <c r="AO24" s="11">
        <f t="shared" si="19"/>
        <v>108</v>
      </c>
      <c r="AP24" s="4">
        <v>0.5</v>
      </c>
      <c r="AQ24" s="11">
        <f t="shared" si="20"/>
        <v>66.666666666666671</v>
      </c>
      <c r="AR24" s="4">
        <v>0.3</v>
      </c>
      <c r="AS24" s="11" t="str">
        <f t="shared" si="21"/>
        <v/>
      </c>
    </row>
    <row r="25" spans="1:45" s="4" customFormat="1">
      <c r="A25" s="3" t="s">
        <v>254</v>
      </c>
      <c r="B25" s="4">
        <v>77.900000000000006</v>
      </c>
      <c r="C25" s="11">
        <f t="shared" si="0"/>
        <v>155700</v>
      </c>
      <c r="D25" s="4">
        <v>0.05</v>
      </c>
      <c r="E25" s="11">
        <f t="shared" si="1"/>
        <v>-99.900576655398694</v>
      </c>
      <c r="F25" s="4">
        <v>50.29</v>
      </c>
      <c r="G25" s="11" t="str">
        <f t="shared" si="2"/>
        <v/>
      </c>
      <c r="H25" s="4">
        <v>-74.36</v>
      </c>
      <c r="I25" s="11">
        <f t="shared" si="3"/>
        <v>317.04991587212567</v>
      </c>
      <c r="J25" s="4">
        <v>-17.829999999999998</v>
      </c>
      <c r="K25" s="11">
        <f t="shared" si="4"/>
        <v>-34.20664206642067</v>
      </c>
      <c r="L25" s="4">
        <v>-27.1</v>
      </c>
      <c r="M25" s="11">
        <f t="shared" si="5"/>
        <v>301.48148148148152</v>
      </c>
      <c r="N25" s="4">
        <v>-6.75</v>
      </c>
      <c r="O25" s="11">
        <f t="shared" si="6"/>
        <v>-62.5</v>
      </c>
      <c r="P25" s="4">
        <v>-18</v>
      </c>
      <c r="Q25" s="11">
        <f t="shared" si="7"/>
        <v>-22.713610991841989</v>
      </c>
      <c r="R25" s="4">
        <v>-23.29</v>
      </c>
      <c r="S25" s="11">
        <f t="shared" si="8"/>
        <v>483.7092731829573</v>
      </c>
      <c r="T25" s="4">
        <v>-3.99</v>
      </c>
      <c r="U25" s="11">
        <f t="shared" si="9"/>
        <v>311.34020618556707</v>
      </c>
      <c r="V25" s="4">
        <v>-0.97</v>
      </c>
      <c r="W25" s="11">
        <f t="shared" si="10"/>
        <v>-98.781866130855207</v>
      </c>
      <c r="X25" s="4">
        <v>-79.63</v>
      </c>
      <c r="Y25" s="11">
        <f t="shared" si="11"/>
        <v>1268.2130584192439</v>
      </c>
      <c r="Z25" s="4">
        <v>-5.82</v>
      </c>
      <c r="AA25" s="11">
        <f t="shared" si="12"/>
        <v>133.73493975903614</v>
      </c>
      <c r="AB25" s="4">
        <v>-2.4900000000000002</v>
      </c>
      <c r="AC25" s="11">
        <f t="shared" si="13"/>
        <v>9.2105263157894921</v>
      </c>
      <c r="AD25" s="4">
        <v>-2.2799999999999998</v>
      </c>
      <c r="AE25" s="11">
        <f t="shared" si="14"/>
        <v>-50.109409190371998</v>
      </c>
      <c r="AF25" s="4">
        <v>-4.57</v>
      </c>
      <c r="AG25" s="11">
        <f t="shared" si="15"/>
        <v>101.32158590308372</v>
      </c>
      <c r="AH25" s="4">
        <v>-2.27</v>
      </c>
      <c r="AI25" s="11">
        <f t="shared" si="16"/>
        <v>45.512820512820504</v>
      </c>
      <c r="AJ25" s="4">
        <v>-1.56</v>
      </c>
      <c r="AK25" s="11" t="str">
        <f t="shared" si="17"/>
        <v/>
      </c>
      <c r="AL25" s="4">
        <v>0.12</v>
      </c>
      <c r="AM25" s="11">
        <f t="shared" si="18"/>
        <v>-90.08264462809916</v>
      </c>
      <c r="AN25" s="4">
        <v>1.21</v>
      </c>
      <c r="AO25" s="11" t="str">
        <f t="shared" si="19"/>
        <v/>
      </c>
      <c r="AP25" s="4">
        <v>-0.48</v>
      </c>
      <c r="AQ25" s="11">
        <f t="shared" si="20"/>
        <v>65.517241379310349</v>
      </c>
      <c r="AR25" s="4">
        <v>-0.28999999999999998</v>
      </c>
      <c r="AS25" s="11" t="str">
        <f t="shared" si="21"/>
        <v/>
      </c>
    </row>
    <row r="26" spans="1:45">
      <c r="A26" s="2" t="s">
        <v>255</v>
      </c>
      <c r="C26" s="9" t="str">
        <f t="shared" si="0"/>
        <v/>
      </c>
      <c r="D26" s="1">
        <v>0.12</v>
      </c>
      <c r="E26" s="9" t="str">
        <f t="shared" si="1"/>
        <v/>
      </c>
      <c r="G26" s="9" t="str">
        <f t="shared" si="2"/>
        <v/>
      </c>
      <c r="H26" s="1">
        <v>0</v>
      </c>
      <c r="I26" s="9" t="str">
        <f t="shared" si="3"/>
        <v/>
      </c>
      <c r="K26" s="9" t="str">
        <f t="shared" si="4"/>
        <v/>
      </c>
      <c r="M26" s="9" t="str">
        <f t="shared" si="5"/>
        <v/>
      </c>
      <c r="O26" s="9" t="str">
        <f t="shared" si="6"/>
        <v/>
      </c>
      <c r="Q26" s="9" t="str">
        <f t="shared" si="7"/>
        <v/>
      </c>
      <c r="R26" s="1">
        <v>31.98</v>
      </c>
      <c r="S26" s="9" t="str">
        <f t="shared" si="8"/>
        <v/>
      </c>
      <c r="T26" s="1">
        <v>0</v>
      </c>
      <c r="U26" s="9" t="str">
        <f t="shared" si="9"/>
        <v/>
      </c>
      <c r="W26" s="9" t="str">
        <f t="shared" si="10"/>
        <v/>
      </c>
      <c r="X26" s="1">
        <v>2.85</v>
      </c>
      <c r="Y26" s="9" t="str">
        <f t="shared" si="11"/>
        <v/>
      </c>
      <c r="AA26" s="9" t="str">
        <f t="shared" si="12"/>
        <v/>
      </c>
      <c r="AC26" s="9" t="str">
        <f t="shared" si="13"/>
        <v/>
      </c>
      <c r="AE26" s="9" t="str">
        <f t="shared" si="14"/>
        <v/>
      </c>
      <c r="AG26" s="9" t="str">
        <f t="shared" si="15"/>
        <v/>
      </c>
      <c r="AI26" s="9" t="str">
        <f t="shared" si="16"/>
        <v/>
      </c>
      <c r="AK26" s="9" t="str">
        <f t="shared" si="17"/>
        <v/>
      </c>
      <c r="AM26" s="9" t="str">
        <f t="shared" si="18"/>
        <v/>
      </c>
      <c r="AO26" s="9" t="str">
        <f t="shared" si="19"/>
        <v/>
      </c>
      <c r="AQ26" s="9" t="str">
        <f t="shared" si="20"/>
        <v/>
      </c>
      <c r="AS26" s="9" t="str">
        <f t="shared" si="21"/>
        <v/>
      </c>
    </row>
    <row r="27" spans="1:45" ht="33">
      <c r="A27" s="2" t="s">
        <v>256</v>
      </c>
      <c r="C27" s="9" t="str">
        <f t="shared" si="0"/>
        <v/>
      </c>
      <c r="D27" s="1">
        <v>0.12</v>
      </c>
      <c r="E27" s="9" t="str">
        <f t="shared" si="1"/>
        <v/>
      </c>
      <c r="G27" s="9" t="str">
        <f t="shared" si="2"/>
        <v/>
      </c>
      <c r="I27" s="9" t="str">
        <f t="shared" si="3"/>
        <v/>
      </c>
      <c r="K27" s="9" t="str">
        <f t="shared" si="4"/>
        <v/>
      </c>
      <c r="M27" s="9" t="str">
        <f t="shared" si="5"/>
        <v/>
      </c>
      <c r="O27" s="9" t="str">
        <f t="shared" si="6"/>
        <v/>
      </c>
      <c r="Q27" s="9" t="str">
        <f t="shared" si="7"/>
        <v/>
      </c>
      <c r="S27" s="9" t="str">
        <f t="shared" si="8"/>
        <v/>
      </c>
      <c r="U27" s="9" t="str">
        <f t="shared" si="9"/>
        <v/>
      </c>
      <c r="W27" s="9" t="str">
        <f t="shared" si="10"/>
        <v/>
      </c>
      <c r="Y27" s="9" t="str">
        <f t="shared" si="11"/>
        <v/>
      </c>
      <c r="AA27" s="9" t="str">
        <f t="shared" si="12"/>
        <v/>
      </c>
      <c r="AC27" s="9" t="str">
        <f t="shared" si="13"/>
        <v/>
      </c>
      <c r="AE27" s="9" t="str">
        <f t="shared" si="14"/>
        <v/>
      </c>
      <c r="AG27" s="9" t="str">
        <f t="shared" si="15"/>
        <v/>
      </c>
      <c r="AI27" s="9" t="str">
        <f t="shared" si="16"/>
        <v/>
      </c>
      <c r="AK27" s="9" t="str">
        <f t="shared" si="17"/>
        <v/>
      </c>
      <c r="AM27" s="9" t="str">
        <f t="shared" si="18"/>
        <v/>
      </c>
      <c r="AO27" s="9" t="str">
        <f t="shared" si="19"/>
        <v/>
      </c>
      <c r="AQ27" s="9" t="str">
        <f t="shared" si="20"/>
        <v/>
      </c>
      <c r="AS27" s="9" t="str">
        <f t="shared" si="21"/>
        <v/>
      </c>
    </row>
    <row r="28" spans="1:45">
      <c r="A28" s="2" t="s">
        <v>257</v>
      </c>
      <c r="B28" s="1">
        <v>166.1</v>
      </c>
      <c r="C28" s="9">
        <f t="shared" si="0"/>
        <v>41.832465203654678</v>
      </c>
      <c r="D28" s="1">
        <v>117.11</v>
      </c>
      <c r="E28" s="9">
        <f t="shared" si="1"/>
        <v>22.104055885726208</v>
      </c>
      <c r="F28" s="1">
        <v>95.91</v>
      </c>
      <c r="G28" s="9">
        <f t="shared" si="2"/>
        <v>-12.713869676010193</v>
      </c>
      <c r="H28" s="1">
        <v>109.88</v>
      </c>
      <c r="I28" s="9">
        <f t="shared" si="3"/>
        <v>224.32113341204249</v>
      </c>
      <c r="J28" s="1">
        <v>33.880000000000003</v>
      </c>
      <c r="K28" s="9">
        <f t="shared" si="4"/>
        <v>-51.751637710054112</v>
      </c>
      <c r="L28" s="1">
        <v>70.22</v>
      </c>
      <c r="M28" s="9">
        <f t="shared" si="5"/>
        <v>-5.7576164273251988</v>
      </c>
      <c r="N28" s="1">
        <v>74.510000000000005</v>
      </c>
      <c r="O28" s="9">
        <f t="shared" si="6"/>
        <v>116.66182029659787</v>
      </c>
      <c r="P28" s="1">
        <v>34.39</v>
      </c>
      <c r="Q28" s="9">
        <f t="shared" si="7"/>
        <v>101.58264947245019</v>
      </c>
      <c r="R28" s="1">
        <v>17.059999999999999</v>
      </c>
      <c r="S28" s="9">
        <f t="shared" si="8"/>
        <v>-64.294683968187528</v>
      </c>
      <c r="T28" s="1">
        <v>47.78</v>
      </c>
      <c r="U28" s="9">
        <f t="shared" si="9"/>
        <v>167.22595078299778</v>
      </c>
      <c r="V28" s="1">
        <v>17.88</v>
      </c>
      <c r="W28" s="9">
        <f t="shared" si="10"/>
        <v>460.50156739811905</v>
      </c>
      <c r="X28" s="1">
        <v>3.19</v>
      </c>
      <c r="Y28" s="9">
        <f t="shared" si="11"/>
        <v>45.662100456621005</v>
      </c>
      <c r="Z28" s="1">
        <v>2.19</v>
      </c>
      <c r="AA28" s="9" t="str">
        <f t="shared" si="12"/>
        <v/>
      </c>
      <c r="AC28" s="9" t="str">
        <f t="shared" si="13"/>
        <v/>
      </c>
      <c r="AD28" s="1">
        <v>0.18</v>
      </c>
      <c r="AE28" s="9">
        <f t="shared" si="14"/>
        <v>-93.525179856115102</v>
      </c>
      <c r="AF28" s="1">
        <v>2.78</v>
      </c>
      <c r="AG28" s="9" t="str">
        <f t="shared" si="15"/>
        <v/>
      </c>
      <c r="AI28" s="9" t="str">
        <f t="shared" si="16"/>
        <v/>
      </c>
      <c r="AK28" s="9" t="str">
        <f t="shared" si="17"/>
        <v/>
      </c>
      <c r="AM28" s="9" t="str">
        <f t="shared" si="18"/>
        <v/>
      </c>
      <c r="AO28" s="9" t="str">
        <f t="shared" si="19"/>
        <v/>
      </c>
      <c r="AQ28" s="9" t="str">
        <f t="shared" si="20"/>
        <v/>
      </c>
      <c r="AR28" s="1">
        <v>2.08</v>
      </c>
      <c r="AS28" s="9" t="str">
        <f t="shared" si="21"/>
        <v/>
      </c>
    </row>
    <row r="29" spans="1:45">
      <c r="A29" s="2" t="s">
        <v>258</v>
      </c>
      <c r="C29" s="9" t="str">
        <f t="shared" si="0"/>
        <v/>
      </c>
      <c r="E29" s="9" t="str">
        <f t="shared" si="1"/>
        <v/>
      </c>
      <c r="G29" s="9" t="str">
        <f t="shared" si="2"/>
        <v/>
      </c>
      <c r="I29" s="9" t="str">
        <f t="shared" si="3"/>
        <v/>
      </c>
      <c r="K29" s="9" t="str">
        <f t="shared" si="4"/>
        <v/>
      </c>
      <c r="M29" s="9" t="str">
        <f t="shared" si="5"/>
        <v/>
      </c>
      <c r="O29" s="9" t="str">
        <f t="shared" si="6"/>
        <v/>
      </c>
      <c r="Q29" s="9" t="str">
        <f t="shared" si="7"/>
        <v/>
      </c>
      <c r="S29" s="9" t="str">
        <f t="shared" si="8"/>
        <v/>
      </c>
      <c r="U29" s="9" t="str">
        <f t="shared" si="9"/>
        <v/>
      </c>
      <c r="W29" s="9" t="str">
        <f t="shared" si="10"/>
        <v/>
      </c>
      <c r="Y29" s="9" t="str">
        <f t="shared" si="11"/>
        <v/>
      </c>
      <c r="AA29" s="9" t="str">
        <f t="shared" si="12"/>
        <v/>
      </c>
      <c r="AC29" s="9" t="str">
        <f t="shared" si="13"/>
        <v/>
      </c>
      <c r="AE29" s="9" t="str">
        <f t="shared" si="14"/>
        <v/>
      </c>
      <c r="AG29" s="9" t="str">
        <f t="shared" si="15"/>
        <v/>
      </c>
      <c r="AI29" s="9" t="str">
        <f t="shared" si="16"/>
        <v/>
      </c>
      <c r="AK29" s="9" t="str">
        <f t="shared" si="17"/>
        <v/>
      </c>
      <c r="AM29" s="9" t="str">
        <f t="shared" si="18"/>
        <v/>
      </c>
      <c r="AO29" s="9" t="str">
        <f t="shared" si="19"/>
        <v/>
      </c>
      <c r="AQ29" s="9" t="str">
        <f t="shared" si="20"/>
        <v/>
      </c>
      <c r="AS29" s="9" t="str">
        <f t="shared" si="21"/>
        <v/>
      </c>
    </row>
    <row r="30" spans="1:45">
      <c r="A30" s="2" t="s">
        <v>259</v>
      </c>
      <c r="C30" s="9" t="str">
        <f t="shared" si="0"/>
        <v/>
      </c>
      <c r="D30" s="1">
        <v>0.01</v>
      </c>
      <c r="E30" s="9">
        <f t="shared" si="1"/>
        <v>0</v>
      </c>
      <c r="F30" s="1">
        <v>0.01</v>
      </c>
      <c r="G30" s="9">
        <f t="shared" si="2"/>
        <v>-75</v>
      </c>
      <c r="H30" s="1">
        <v>0.04</v>
      </c>
      <c r="I30" s="9">
        <f t="shared" si="3"/>
        <v>-99.775533108866441</v>
      </c>
      <c r="J30" s="1">
        <v>17.82</v>
      </c>
      <c r="K30" s="9">
        <f t="shared" si="4"/>
        <v>33.783783783783782</v>
      </c>
      <c r="L30" s="1">
        <v>13.32</v>
      </c>
      <c r="M30" s="9">
        <f t="shared" si="5"/>
        <v>218.66028708133976</v>
      </c>
      <c r="N30" s="1">
        <v>4.18</v>
      </c>
      <c r="O30" s="9">
        <f t="shared" si="6"/>
        <v>45.138888888888886</v>
      </c>
      <c r="P30" s="1">
        <v>2.88</v>
      </c>
      <c r="Q30" s="9">
        <f t="shared" si="7"/>
        <v>38.461538461538453</v>
      </c>
      <c r="R30" s="1">
        <v>2.08</v>
      </c>
      <c r="S30" s="9" t="str">
        <f t="shared" si="8"/>
        <v/>
      </c>
      <c r="U30" s="9" t="str">
        <f t="shared" si="9"/>
        <v/>
      </c>
      <c r="W30" s="9" t="str">
        <f t="shared" si="10"/>
        <v/>
      </c>
      <c r="X30" s="1">
        <v>0.22</v>
      </c>
      <c r="Y30" s="9" t="str">
        <f t="shared" si="11"/>
        <v/>
      </c>
      <c r="AA30" s="9" t="str">
        <f t="shared" si="12"/>
        <v/>
      </c>
      <c r="AC30" s="9" t="str">
        <f t="shared" si="13"/>
        <v/>
      </c>
      <c r="AE30" s="9" t="str">
        <f t="shared" si="14"/>
        <v/>
      </c>
      <c r="AG30" s="9" t="str">
        <f t="shared" si="15"/>
        <v/>
      </c>
      <c r="AI30" s="9" t="str">
        <f t="shared" si="16"/>
        <v/>
      </c>
      <c r="AK30" s="9" t="str">
        <f t="shared" si="17"/>
        <v/>
      </c>
      <c r="AM30" s="9" t="str">
        <f t="shared" si="18"/>
        <v/>
      </c>
      <c r="AO30" s="9" t="str">
        <f t="shared" si="19"/>
        <v/>
      </c>
      <c r="AQ30" s="9" t="str">
        <f t="shared" si="20"/>
        <v/>
      </c>
      <c r="AS30" s="9" t="str">
        <f t="shared" si="21"/>
        <v/>
      </c>
    </row>
    <row r="31" spans="1:45" s="4" customFormat="1">
      <c r="A31" s="3" t="s">
        <v>260</v>
      </c>
      <c r="B31" s="4">
        <v>166.1</v>
      </c>
      <c r="C31" s="11">
        <f t="shared" si="0"/>
        <v>41.687281412607682</v>
      </c>
      <c r="D31" s="4">
        <v>117.23</v>
      </c>
      <c r="E31" s="11">
        <f t="shared" si="1"/>
        <v>22.216430358632195</v>
      </c>
      <c r="F31" s="4">
        <v>95.92</v>
      </c>
      <c r="G31" s="11">
        <f t="shared" si="2"/>
        <v>-12.744473756026567</v>
      </c>
      <c r="H31" s="4">
        <v>109.93</v>
      </c>
      <c r="I31" s="11">
        <f t="shared" si="3"/>
        <v>112.63056092843327</v>
      </c>
      <c r="J31" s="4">
        <v>51.7</v>
      </c>
      <c r="K31" s="11">
        <f t="shared" si="4"/>
        <v>-38.106069675565664</v>
      </c>
      <c r="L31" s="4">
        <v>83.53</v>
      </c>
      <c r="M31" s="11">
        <f t="shared" si="5"/>
        <v>6.1507180073706991</v>
      </c>
      <c r="N31" s="4">
        <v>78.69</v>
      </c>
      <c r="O31" s="11">
        <f t="shared" si="6"/>
        <v>111.19162640901772</v>
      </c>
      <c r="P31" s="4">
        <v>37.26</v>
      </c>
      <c r="Q31" s="11">
        <f t="shared" si="7"/>
        <v>-27.126931351457078</v>
      </c>
      <c r="R31" s="4">
        <v>51.13</v>
      </c>
      <c r="S31" s="11">
        <f t="shared" si="8"/>
        <v>7.0113017999162865</v>
      </c>
      <c r="T31" s="4">
        <v>47.78</v>
      </c>
      <c r="U31" s="11">
        <f t="shared" si="9"/>
        <v>167.22595078299778</v>
      </c>
      <c r="V31" s="4">
        <v>17.88</v>
      </c>
      <c r="W31" s="11">
        <f t="shared" si="10"/>
        <v>186.07999999999998</v>
      </c>
      <c r="X31" s="4">
        <v>6.25</v>
      </c>
      <c r="Y31" s="11">
        <f t="shared" si="11"/>
        <v>185.38812785388131</v>
      </c>
      <c r="Z31" s="4">
        <v>2.19</v>
      </c>
      <c r="AA31" s="11" t="str">
        <f t="shared" si="12"/>
        <v/>
      </c>
      <c r="AC31" s="11" t="str">
        <f t="shared" si="13"/>
        <v/>
      </c>
      <c r="AD31" s="4">
        <v>0.18</v>
      </c>
      <c r="AE31" s="11">
        <f t="shared" si="14"/>
        <v>-93.525179856115102</v>
      </c>
      <c r="AF31" s="4">
        <v>2.78</v>
      </c>
      <c r="AG31" s="11" t="str">
        <f t="shared" si="15"/>
        <v/>
      </c>
      <c r="AI31" s="11" t="str">
        <f t="shared" si="16"/>
        <v/>
      </c>
      <c r="AK31" s="11" t="str">
        <f t="shared" si="17"/>
        <v/>
      </c>
      <c r="AM31" s="11" t="str">
        <f t="shared" si="18"/>
        <v/>
      </c>
      <c r="AO31" s="11" t="str">
        <f t="shared" si="19"/>
        <v/>
      </c>
      <c r="AQ31" s="11" t="str">
        <f t="shared" si="20"/>
        <v/>
      </c>
      <c r="AR31" s="4">
        <v>4.79</v>
      </c>
      <c r="AS31" s="11" t="str">
        <f t="shared" si="21"/>
        <v/>
      </c>
    </row>
    <row r="32" spans="1:45">
      <c r="A32" s="2" t="s">
        <v>261</v>
      </c>
      <c r="B32" s="1">
        <v>80.400000000000006</v>
      </c>
      <c r="C32" s="9">
        <f t="shared" si="0"/>
        <v>-47.066956349990114</v>
      </c>
      <c r="D32" s="1">
        <v>151.88999999999999</v>
      </c>
      <c r="E32" s="9">
        <f t="shared" si="1"/>
        <v>74.847473235869671</v>
      </c>
      <c r="F32" s="1">
        <v>86.87</v>
      </c>
      <c r="G32" s="9">
        <f t="shared" si="2"/>
        <v>694.78499542543454</v>
      </c>
      <c r="H32" s="1">
        <v>10.93</v>
      </c>
      <c r="I32" s="9">
        <f t="shared" si="3"/>
        <v>-77.901334411645777</v>
      </c>
      <c r="J32" s="1">
        <v>49.46</v>
      </c>
      <c r="K32" s="9">
        <f t="shared" si="4"/>
        <v>193.87997623291744</v>
      </c>
      <c r="L32" s="1">
        <v>16.829999999999998</v>
      </c>
      <c r="M32" s="9">
        <f t="shared" si="5"/>
        <v>-62.740757139694495</v>
      </c>
      <c r="N32" s="1">
        <v>45.17</v>
      </c>
      <c r="O32" s="9">
        <f t="shared" si="6"/>
        <v>4.1743542435424406</v>
      </c>
      <c r="P32" s="1">
        <v>43.36</v>
      </c>
      <c r="Q32" s="9">
        <f t="shared" si="7"/>
        <v>42.678512668640991</v>
      </c>
      <c r="R32" s="1">
        <v>30.39</v>
      </c>
      <c r="S32" s="9">
        <f t="shared" si="8"/>
        <v>113.26315789473685</v>
      </c>
      <c r="T32" s="1">
        <v>14.25</v>
      </c>
      <c r="U32" s="9">
        <f t="shared" si="9"/>
        <v>425.83025830258299</v>
      </c>
      <c r="V32" s="1">
        <v>2.71</v>
      </c>
      <c r="W32" s="9">
        <f t="shared" si="10"/>
        <v>3287.5</v>
      </c>
      <c r="X32" s="1">
        <v>0.08</v>
      </c>
      <c r="Y32" s="9" t="str">
        <f t="shared" si="11"/>
        <v/>
      </c>
      <c r="AA32" s="9" t="str">
        <f t="shared" si="12"/>
        <v/>
      </c>
      <c r="AB32" s="1">
        <v>0.51</v>
      </c>
      <c r="AC32" s="9">
        <f t="shared" si="13"/>
        <v>-82.593856655290097</v>
      </c>
      <c r="AD32" s="1">
        <v>2.93</v>
      </c>
      <c r="AE32" s="9">
        <f t="shared" si="14"/>
        <v>6.9343065693430628</v>
      </c>
      <c r="AF32" s="1">
        <v>2.74</v>
      </c>
      <c r="AG32" s="9" t="str">
        <f t="shared" si="15"/>
        <v/>
      </c>
      <c r="AI32" s="9" t="str">
        <f t="shared" si="16"/>
        <v/>
      </c>
      <c r="AK32" s="9" t="str">
        <f t="shared" si="17"/>
        <v/>
      </c>
      <c r="AM32" s="9" t="str">
        <f t="shared" si="18"/>
        <v/>
      </c>
      <c r="AO32" s="9" t="str">
        <f t="shared" si="19"/>
        <v/>
      </c>
      <c r="AQ32" s="9" t="str">
        <f t="shared" si="20"/>
        <v/>
      </c>
      <c r="AR32" s="1">
        <v>3.61</v>
      </c>
      <c r="AS32" s="9" t="str">
        <f t="shared" si="21"/>
        <v/>
      </c>
    </row>
    <row r="33" spans="1:45" ht="33">
      <c r="A33" s="2" t="s">
        <v>262</v>
      </c>
      <c r="B33" s="1">
        <v>78.900000000000006</v>
      </c>
      <c r="C33" s="9">
        <f t="shared" si="0"/>
        <v>102.82776349614397</v>
      </c>
      <c r="D33" s="1">
        <v>38.9</v>
      </c>
      <c r="E33" s="9">
        <f t="shared" si="1"/>
        <v>1241.3793103448277</v>
      </c>
      <c r="F33" s="1">
        <v>2.9</v>
      </c>
      <c r="G33" s="9">
        <f t="shared" si="2"/>
        <v>447.16981132075472</v>
      </c>
      <c r="H33" s="1">
        <v>0.53</v>
      </c>
      <c r="I33" s="9">
        <f t="shared" si="3"/>
        <v>-30.263157894736842</v>
      </c>
      <c r="J33" s="1">
        <v>0.76</v>
      </c>
      <c r="K33" s="9">
        <f t="shared" si="4"/>
        <v>-14.606741573033707</v>
      </c>
      <c r="L33" s="1">
        <v>0.89</v>
      </c>
      <c r="M33" s="9">
        <f t="shared" si="5"/>
        <v>-98.061002178649233</v>
      </c>
      <c r="N33" s="1">
        <v>45.9</v>
      </c>
      <c r="O33" s="9">
        <f t="shared" si="6"/>
        <v>6457.1428571428569</v>
      </c>
      <c r="P33" s="1">
        <v>0.7</v>
      </c>
      <c r="Q33" s="9">
        <f t="shared" si="7"/>
        <v>-27.083333333333336</v>
      </c>
      <c r="R33" s="1">
        <v>0.96</v>
      </c>
      <c r="S33" s="9">
        <f t="shared" si="8"/>
        <v>-89.273743016759781</v>
      </c>
      <c r="T33" s="1">
        <v>8.9499999999999993</v>
      </c>
      <c r="U33" s="9">
        <f t="shared" si="9"/>
        <v>22275</v>
      </c>
      <c r="V33" s="1">
        <v>0.04</v>
      </c>
      <c r="W33" s="9">
        <f t="shared" si="10"/>
        <v>-98.938992042440319</v>
      </c>
      <c r="X33" s="1">
        <v>3.77</v>
      </c>
      <c r="Y33" s="9" t="str">
        <f t="shared" si="11"/>
        <v/>
      </c>
      <c r="AA33" s="9" t="str">
        <f t="shared" si="12"/>
        <v/>
      </c>
      <c r="AB33" s="1">
        <v>0.08</v>
      </c>
      <c r="AC33" s="9">
        <f t="shared" si="13"/>
        <v>-52.941176470588239</v>
      </c>
      <c r="AD33" s="1">
        <v>0.17</v>
      </c>
      <c r="AE33" s="9">
        <f t="shared" si="14"/>
        <v>-91.457286432160814</v>
      </c>
      <c r="AF33" s="1">
        <v>1.99</v>
      </c>
      <c r="AG33" s="9">
        <f t="shared" si="15"/>
        <v>14.367816091954023</v>
      </c>
      <c r="AH33" s="1">
        <v>1.74</v>
      </c>
      <c r="AI33" s="9">
        <f t="shared" si="16"/>
        <v>3.5714285714285747</v>
      </c>
      <c r="AJ33" s="1">
        <v>1.68</v>
      </c>
      <c r="AK33" s="9">
        <f t="shared" si="17"/>
        <v>3.7037037037036931</v>
      </c>
      <c r="AL33" s="1">
        <v>1.62</v>
      </c>
      <c r="AM33" s="9">
        <f t="shared" si="18"/>
        <v>20</v>
      </c>
      <c r="AN33" s="1">
        <v>1.35</v>
      </c>
      <c r="AO33" s="9">
        <f t="shared" si="19"/>
        <v>107.69230769230771</v>
      </c>
      <c r="AP33" s="1">
        <v>0.65</v>
      </c>
      <c r="AQ33" s="9">
        <f t="shared" si="20"/>
        <v>-27.777777777777779</v>
      </c>
      <c r="AR33" s="1">
        <v>0.9</v>
      </c>
      <c r="AS33" s="9" t="str">
        <f t="shared" si="21"/>
        <v/>
      </c>
    </row>
    <row r="34" spans="1:45" ht="33">
      <c r="A34" s="2" t="s">
        <v>263</v>
      </c>
      <c r="B34" s="1">
        <v>4.12</v>
      </c>
      <c r="C34" s="9" t="str">
        <f t="shared" si="0"/>
        <v/>
      </c>
      <c r="E34" s="9" t="str">
        <f t="shared" si="1"/>
        <v/>
      </c>
      <c r="G34" s="9" t="str">
        <f t="shared" si="2"/>
        <v/>
      </c>
      <c r="I34" s="9" t="str">
        <f t="shared" si="3"/>
        <v/>
      </c>
      <c r="K34" s="9" t="str">
        <f t="shared" si="4"/>
        <v/>
      </c>
      <c r="M34" s="9" t="str">
        <f t="shared" si="5"/>
        <v/>
      </c>
      <c r="O34" s="9" t="str">
        <f t="shared" si="6"/>
        <v/>
      </c>
      <c r="Q34" s="9" t="str">
        <f t="shared" si="7"/>
        <v/>
      </c>
      <c r="S34" s="9" t="str">
        <f t="shared" si="8"/>
        <v/>
      </c>
      <c r="U34" s="9" t="str">
        <f t="shared" si="9"/>
        <v/>
      </c>
      <c r="W34" s="9" t="str">
        <f t="shared" si="10"/>
        <v/>
      </c>
      <c r="Y34" s="9" t="str">
        <f t="shared" si="11"/>
        <v/>
      </c>
      <c r="AA34" s="9" t="str">
        <f t="shared" si="12"/>
        <v/>
      </c>
      <c r="AC34" s="9" t="str">
        <f t="shared" si="13"/>
        <v/>
      </c>
      <c r="AE34" s="9" t="str">
        <f t="shared" si="14"/>
        <v/>
      </c>
      <c r="AG34" s="9" t="str">
        <f t="shared" si="15"/>
        <v/>
      </c>
      <c r="AI34" s="9" t="str">
        <f t="shared" si="16"/>
        <v/>
      </c>
      <c r="AK34" s="9" t="str">
        <f t="shared" si="17"/>
        <v/>
      </c>
      <c r="AM34" s="9" t="str">
        <f t="shared" si="18"/>
        <v/>
      </c>
      <c r="AO34" s="9" t="str">
        <f t="shared" si="19"/>
        <v/>
      </c>
      <c r="AQ34" s="9" t="str">
        <f t="shared" si="20"/>
        <v/>
      </c>
      <c r="AS34" s="9" t="str">
        <f t="shared" si="21"/>
        <v/>
      </c>
    </row>
    <row r="35" spans="1:45">
      <c r="A35" s="2" t="s">
        <v>264</v>
      </c>
      <c r="B35" s="1">
        <v>69.010000000000005</v>
      </c>
      <c r="C35" s="9" t="str">
        <f t="shared" si="0"/>
        <v/>
      </c>
      <c r="E35" s="9" t="str">
        <f t="shared" si="1"/>
        <v/>
      </c>
      <c r="F35" s="1">
        <v>0.16</v>
      </c>
      <c r="G35" s="9" t="str">
        <f t="shared" si="2"/>
        <v/>
      </c>
      <c r="I35" s="9" t="str">
        <f t="shared" si="3"/>
        <v/>
      </c>
      <c r="K35" s="9" t="str">
        <f t="shared" si="4"/>
        <v/>
      </c>
      <c r="M35" s="9" t="str">
        <f t="shared" si="5"/>
        <v/>
      </c>
      <c r="O35" s="9" t="str">
        <f t="shared" si="6"/>
        <v/>
      </c>
      <c r="Q35" s="9" t="str">
        <f t="shared" si="7"/>
        <v/>
      </c>
      <c r="R35" s="1">
        <v>0.03</v>
      </c>
      <c r="S35" s="9">
        <f t="shared" si="8"/>
        <v>-99.911945993542702</v>
      </c>
      <c r="T35" s="1">
        <v>34.07</v>
      </c>
      <c r="U35" s="9">
        <f t="shared" si="9"/>
        <v>123.70321733420879</v>
      </c>
      <c r="V35" s="1">
        <v>15.23</v>
      </c>
      <c r="W35" s="9" t="str">
        <f t="shared" si="10"/>
        <v/>
      </c>
      <c r="Y35" s="9" t="str">
        <f t="shared" si="11"/>
        <v/>
      </c>
      <c r="Z35" s="1">
        <v>0.01</v>
      </c>
      <c r="AA35" s="9" t="str">
        <f t="shared" si="12"/>
        <v/>
      </c>
      <c r="AC35" s="9" t="str">
        <f t="shared" si="13"/>
        <v/>
      </c>
      <c r="AE35" s="9" t="str">
        <f t="shared" si="14"/>
        <v/>
      </c>
      <c r="AG35" s="9" t="str">
        <f t="shared" si="15"/>
        <v/>
      </c>
      <c r="AI35" s="9" t="str">
        <f t="shared" si="16"/>
        <v/>
      </c>
      <c r="AK35" s="9" t="str">
        <f t="shared" si="17"/>
        <v/>
      </c>
      <c r="AM35" s="9" t="str">
        <f t="shared" si="18"/>
        <v/>
      </c>
      <c r="AO35" s="9" t="str">
        <f t="shared" si="19"/>
        <v/>
      </c>
      <c r="AP35" s="1">
        <v>0</v>
      </c>
      <c r="AQ35" s="9" t="str">
        <f t="shared" si="20"/>
        <v/>
      </c>
      <c r="AS35" s="9" t="str">
        <f t="shared" si="21"/>
        <v/>
      </c>
    </row>
    <row r="36" spans="1:45" s="4" customFormat="1">
      <c r="A36" s="3" t="s">
        <v>265</v>
      </c>
      <c r="B36" s="4">
        <v>228.31</v>
      </c>
      <c r="C36" s="11">
        <f t="shared" si="0"/>
        <v>19.66560092248022</v>
      </c>
      <c r="D36" s="4">
        <v>190.79</v>
      </c>
      <c r="E36" s="11">
        <f t="shared" si="1"/>
        <v>112.1538974758145</v>
      </c>
      <c r="F36" s="4">
        <v>89.93</v>
      </c>
      <c r="G36" s="11">
        <f t="shared" si="2"/>
        <v>684.04533565823897</v>
      </c>
      <c r="H36" s="4">
        <v>11.47</v>
      </c>
      <c r="I36" s="11">
        <f t="shared" si="3"/>
        <v>-77.160493827160494</v>
      </c>
      <c r="J36" s="4">
        <v>50.22</v>
      </c>
      <c r="K36" s="11">
        <f t="shared" si="4"/>
        <v>183.56860530773574</v>
      </c>
      <c r="L36" s="4">
        <v>17.71</v>
      </c>
      <c r="M36" s="11">
        <f t="shared" si="5"/>
        <v>-80.553420445810914</v>
      </c>
      <c r="N36" s="4">
        <v>91.07</v>
      </c>
      <c r="O36" s="11">
        <f t="shared" si="6"/>
        <v>106.69541534271445</v>
      </c>
      <c r="P36" s="4">
        <v>44.06</v>
      </c>
      <c r="Q36" s="11">
        <f t="shared" si="7"/>
        <v>40.407903123008296</v>
      </c>
      <c r="R36" s="4">
        <v>31.38</v>
      </c>
      <c r="S36" s="11">
        <f t="shared" si="8"/>
        <v>-45.19734544184422</v>
      </c>
      <c r="T36" s="4">
        <v>57.26</v>
      </c>
      <c r="U36" s="11">
        <f t="shared" si="9"/>
        <v>218.28793774319064</v>
      </c>
      <c r="V36" s="4">
        <v>17.989999999999998</v>
      </c>
      <c r="W36" s="11">
        <f t="shared" si="10"/>
        <v>367.27272727272725</v>
      </c>
      <c r="X36" s="4">
        <v>3.85</v>
      </c>
      <c r="Y36" s="11">
        <f t="shared" si="11"/>
        <v>38400</v>
      </c>
      <c r="Z36" s="4">
        <v>0.01</v>
      </c>
      <c r="AA36" s="11">
        <f t="shared" si="12"/>
        <v>-98.305084745762699</v>
      </c>
      <c r="AB36" s="4">
        <v>0.59</v>
      </c>
      <c r="AC36" s="11">
        <f t="shared" si="13"/>
        <v>-80.906148867313917</v>
      </c>
      <c r="AD36" s="4">
        <v>3.09</v>
      </c>
      <c r="AE36" s="11">
        <f t="shared" si="14"/>
        <v>-34.672304439746313</v>
      </c>
      <c r="AF36" s="4">
        <v>4.7300000000000004</v>
      </c>
      <c r="AG36" s="11">
        <f t="shared" si="15"/>
        <v>171.83908045977012</v>
      </c>
      <c r="AH36" s="4">
        <v>1.74</v>
      </c>
      <c r="AI36" s="11">
        <f t="shared" si="16"/>
        <v>3.5714285714285747</v>
      </c>
      <c r="AJ36" s="4">
        <v>1.68</v>
      </c>
      <c r="AK36" s="11">
        <f t="shared" si="17"/>
        <v>3.7037037037036931</v>
      </c>
      <c r="AL36" s="4">
        <v>1.62</v>
      </c>
      <c r="AM36" s="11">
        <f t="shared" si="18"/>
        <v>20</v>
      </c>
      <c r="AN36" s="4">
        <v>1.35</v>
      </c>
      <c r="AO36" s="11">
        <f t="shared" si="19"/>
        <v>107.69230769230771</v>
      </c>
      <c r="AP36" s="4">
        <v>0.65</v>
      </c>
      <c r="AQ36" s="11">
        <f t="shared" si="20"/>
        <v>-85.58758314855875</v>
      </c>
      <c r="AR36" s="4">
        <v>4.51</v>
      </c>
      <c r="AS36" s="11" t="str">
        <f t="shared" si="21"/>
        <v/>
      </c>
    </row>
    <row r="37" spans="1:45" s="4" customFormat="1">
      <c r="A37" s="3" t="s">
        <v>266</v>
      </c>
      <c r="B37" s="4">
        <v>-62.21</v>
      </c>
      <c r="C37" s="11">
        <f t="shared" si="0"/>
        <v>-15.429581294181622</v>
      </c>
      <c r="D37" s="4">
        <v>-73.56</v>
      </c>
      <c r="E37" s="11" t="str">
        <f t="shared" si="1"/>
        <v/>
      </c>
      <c r="F37" s="4">
        <v>5.99</v>
      </c>
      <c r="G37" s="11">
        <f t="shared" si="2"/>
        <v>-93.916311192362386</v>
      </c>
      <c r="H37" s="4">
        <v>98.46</v>
      </c>
      <c r="I37" s="11">
        <f t="shared" si="3"/>
        <v>6552.7027027027016</v>
      </c>
      <c r="J37" s="4">
        <v>1.48</v>
      </c>
      <c r="K37" s="11">
        <f t="shared" si="4"/>
        <v>-97.751443330294734</v>
      </c>
      <c r="L37" s="4">
        <v>65.819999999999993</v>
      </c>
      <c r="M37" s="11" t="str">
        <f t="shared" si="5"/>
        <v/>
      </c>
      <c r="N37" s="4">
        <v>-12.38</v>
      </c>
      <c r="O37" s="11">
        <f t="shared" si="6"/>
        <v>82.058823529411782</v>
      </c>
      <c r="P37" s="4">
        <v>-6.8</v>
      </c>
      <c r="Q37" s="11" t="str">
        <f t="shared" si="7"/>
        <v/>
      </c>
      <c r="R37" s="4">
        <v>19.75</v>
      </c>
      <c r="S37" s="11" t="str">
        <f t="shared" si="8"/>
        <v/>
      </c>
      <c r="T37" s="4">
        <v>-9.48</v>
      </c>
      <c r="U37" s="11">
        <f t="shared" si="9"/>
        <v>9380</v>
      </c>
      <c r="V37" s="4">
        <v>-0.1</v>
      </c>
      <c r="W37" s="11" t="str">
        <f t="shared" si="10"/>
        <v/>
      </c>
      <c r="X37" s="4">
        <v>2.41</v>
      </c>
      <c r="Y37" s="11">
        <f t="shared" si="11"/>
        <v>10.550458715596328</v>
      </c>
      <c r="Z37" s="4">
        <v>2.1800000000000002</v>
      </c>
      <c r="AA37" s="11" t="str">
        <f t="shared" si="12"/>
        <v/>
      </c>
      <c r="AB37" s="4">
        <v>-0.59</v>
      </c>
      <c r="AC37" s="11">
        <f t="shared" si="13"/>
        <v>-79.794520547945211</v>
      </c>
      <c r="AD37" s="4">
        <v>-2.92</v>
      </c>
      <c r="AE37" s="11">
        <f t="shared" si="14"/>
        <v>49.743589743589745</v>
      </c>
      <c r="AF37" s="4">
        <v>-1.95</v>
      </c>
      <c r="AG37" s="11">
        <f t="shared" si="15"/>
        <v>12.068965517241377</v>
      </c>
      <c r="AH37" s="4">
        <v>-1.74</v>
      </c>
      <c r="AI37" s="11">
        <f t="shared" si="16"/>
        <v>3.5714285714285747</v>
      </c>
      <c r="AJ37" s="4">
        <v>-1.68</v>
      </c>
      <c r="AK37" s="11">
        <f t="shared" si="17"/>
        <v>3.7037037037036931</v>
      </c>
      <c r="AL37" s="4">
        <v>-1.62</v>
      </c>
      <c r="AM37" s="11">
        <f t="shared" si="18"/>
        <v>20</v>
      </c>
      <c r="AN37" s="4">
        <v>-1.35</v>
      </c>
      <c r="AO37" s="11">
        <f t="shared" si="19"/>
        <v>107.69230769230771</v>
      </c>
      <c r="AP37" s="4">
        <v>-0.65</v>
      </c>
      <c r="AQ37" s="11" t="str">
        <f t="shared" si="20"/>
        <v/>
      </c>
      <c r="AR37" s="4">
        <v>0.27</v>
      </c>
      <c r="AS37" s="11" t="str">
        <f t="shared" si="21"/>
        <v/>
      </c>
    </row>
    <row r="38" spans="1:45" ht="33">
      <c r="A38" s="2" t="s">
        <v>267</v>
      </c>
      <c r="B38" s="1">
        <v>0.04</v>
      </c>
      <c r="C38" s="9">
        <f t="shared" si="0"/>
        <v>-97.515527950310556</v>
      </c>
      <c r="D38" s="1">
        <v>1.61</v>
      </c>
      <c r="E38" s="9" t="str">
        <f t="shared" si="1"/>
        <v/>
      </c>
      <c r="F38" s="1">
        <v>-1.82</v>
      </c>
      <c r="G38" s="9">
        <f t="shared" si="2"/>
        <v>-78.151260504201687</v>
      </c>
      <c r="H38" s="1">
        <v>-8.33</v>
      </c>
      <c r="I38" s="9" t="str">
        <f t="shared" si="3"/>
        <v/>
      </c>
      <c r="J38" s="1">
        <v>22.96</v>
      </c>
      <c r="K38" s="9" t="str">
        <f t="shared" si="4"/>
        <v/>
      </c>
      <c r="L38" s="1">
        <v>-0.53</v>
      </c>
      <c r="M38" s="9" t="str">
        <f t="shared" si="5"/>
        <v/>
      </c>
      <c r="N38" s="1">
        <v>1.79</v>
      </c>
      <c r="O38" s="9" t="str">
        <f t="shared" si="6"/>
        <v/>
      </c>
      <c r="P38" s="1">
        <v>-2.2999999999999998</v>
      </c>
      <c r="Q38" s="9">
        <f t="shared" si="7"/>
        <v>1252.9411764705881</v>
      </c>
      <c r="R38" s="1">
        <v>-0.17</v>
      </c>
      <c r="S38" s="9">
        <f t="shared" si="8"/>
        <v>-73.015873015873012</v>
      </c>
      <c r="T38" s="1">
        <v>-0.63</v>
      </c>
      <c r="U38" s="9">
        <f t="shared" si="9"/>
        <v>425</v>
      </c>
      <c r="V38" s="1">
        <v>-0.12</v>
      </c>
      <c r="W38" s="9" t="str">
        <f t="shared" si="10"/>
        <v/>
      </c>
      <c r="X38" s="1">
        <v>0.06</v>
      </c>
      <c r="Y38" s="9" t="str">
        <f t="shared" si="11"/>
        <v/>
      </c>
      <c r="Z38" s="1">
        <v>-0.09</v>
      </c>
      <c r="AA38" s="9" t="str">
        <f t="shared" si="12"/>
        <v/>
      </c>
      <c r="AB38" s="1">
        <v>0.04</v>
      </c>
      <c r="AC38" s="9">
        <f t="shared" si="13"/>
        <v>33.333333333333343</v>
      </c>
      <c r="AD38" s="1">
        <v>0.03</v>
      </c>
      <c r="AE38" s="9" t="str">
        <f t="shared" si="14"/>
        <v/>
      </c>
      <c r="AG38" s="9" t="str">
        <f t="shared" si="15"/>
        <v/>
      </c>
      <c r="AI38" s="9" t="str">
        <f t="shared" si="16"/>
        <v/>
      </c>
      <c r="AJ38" s="1">
        <v>0</v>
      </c>
      <c r="AK38" s="9" t="str">
        <f t="shared" si="17"/>
        <v/>
      </c>
      <c r="AL38" s="1">
        <v>-0.01</v>
      </c>
      <c r="AM38" s="9">
        <f t="shared" si="18"/>
        <v>-50</v>
      </c>
      <c r="AN38" s="1">
        <v>-0.02</v>
      </c>
      <c r="AO38" s="9" t="str">
        <f t="shared" si="19"/>
        <v/>
      </c>
      <c r="AP38" s="1">
        <v>0</v>
      </c>
      <c r="AQ38" s="9" t="str">
        <f t="shared" si="20"/>
        <v/>
      </c>
      <c r="AS38" s="9" t="str">
        <f t="shared" si="21"/>
        <v/>
      </c>
    </row>
    <row r="39" spans="1:45">
      <c r="A39" s="2" t="s">
        <v>268</v>
      </c>
      <c r="B39" s="1">
        <v>-29.45</v>
      </c>
      <c r="C39" s="9" t="str">
        <f t="shared" si="0"/>
        <v/>
      </c>
      <c r="D39" s="1">
        <v>92.67</v>
      </c>
      <c r="E39" s="9">
        <f t="shared" si="1"/>
        <v>-35.578727841501561</v>
      </c>
      <c r="F39" s="1">
        <v>143.85</v>
      </c>
      <c r="G39" s="9">
        <f t="shared" si="2"/>
        <v>175.89182968929805</v>
      </c>
      <c r="H39" s="1">
        <v>52.14</v>
      </c>
      <c r="I39" s="9">
        <f t="shared" si="3"/>
        <v>-56.962443252166736</v>
      </c>
      <c r="J39" s="1">
        <v>121.15</v>
      </c>
      <c r="K39" s="9">
        <f t="shared" si="4"/>
        <v>-63.916604616530158</v>
      </c>
      <c r="L39" s="1">
        <v>335.75</v>
      </c>
      <c r="M39" s="9">
        <f t="shared" si="5"/>
        <v>91.071022080582736</v>
      </c>
      <c r="N39" s="1">
        <v>175.72</v>
      </c>
      <c r="O39" s="9">
        <f t="shared" si="6"/>
        <v>34.744268077601411</v>
      </c>
      <c r="P39" s="1">
        <v>130.41</v>
      </c>
      <c r="Q39" s="9">
        <f t="shared" si="7"/>
        <v>-14.708960104643563</v>
      </c>
      <c r="R39" s="1">
        <v>152.9</v>
      </c>
      <c r="S39" s="9">
        <f t="shared" si="8"/>
        <v>260.78338839075036</v>
      </c>
      <c r="T39" s="1">
        <v>42.38</v>
      </c>
      <c r="U39" s="9">
        <f t="shared" si="9"/>
        <v>134.92239467849228</v>
      </c>
      <c r="V39" s="1">
        <v>18.04</v>
      </c>
      <c r="W39" s="9">
        <f t="shared" si="10"/>
        <v>-84.930248099573973</v>
      </c>
      <c r="X39" s="1">
        <v>119.71</v>
      </c>
      <c r="Y39" s="9">
        <f t="shared" si="11"/>
        <v>1946.3247863247866</v>
      </c>
      <c r="Z39" s="1">
        <v>5.85</v>
      </c>
      <c r="AA39" s="9">
        <f t="shared" si="12"/>
        <v>-82.448244824482444</v>
      </c>
      <c r="AB39" s="1">
        <v>33.33</v>
      </c>
      <c r="AC39" s="9">
        <f t="shared" si="13"/>
        <v>43.601895734597143</v>
      </c>
      <c r="AD39" s="1">
        <v>23.21</v>
      </c>
      <c r="AE39" s="9">
        <f t="shared" si="14"/>
        <v>213.22537112010798</v>
      </c>
      <c r="AF39" s="1">
        <v>7.41</v>
      </c>
      <c r="AG39" s="9">
        <f t="shared" si="15"/>
        <v>34.482758620689665</v>
      </c>
      <c r="AH39" s="1">
        <v>5.51</v>
      </c>
      <c r="AI39" s="9">
        <f t="shared" si="16"/>
        <v>-63.020134228187921</v>
      </c>
      <c r="AJ39" s="1">
        <v>14.9</v>
      </c>
      <c r="AK39" s="9">
        <f t="shared" si="17"/>
        <v>115.94202898550725</v>
      </c>
      <c r="AL39" s="1">
        <v>6.9</v>
      </c>
      <c r="AM39" s="9" t="str">
        <f t="shared" si="18"/>
        <v/>
      </c>
      <c r="AN39" s="1">
        <v>-7.55</v>
      </c>
      <c r="AO39" s="9" t="str">
        <f t="shared" si="19"/>
        <v/>
      </c>
      <c r="AP39" s="1">
        <v>0.65</v>
      </c>
      <c r="AQ39" s="9">
        <f t="shared" si="20"/>
        <v>-84.223300970873794</v>
      </c>
      <c r="AR39" s="1">
        <v>4.12</v>
      </c>
      <c r="AS39" s="9" t="str">
        <f t="shared" si="21"/>
        <v/>
      </c>
    </row>
    <row r="40" spans="1:45">
      <c r="A40" s="2" t="s">
        <v>269</v>
      </c>
      <c r="B40" s="1">
        <v>263.73</v>
      </c>
      <c r="C40" s="9">
        <f t="shared" si="0"/>
        <v>-8.33796746837203</v>
      </c>
      <c r="D40" s="1">
        <v>287.72000000000003</v>
      </c>
      <c r="E40" s="9">
        <f t="shared" si="1"/>
        <v>34.706681024392537</v>
      </c>
      <c r="F40" s="1">
        <v>213.59</v>
      </c>
      <c r="G40" s="9">
        <f t="shared" si="2"/>
        <v>-70.052298761935475</v>
      </c>
      <c r="H40" s="1">
        <v>713.21</v>
      </c>
      <c r="I40" s="9">
        <f t="shared" si="3"/>
        <v>-7.8123182317585398</v>
      </c>
      <c r="J40" s="1">
        <v>773.65</v>
      </c>
      <c r="K40" s="9">
        <f t="shared" si="4"/>
        <v>77.82604698202546</v>
      </c>
      <c r="L40" s="1">
        <v>435.06</v>
      </c>
      <c r="M40" s="9">
        <f t="shared" si="5"/>
        <v>48.692709935404501</v>
      </c>
      <c r="N40" s="1">
        <v>292.58999999999997</v>
      </c>
      <c r="O40" s="9">
        <f t="shared" si="6"/>
        <v>36.916237716424888</v>
      </c>
      <c r="P40" s="1">
        <v>213.7</v>
      </c>
      <c r="Q40" s="9">
        <f t="shared" si="7"/>
        <v>237.11941946679289</v>
      </c>
      <c r="R40" s="1">
        <v>63.39</v>
      </c>
      <c r="S40" s="9">
        <f t="shared" si="8"/>
        <v>-5.5431381314260157</v>
      </c>
      <c r="T40" s="1">
        <v>67.11</v>
      </c>
      <c r="U40" s="9">
        <f t="shared" si="9"/>
        <v>-29.156550195291885</v>
      </c>
      <c r="V40" s="1">
        <v>94.73</v>
      </c>
      <c r="W40" s="9">
        <f t="shared" si="10"/>
        <v>197.70584538026398</v>
      </c>
      <c r="X40" s="1">
        <v>31.82</v>
      </c>
      <c r="Y40" s="9">
        <f t="shared" si="11"/>
        <v>-21.914110429447852</v>
      </c>
      <c r="Z40" s="1">
        <v>40.75</v>
      </c>
      <c r="AA40" s="9">
        <f t="shared" si="12"/>
        <v>197.0116618075802</v>
      </c>
      <c r="AB40" s="1">
        <v>13.72</v>
      </c>
      <c r="AC40" s="9">
        <f t="shared" si="13"/>
        <v>106.6265060240964</v>
      </c>
      <c r="AD40" s="1">
        <v>6.64</v>
      </c>
      <c r="AE40" s="9" t="str">
        <f t="shared" si="14"/>
        <v/>
      </c>
      <c r="AG40" s="9" t="str">
        <f t="shared" si="15"/>
        <v/>
      </c>
      <c r="AI40" s="9" t="str">
        <f t="shared" si="16"/>
        <v/>
      </c>
      <c r="AK40" s="9" t="str">
        <f t="shared" si="17"/>
        <v/>
      </c>
      <c r="AM40" s="9" t="str">
        <f t="shared" si="18"/>
        <v/>
      </c>
      <c r="AO40" s="9" t="str">
        <f t="shared" si="19"/>
        <v/>
      </c>
      <c r="AQ40" s="9" t="str">
        <f t="shared" si="20"/>
        <v/>
      </c>
      <c r="AS40" s="9" t="str">
        <f t="shared" si="21"/>
        <v/>
      </c>
    </row>
    <row r="41" spans="1:45" s="4" customFormat="1">
      <c r="A41" s="3" t="s">
        <v>270</v>
      </c>
      <c r="B41" s="4">
        <v>234.28</v>
      </c>
      <c r="C41" s="11">
        <f t="shared" si="0"/>
        <v>-38.410578616682876</v>
      </c>
      <c r="D41" s="4">
        <v>380.39</v>
      </c>
      <c r="E41" s="11">
        <f t="shared" si="1"/>
        <v>6.4206580125335684</v>
      </c>
      <c r="F41" s="4">
        <v>357.44</v>
      </c>
      <c r="G41" s="11">
        <f t="shared" si="2"/>
        <v>-53.297184294767099</v>
      </c>
      <c r="H41" s="4">
        <v>765.35</v>
      </c>
      <c r="I41" s="11">
        <f t="shared" si="3"/>
        <v>-14.466919982118903</v>
      </c>
      <c r="J41" s="4">
        <v>894.8</v>
      </c>
      <c r="K41" s="11">
        <f t="shared" si="4"/>
        <v>16.08417010456396</v>
      </c>
      <c r="L41" s="4">
        <v>770.82</v>
      </c>
      <c r="M41" s="11">
        <f t="shared" si="5"/>
        <v>64.596100873353137</v>
      </c>
      <c r="N41" s="4">
        <v>468.31</v>
      </c>
      <c r="O41" s="11">
        <f t="shared" si="6"/>
        <v>36.08915494594909</v>
      </c>
      <c r="P41" s="4">
        <v>344.12</v>
      </c>
      <c r="Q41" s="11">
        <f t="shared" si="7"/>
        <v>59.101206713209123</v>
      </c>
      <c r="R41" s="4">
        <v>216.29</v>
      </c>
      <c r="S41" s="11">
        <f t="shared" si="8"/>
        <v>97.561198392400428</v>
      </c>
      <c r="T41" s="4">
        <v>109.48</v>
      </c>
      <c r="U41" s="11">
        <f t="shared" si="9"/>
        <v>-2.9174425822470447</v>
      </c>
      <c r="V41" s="4">
        <v>112.77</v>
      </c>
      <c r="W41" s="11">
        <f t="shared" si="10"/>
        <v>-25.579093248861618</v>
      </c>
      <c r="X41" s="4">
        <v>151.53</v>
      </c>
      <c r="Y41" s="11">
        <f t="shared" si="11"/>
        <v>225.17167381974249</v>
      </c>
      <c r="Z41" s="4">
        <v>46.6</v>
      </c>
      <c r="AA41" s="11">
        <f t="shared" si="12"/>
        <v>-0.95642933049945966</v>
      </c>
      <c r="AB41" s="4">
        <v>47.05</v>
      </c>
      <c r="AC41" s="11">
        <f t="shared" si="13"/>
        <v>57.568653717347615</v>
      </c>
      <c r="AD41" s="4">
        <v>29.86</v>
      </c>
      <c r="AE41" s="11" t="str">
        <f t="shared" si="14"/>
        <v/>
      </c>
      <c r="AG41" s="11" t="str">
        <f t="shared" si="15"/>
        <v/>
      </c>
      <c r="AI41" s="11" t="str">
        <f t="shared" si="16"/>
        <v/>
      </c>
      <c r="AK41" s="11" t="str">
        <f t="shared" si="17"/>
        <v/>
      </c>
      <c r="AM41" s="11" t="str">
        <f t="shared" si="18"/>
        <v/>
      </c>
      <c r="AO41" s="11" t="str">
        <f t="shared" si="19"/>
        <v/>
      </c>
      <c r="AQ41" s="11" t="str">
        <f t="shared" si="20"/>
        <v/>
      </c>
      <c r="AS41" s="11" t="str">
        <f t="shared" si="21"/>
        <v/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Y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30" style="2" customWidth="1"/>
    <col min="2" max="2" width="12" style="1" customWidth="1"/>
    <col min="3" max="3" width="8" style="9" customWidth="1"/>
    <col min="4" max="4" width="12" style="1" customWidth="1"/>
    <col min="5" max="5" width="8" style="9" customWidth="1"/>
    <col min="6" max="6" width="12" style="1" customWidth="1"/>
    <col min="7" max="7" width="8" style="9" customWidth="1"/>
    <col min="8" max="8" width="12" style="1" customWidth="1"/>
    <col min="9" max="9" width="8" style="9" customWidth="1"/>
    <col min="10" max="10" width="12" style="1" customWidth="1"/>
    <col min="11" max="11" width="8" style="9" customWidth="1"/>
    <col min="12" max="12" width="12" style="1" customWidth="1"/>
    <col min="13" max="13" width="8" style="9" customWidth="1"/>
    <col min="14" max="14" width="12" style="1" customWidth="1"/>
    <col min="15" max="15" width="8" style="9" customWidth="1"/>
    <col min="16" max="16" width="12" style="1" customWidth="1"/>
    <col min="17" max="17" width="8" style="9" customWidth="1"/>
    <col min="18" max="18" width="12" style="1" customWidth="1"/>
    <col min="19" max="19" width="8" style="9" customWidth="1"/>
    <col min="20" max="20" width="12" style="1" customWidth="1"/>
    <col min="21" max="21" width="8" style="9" customWidth="1"/>
    <col min="22" max="22" width="12" style="1" customWidth="1"/>
    <col min="23" max="23" width="8" style="9" customWidth="1"/>
    <col min="24" max="24" width="12" style="1" customWidth="1"/>
    <col min="25" max="25" width="8" style="9" customWidth="1"/>
    <col min="26" max="26" width="12" style="1" customWidth="1"/>
    <col min="27" max="27" width="8" style="9" customWidth="1"/>
    <col min="28" max="28" width="12" style="1" customWidth="1"/>
    <col min="29" max="29" width="8" style="9" customWidth="1"/>
    <col min="30" max="30" width="12" style="1" customWidth="1"/>
    <col min="31" max="31" width="8" style="9" customWidth="1"/>
    <col min="32" max="32" width="12" style="1" customWidth="1"/>
    <col min="33" max="33" width="8" style="9" customWidth="1"/>
    <col min="34" max="34" width="12" style="1" customWidth="1"/>
    <col min="35" max="35" width="8" style="9" customWidth="1"/>
    <col min="36" max="36" width="12" style="1" customWidth="1"/>
    <col min="37" max="37" width="8" style="9" customWidth="1"/>
    <col min="38" max="38" width="12" style="1" customWidth="1"/>
    <col min="39" max="39" width="8" style="9" customWidth="1"/>
    <col min="40" max="40" width="12" style="1" customWidth="1"/>
    <col min="41" max="41" width="8" style="9" customWidth="1"/>
    <col min="42" max="42" width="12" style="1" customWidth="1"/>
    <col min="43" max="43" width="8" style="9" customWidth="1"/>
    <col min="44" max="44" width="12" style="1" customWidth="1"/>
    <col min="45" max="45" width="8" style="9" customWidth="1"/>
    <col min="46" max="46" width="12" style="1" customWidth="1"/>
    <col min="47" max="47" width="8" style="9" customWidth="1"/>
    <col min="48" max="48" width="12" style="1" customWidth="1"/>
    <col min="49" max="49" width="8" style="9" customWidth="1"/>
    <col min="50" max="50" width="12" style="1" customWidth="1"/>
    <col min="51" max="51" width="8" style="9" customWidth="1"/>
    <col min="52" max="52" width="9.140625" style="1" customWidth="1"/>
    <col min="53" max="16384" width="9.140625" style="1"/>
  </cols>
  <sheetData>
    <row r="1" spans="1:51" s="3" customFormat="1" ht="33">
      <c r="A1" s="3" t="s">
        <v>271</v>
      </c>
      <c r="B1" s="3" t="s">
        <v>1</v>
      </c>
      <c r="C1" s="12" t="s">
        <v>2</v>
      </c>
      <c r="D1" s="3" t="s">
        <v>3</v>
      </c>
      <c r="E1" s="12" t="s">
        <v>2</v>
      </c>
      <c r="F1" s="3" t="s">
        <v>4</v>
      </c>
      <c r="G1" s="12" t="s">
        <v>2</v>
      </c>
      <c r="H1" s="3" t="s">
        <v>5</v>
      </c>
      <c r="I1" s="12" t="s">
        <v>2</v>
      </c>
      <c r="J1" s="3" t="s">
        <v>6</v>
      </c>
      <c r="K1" s="12" t="s">
        <v>2</v>
      </c>
      <c r="L1" s="3" t="s">
        <v>113</v>
      </c>
      <c r="M1" s="12" t="s">
        <v>2</v>
      </c>
      <c r="N1" s="3" t="s">
        <v>114</v>
      </c>
      <c r="O1" s="12" t="s">
        <v>2</v>
      </c>
      <c r="P1" s="3" t="s">
        <v>115</v>
      </c>
      <c r="Q1" s="12" t="s">
        <v>2</v>
      </c>
      <c r="R1" s="3" t="s">
        <v>116</v>
      </c>
      <c r="S1" s="12" t="s">
        <v>2</v>
      </c>
      <c r="T1" s="3" t="s">
        <v>117</v>
      </c>
      <c r="U1" s="12" t="s">
        <v>2</v>
      </c>
      <c r="V1" s="3" t="s">
        <v>118</v>
      </c>
      <c r="W1" s="12" t="s">
        <v>2</v>
      </c>
      <c r="X1" s="3" t="s">
        <v>119</v>
      </c>
      <c r="Y1" s="12" t="s">
        <v>2</v>
      </c>
      <c r="Z1" s="3" t="s">
        <v>120</v>
      </c>
      <c r="AA1" s="12" t="s">
        <v>2</v>
      </c>
      <c r="AB1" s="3" t="s">
        <v>121</v>
      </c>
      <c r="AC1" s="12" t="s">
        <v>2</v>
      </c>
      <c r="AD1" s="3" t="s">
        <v>122</v>
      </c>
      <c r="AE1" s="12" t="s">
        <v>2</v>
      </c>
      <c r="AF1" s="3" t="s">
        <v>123</v>
      </c>
      <c r="AG1" s="12" t="s">
        <v>2</v>
      </c>
      <c r="AH1" s="3" t="s">
        <v>124</v>
      </c>
      <c r="AI1" s="12" t="s">
        <v>2</v>
      </c>
      <c r="AJ1" s="3" t="s">
        <v>125</v>
      </c>
      <c r="AK1" s="12" t="s">
        <v>2</v>
      </c>
      <c r="AL1" s="3" t="s">
        <v>126</v>
      </c>
      <c r="AM1" s="12" t="s">
        <v>2</v>
      </c>
      <c r="AN1" s="3" t="s">
        <v>127</v>
      </c>
      <c r="AO1" s="12" t="s">
        <v>2</v>
      </c>
      <c r="AP1" s="3" t="s">
        <v>128</v>
      </c>
      <c r="AQ1" s="12" t="s">
        <v>2</v>
      </c>
      <c r="AR1" s="3" t="s">
        <v>129</v>
      </c>
      <c r="AS1" s="12" t="s">
        <v>2</v>
      </c>
      <c r="AT1" s="3" t="s">
        <v>130</v>
      </c>
      <c r="AU1" s="12" t="s">
        <v>2</v>
      </c>
      <c r="AV1" s="3" t="s">
        <v>131</v>
      </c>
      <c r="AW1" s="12" t="s">
        <v>2</v>
      </c>
      <c r="AX1" s="3" t="s">
        <v>132</v>
      </c>
      <c r="AY1" s="12" t="s">
        <v>2</v>
      </c>
    </row>
    <row r="2" spans="1:51" s="4" customFormat="1">
      <c r="A2" s="3" t="s">
        <v>272</v>
      </c>
      <c r="B2" s="4">
        <f>SUBTOTAL(9,B3:B20)</f>
        <v>1539.6</v>
      </c>
      <c r="C2" s="11">
        <f t="shared" ref="C2:C33" si="0">IF(OR(B2=0,AND(B2&lt;0,D2&gt;0),,AND(B2&gt;0,D2&lt;0)),"",IFERROR((B2-D2)/D2*100,""))</f>
        <v>10.644781096386591</v>
      </c>
      <c r="D2" s="4">
        <f>SUBTOTAL(9,D3:D20)</f>
        <v>1391.4799999999998</v>
      </c>
      <c r="E2" s="11">
        <f t="shared" ref="E2:E33" si="1">IF(OR(D2=0,AND(D2&lt;0,F2&gt;0),,AND(D2&gt;0,F2&lt;0)),"",IFERROR((D2-F2)/F2*100,""))</f>
        <v>18.113217156583929</v>
      </c>
      <c r="F2" s="4">
        <f>SUBTOTAL(9,F3:F20)</f>
        <v>1178.0900000000001</v>
      </c>
      <c r="G2" s="11">
        <f t="shared" ref="G2:G33" si="2">IF(OR(F2=0,AND(F2&lt;0,H2&gt;0),,AND(F2&gt;0,H2&lt;0)),"",IFERROR((F2-H2)/H2*100,""))</f>
        <v>7.6453248838343077E-2</v>
      </c>
      <c r="H2" s="4">
        <f>SUBTOTAL(9,H3:H20)</f>
        <v>1177.19</v>
      </c>
      <c r="I2" s="11">
        <f t="shared" ref="I2:I33" si="3">IF(OR(H2=0,AND(H2&lt;0,J2&gt;0),,AND(H2&gt;0,J2&lt;0)),"",IFERROR((H2-J2)/J2*100,""))</f>
        <v>3.9094359608085618</v>
      </c>
      <c r="J2" s="4">
        <f>SUBTOTAL(9,J3:J20)</f>
        <v>1132.8999999999999</v>
      </c>
      <c r="K2" s="11">
        <f t="shared" ref="K2:K33" si="4">IF(OR(J2=0,AND(J2&lt;0,L2&gt;0),,AND(J2&gt;0,L2&lt;0)),"",IFERROR((J2-L2)/L2*100,""))</f>
        <v>14.996548783953878</v>
      </c>
      <c r="L2" s="4">
        <f>SUBTOTAL(9,L3:L20)</f>
        <v>985.15999999999985</v>
      </c>
      <c r="M2" s="11">
        <f t="shared" ref="M2:M33" si="5">IF(OR(L2=0,AND(L2&lt;0,N2&gt;0),,AND(L2&gt;0,N2&lt;0)),"",IFERROR((L2-N2)/N2*100,""))</f>
        <v>50.41299601508463</v>
      </c>
      <c r="N2" s="4">
        <f>SUBTOTAL(9,N3:N20)</f>
        <v>654.97</v>
      </c>
      <c r="O2" s="11">
        <f t="shared" ref="O2:O33" si="6">IF(OR(N2=0,AND(N2&lt;0,P2&gt;0),,AND(N2&gt;0,P2&lt;0)),"",IFERROR((N2-P2)/P2*100,""))</f>
        <v>28.249461523399265</v>
      </c>
      <c r="P2" s="4">
        <f>SUBTOTAL(9,P3:P20)</f>
        <v>510.7</v>
      </c>
      <c r="Q2" s="11">
        <f t="shared" ref="Q2:Q33" si="7">IF(OR(P2=0,AND(P2&lt;0,R2&gt;0),,AND(P2&gt;0,R2&lt;0)),"",IFERROR((P2-R2)/R2*100,""))</f>
        <v>38.634019219284433</v>
      </c>
      <c r="R2" s="4">
        <f>SUBTOTAL(9,R3:R20)</f>
        <v>368.38</v>
      </c>
      <c r="S2" s="11">
        <f t="shared" ref="S2:S33" si="8">IF(OR(R2=0,AND(R2&lt;0,T2&gt;0),,AND(R2&gt;0,T2&lt;0)),"",IFERROR((R2-T2)/T2*100,""))</f>
        <v>56.272006108683669</v>
      </c>
      <c r="T2" s="4">
        <f>SUBTOTAL(9,T3:T20)</f>
        <v>235.73</v>
      </c>
      <c r="U2" s="11">
        <f t="shared" ref="U2:U33" si="9">IF(OR(T2=0,AND(T2&lt;0,V2&gt;0),,AND(T2&gt;0,V2&lt;0)),"",IFERROR((T2-V2)/V2*100,""))</f>
        <v>-17.392066162040923</v>
      </c>
      <c r="V2" s="4">
        <f>SUBTOTAL(9,V3:V20)</f>
        <v>285.35999999999996</v>
      </c>
      <c r="W2" s="11">
        <f t="shared" ref="W2:W33" si="10">IF(OR(V2=0,AND(V2&lt;0,X2&gt;0),,AND(V2&gt;0,X2&lt;0)),"",IFERROR((V2-X2)/X2*100,""))</f>
        <v>17.181340341655694</v>
      </c>
      <c r="X2" s="4">
        <f>SUBTOTAL(9,X3:X20)</f>
        <v>243.52</v>
      </c>
      <c r="Y2" s="11">
        <f t="shared" ref="Y2:Y33" si="11">IF(OR(X2=0,AND(X2&lt;0,Z2&gt;0),,AND(X2&gt;0,Z2&lt;0)),"",IFERROR((X2-Z2)/Z2*100,""))</f>
        <v>348.30633284241537</v>
      </c>
      <c r="Z2" s="4">
        <f>SUBTOTAL(9,Z3:Z20)</f>
        <v>54.32</v>
      </c>
      <c r="AA2" s="11">
        <f t="shared" ref="AA2:AA33" si="12">IF(OR(Z2=0,AND(Z2&lt;0,AB2&gt;0),,AND(Z2&gt;0,AB2&lt;0)),"",IFERROR((Z2-AB2)/AB2*100,""))</f>
        <v>51.26705653021444</v>
      </c>
      <c r="AB2" s="4">
        <f>SUBTOTAL(9,AB3:AB20)</f>
        <v>35.909999999999997</v>
      </c>
      <c r="AC2" s="11">
        <f t="shared" ref="AC2:AC33" si="13">IF(OR(AB2=0,AND(AB2&lt;0,AD2&gt;0),,AND(AB2&gt;0,AD2&lt;0)),"",IFERROR((AB2-AD2)/AD2*100,""))</f>
        <v>24.817518248175173</v>
      </c>
      <c r="AD2" s="4">
        <f>SUBTOTAL(9,AD3:AD20)</f>
        <v>28.77</v>
      </c>
      <c r="AE2" s="11">
        <f t="shared" ref="AE2:AE33" si="14">IF(OR(AD2=0,AND(AD2&lt;0,AF2&gt;0),,AND(AD2&gt;0,AF2&lt;0)),"",IFERROR((AD2-AF2)/AF2*100,""))</f>
        <v>113.26908821349147</v>
      </c>
      <c r="AF2" s="4">
        <f>SUBTOTAL(9,AF3:AF20)</f>
        <v>13.49</v>
      </c>
      <c r="AG2" s="11">
        <f t="shared" ref="AG2:AG33" si="15">IF(OR(AF2=0,AND(AF2&lt;0,AH2&gt;0),,AND(AF2&gt;0,AH2&lt;0)),"",IFERROR((AF2-AH2)/AH2*100,""))</f>
        <v>-27.002164502164504</v>
      </c>
      <c r="AH2" s="4">
        <f>SUBTOTAL(9,AH3:AH20)</f>
        <v>18.48</v>
      </c>
      <c r="AI2" s="11">
        <f t="shared" ref="AI2:AI33" si="16">IF(OR(AH2=0,AND(AH2&lt;0,AJ2&gt;0),,AND(AH2&gt;0,AJ2&lt;0)),"",IFERROR((AH2-AJ2)/AJ2*100,""))</f>
        <v>-43.225806451612897</v>
      </c>
      <c r="AJ2" s="4">
        <f>SUBTOTAL(9,AJ3:AJ20)</f>
        <v>32.549999999999997</v>
      </c>
      <c r="AK2" s="11">
        <f t="shared" ref="AK2:AK33" si="17">IF(OR(AJ2=0,AND(AJ2&lt;0,AL2&gt;0),,AND(AJ2&gt;0,AL2&lt;0)),"",IFERROR((AJ2-AL2)/AL2*100,""))</f>
        <v>55.890804597701141</v>
      </c>
      <c r="AL2" s="4">
        <f>SUBTOTAL(9,AL3:AL20)</f>
        <v>20.88</v>
      </c>
      <c r="AM2" s="11">
        <f t="shared" ref="AM2:AM33" si="18">IF(OR(AL2=0,AND(AL2&lt;0,AN2&gt;0),,AND(AL2&gt;0,AN2&lt;0)),"",IFERROR((AL2-AN2)/AN2*100,""))</f>
        <v>144.49648711943794</v>
      </c>
      <c r="AN2" s="4">
        <f>SUBTOTAL(9,AN3:AN20)</f>
        <v>8.5399999999999991</v>
      </c>
      <c r="AO2" s="11">
        <f t="shared" ref="AO2:AO33" si="19">IF(OR(AN2=0,AND(AN2&lt;0,AP2&gt;0),,AND(AN2&gt;0,AP2&lt;0)),"",IFERROR((AN2-AP2)/AP2*100,""))</f>
        <v>26.518518518518508</v>
      </c>
      <c r="AP2" s="4">
        <f>SUBTOTAL(9,AP3:AP20)</f>
        <v>6.75</v>
      </c>
      <c r="AQ2" s="11">
        <f t="shared" ref="AQ2:AQ33" si="20">IF(OR(AP2=0,AND(AP2&lt;0,AR2&gt;0),,AND(AP2&gt;0,AR2&lt;0)),"",IFERROR((AP2-AR2)/AR2*100,""))</f>
        <v>16.78200692041522</v>
      </c>
      <c r="AR2" s="4">
        <f>SUBTOTAL(9,AR3:AR20)</f>
        <v>5.78</v>
      </c>
      <c r="AS2" s="11">
        <f t="shared" ref="AS2:AS33" si="21">IF(OR(AR2=0,AND(AR2&lt;0,AT2&gt;0),,AND(AR2&gt;0,AT2&lt;0)),"",IFERROR((AR2-AT2)/AT2*100,""))</f>
        <v>1.2259194395796897</v>
      </c>
      <c r="AT2" s="4">
        <f>SUBTOTAL(9,AT3:AT20)</f>
        <v>5.71</v>
      </c>
      <c r="AU2" s="11" t="str">
        <f t="shared" ref="AU2:AU33" si="22">IF(OR(AT2=0,AND(AT2&lt;0,AV2&gt;0),,AND(AT2&gt;0,AV2&lt;0)),"",IFERROR((AT2-AV2)/AV2*100,""))</f>
        <v/>
      </c>
      <c r="AV2" s="4">
        <f>SUBTOTAL(9,AV3:AV20)</f>
        <v>0</v>
      </c>
      <c r="AW2" s="11" t="str">
        <f t="shared" ref="AW2:AW33" si="23">IF(OR(AV2=0,AND(AV2&lt;0,AX2&gt;0),,AND(AV2&gt;0,AX2&lt;0)),"",IFERROR((AV2-AX2)/AX2*100,""))</f>
        <v/>
      </c>
      <c r="AX2" s="4">
        <f>SUBTOTAL(9,AX3:AX20)</f>
        <v>2.16</v>
      </c>
      <c r="AY2" s="11" t="str">
        <f t="shared" ref="AY2:AY33" si="24">IF(OR(AX2=0,AND(AX2&lt;0,AZ2&gt;0),,AND(AX2&gt;0,AZ2&lt;0)),"",IFERROR((AX2-AZ2)/AZ2*100,""))</f>
        <v/>
      </c>
    </row>
    <row r="3" spans="1:51">
      <c r="A3" s="2" t="s">
        <v>133</v>
      </c>
      <c r="B3" s="1">
        <v>1295.57</v>
      </c>
      <c r="C3" s="9">
        <f t="shared" si="0"/>
        <v>6.9834847233691111</v>
      </c>
      <c r="D3" s="1">
        <v>1211</v>
      </c>
      <c r="E3" s="9">
        <f t="shared" si="1"/>
        <v>18.789543381234974</v>
      </c>
      <c r="F3" s="1">
        <v>1019.45</v>
      </c>
      <c r="G3" s="9">
        <f t="shared" si="2"/>
        <v>-3.2026814029890445</v>
      </c>
      <c r="H3" s="1">
        <v>1053.18</v>
      </c>
      <c r="I3" s="9">
        <f t="shared" si="3"/>
        <v>5.9313424729181987</v>
      </c>
      <c r="J3" s="1">
        <v>994.21</v>
      </c>
      <c r="K3" s="9">
        <f t="shared" si="4"/>
        <v>14.451978311671876</v>
      </c>
      <c r="L3" s="1">
        <v>868.67</v>
      </c>
      <c r="M3" s="9">
        <f t="shared" si="5"/>
        <v>50.294127824492186</v>
      </c>
      <c r="N3" s="1">
        <v>577.98</v>
      </c>
      <c r="O3" s="9">
        <f t="shared" si="6"/>
        <v>31.28747955660549</v>
      </c>
      <c r="P3" s="1">
        <v>440.24</v>
      </c>
      <c r="Q3" s="9">
        <f t="shared" si="7"/>
        <v>28.514712751050915</v>
      </c>
      <c r="R3" s="1">
        <v>342.56</v>
      </c>
      <c r="S3" s="9">
        <f t="shared" si="8"/>
        <v>48.172498810502184</v>
      </c>
      <c r="T3" s="1">
        <v>231.19</v>
      </c>
      <c r="U3" s="9">
        <f t="shared" si="9"/>
        <v>-1.2304011620455402</v>
      </c>
      <c r="V3" s="1">
        <v>234.07</v>
      </c>
      <c r="W3" s="9">
        <f t="shared" si="10"/>
        <v>0.73592700981235126</v>
      </c>
      <c r="X3" s="1">
        <v>232.36</v>
      </c>
      <c r="Y3" s="9">
        <f t="shared" si="11"/>
        <v>343.51975567856465</v>
      </c>
      <c r="Z3" s="1">
        <v>52.39</v>
      </c>
      <c r="AA3" s="9">
        <f t="shared" si="12"/>
        <v>45.892509050403802</v>
      </c>
      <c r="AB3" s="1">
        <v>35.909999999999997</v>
      </c>
      <c r="AC3" s="9">
        <f t="shared" si="13"/>
        <v>24.817518248175173</v>
      </c>
      <c r="AD3" s="1">
        <v>28.77</v>
      </c>
      <c r="AE3" s="9">
        <f t="shared" si="14"/>
        <v>113.26908821349147</v>
      </c>
      <c r="AF3" s="1">
        <v>13.49</v>
      </c>
      <c r="AG3" s="9">
        <f t="shared" si="15"/>
        <v>-27.002164502164504</v>
      </c>
      <c r="AH3" s="1">
        <v>18.48</v>
      </c>
      <c r="AI3" s="9">
        <f t="shared" si="16"/>
        <v>-43.225806451612897</v>
      </c>
      <c r="AJ3" s="1">
        <v>32.549999999999997</v>
      </c>
      <c r="AK3" s="9">
        <f t="shared" si="17"/>
        <v>63.732394366197177</v>
      </c>
      <c r="AL3" s="1">
        <v>19.88</v>
      </c>
      <c r="AM3" s="9">
        <f t="shared" si="18"/>
        <v>132.78688524590166</v>
      </c>
      <c r="AN3" s="1">
        <v>8.5399999999999991</v>
      </c>
      <c r="AO3" s="9">
        <f t="shared" si="19"/>
        <v>26.518518518518508</v>
      </c>
      <c r="AP3" s="1">
        <v>6.75</v>
      </c>
      <c r="AQ3" s="9">
        <f t="shared" si="20"/>
        <v>16.78200692041522</v>
      </c>
      <c r="AR3" s="1">
        <v>5.78</v>
      </c>
      <c r="AS3" s="9">
        <f t="shared" si="21"/>
        <v>1.2259194395796897</v>
      </c>
      <c r="AT3" s="1">
        <v>5.71</v>
      </c>
      <c r="AU3" s="9" t="str">
        <f t="shared" si="22"/>
        <v/>
      </c>
      <c r="AW3" s="9" t="str">
        <f t="shared" si="23"/>
        <v/>
      </c>
      <c r="AX3" s="1">
        <v>2.16</v>
      </c>
      <c r="AY3" s="9" t="str">
        <f t="shared" si="24"/>
        <v/>
      </c>
    </row>
    <row r="4" spans="1:51" ht="33">
      <c r="A4" s="2" t="s">
        <v>273</v>
      </c>
      <c r="C4" s="9" t="str">
        <f t="shared" si="0"/>
        <v/>
      </c>
      <c r="E4" s="9" t="str">
        <f t="shared" si="1"/>
        <v/>
      </c>
      <c r="F4" s="1">
        <v>5.15</v>
      </c>
      <c r="G4" s="9" t="str">
        <f t="shared" si="2"/>
        <v/>
      </c>
      <c r="I4" s="9" t="str">
        <f t="shared" si="3"/>
        <v/>
      </c>
      <c r="K4" s="9" t="str">
        <f t="shared" si="4"/>
        <v/>
      </c>
      <c r="M4" s="9" t="str">
        <f t="shared" si="5"/>
        <v/>
      </c>
      <c r="O4" s="9" t="str">
        <f t="shared" si="6"/>
        <v/>
      </c>
      <c r="Q4" s="9" t="str">
        <f t="shared" si="7"/>
        <v/>
      </c>
      <c r="S4" s="9" t="str">
        <f t="shared" si="8"/>
        <v/>
      </c>
      <c r="U4" s="9" t="str">
        <f t="shared" si="9"/>
        <v/>
      </c>
      <c r="W4" s="9" t="str">
        <f t="shared" si="10"/>
        <v/>
      </c>
      <c r="Y4" s="9" t="str">
        <f t="shared" si="11"/>
        <v/>
      </c>
      <c r="AA4" s="9" t="str">
        <f t="shared" si="12"/>
        <v/>
      </c>
      <c r="AC4" s="9" t="str">
        <f t="shared" si="13"/>
        <v/>
      </c>
      <c r="AE4" s="9" t="str">
        <f t="shared" si="14"/>
        <v/>
      </c>
      <c r="AG4" s="9" t="str">
        <f t="shared" si="15"/>
        <v/>
      </c>
      <c r="AI4" s="9" t="str">
        <f t="shared" si="16"/>
        <v/>
      </c>
      <c r="AK4" s="9" t="str">
        <f t="shared" si="17"/>
        <v/>
      </c>
      <c r="AM4" s="9" t="str">
        <f t="shared" si="18"/>
        <v/>
      </c>
      <c r="AO4" s="9" t="str">
        <f t="shared" si="19"/>
        <v/>
      </c>
      <c r="AQ4" s="9" t="str">
        <f t="shared" si="20"/>
        <v/>
      </c>
      <c r="AS4" s="9" t="str">
        <f t="shared" si="21"/>
        <v/>
      </c>
      <c r="AU4" s="9" t="str">
        <f t="shared" si="22"/>
        <v/>
      </c>
      <c r="AW4" s="9" t="str">
        <f t="shared" si="23"/>
        <v/>
      </c>
      <c r="AY4" s="9" t="str">
        <f t="shared" si="24"/>
        <v/>
      </c>
    </row>
    <row r="5" spans="1:51">
      <c r="A5" s="2" t="s">
        <v>135</v>
      </c>
      <c r="B5" s="1">
        <v>10.86</v>
      </c>
      <c r="C5" s="9">
        <f t="shared" si="0"/>
        <v>-53.688699360341154</v>
      </c>
      <c r="D5" s="1">
        <v>23.45</v>
      </c>
      <c r="E5" s="9">
        <f t="shared" si="1"/>
        <v>355.33980582524265</v>
      </c>
      <c r="F5" s="1">
        <v>5.15</v>
      </c>
      <c r="G5" s="9" t="str">
        <f t="shared" si="2"/>
        <v/>
      </c>
      <c r="I5" s="9" t="str">
        <f t="shared" si="3"/>
        <v/>
      </c>
      <c r="K5" s="9" t="str">
        <f t="shared" si="4"/>
        <v/>
      </c>
      <c r="M5" s="9" t="str">
        <f t="shared" si="5"/>
        <v/>
      </c>
      <c r="N5" s="1">
        <v>1.2</v>
      </c>
      <c r="O5" s="9">
        <f t="shared" si="6"/>
        <v>-82.832618025751074</v>
      </c>
      <c r="P5" s="1">
        <v>6.99</v>
      </c>
      <c r="Q5" s="9">
        <f t="shared" si="7"/>
        <v>3394.9999999999995</v>
      </c>
      <c r="R5" s="1">
        <v>0.2</v>
      </c>
      <c r="S5" s="9">
        <f t="shared" si="8"/>
        <v>-72.602739726027394</v>
      </c>
      <c r="T5" s="1">
        <v>0.73</v>
      </c>
      <c r="U5" s="9">
        <f t="shared" si="9"/>
        <v>-8.7500000000000071</v>
      </c>
      <c r="V5" s="1">
        <v>0.8</v>
      </c>
      <c r="W5" s="9" t="str">
        <f t="shared" si="10"/>
        <v/>
      </c>
      <c r="Y5" s="9" t="str">
        <f t="shared" si="11"/>
        <v/>
      </c>
      <c r="AA5" s="9" t="str">
        <f t="shared" si="12"/>
        <v/>
      </c>
      <c r="AC5" s="9" t="str">
        <f t="shared" si="13"/>
        <v/>
      </c>
      <c r="AE5" s="9" t="str">
        <f t="shared" si="14"/>
        <v/>
      </c>
      <c r="AG5" s="9" t="str">
        <f t="shared" si="15"/>
        <v/>
      </c>
      <c r="AI5" s="9" t="str">
        <f t="shared" si="16"/>
        <v/>
      </c>
      <c r="AK5" s="9" t="str">
        <f t="shared" si="17"/>
        <v/>
      </c>
      <c r="AL5" s="1">
        <v>1</v>
      </c>
      <c r="AM5" s="9" t="str">
        <f t="shared" si="18"/>
        <v/>
      </c>
      <c r="AO5" s="9" t="str">
        <f t="shared" si="19"/>
        <v/>
      </c>
      <c r="AQ5" s="9" t="str">
        <f t="shared" si="20"/>
        <v/>
      </c>
      <c r="AS5" s="9" t="str">
        <f t="shared" si="21"/>
        <v/>
      </c>
      <c r="AU5" s="9" t="str">
        <f t="shared" si="22"/>
        <v/>
      </c>
      <c r="AW5" s="9" t="str">
        <f t="shared" si="23"/>
        <v/>
      </c>
      <c r="AY5" s="9" t="str">
        <f t="shared" si="24"/>
        <v/>
      </c>
    </row>
    <row r="6" spans="1:51">
      <c r="A6" s="2" t="s">
        <v>136</v>
      </c>
      <c r="C6" s="9" t="str">
        <f t="shared" si="0"/>
        <v/>
      </c>
      <c r="E6" s="9" t="str">
        <f t="shared" si="1"/>
        <v/>
      </c>
      <c r="G6" s="9" t="str">
        <f t="shared" si="2"/>
        <v/>
      </c>
      <c r="I6" s="9" t="str">
        <f t="shared" si="3"/>
        <v/>
      </c>
      <c r="K6" s="9" t="str">
        <f t="shared" si="4"/>
        <v/>
      </c>
      <c r="M6" s="9" t="str">
        <f t="shared" si="5"/>
        <v/>
      </c>
      <c r="O6" s="9" t="str">
        <f t="shared" si="6"/>
        <v/>
      </c>
      <c r="Q6" s="9" t="str">
        <f t="shared" si="7"/>
        <v/>
      </c>
      <c r="S6" s="9" t="str">
        <f t="shared" si="8"/>
        <v/>
      </c>
      <c r="U6" s="9" t="str">
        <f t="shared" si="9"/>
        <v/>
      </c>
      <c r="W6" s="9" t="str">
        <f t="shared" si="10"/>
        <v/>
      </c>
      <c r="Y6" s="9" t="str">
        <f t="shared" si="11"/>
        <v/>
      </c>
      <c r="AA6" s="9" t="str">
        <f t="shared" si="12"/>
        <v/>
      </c>
      <c r="AC6" s="9" t="str">
        <f t="shared" si="13"/>
        <v/>
      </c>
      <c r="AE6" s="9" t="str">
        <f t="shared" si="14"/>
        <v/>
      </c>
      <c r="AG6" s="9" t="str">
        <f t="shared" si="15"/>
        <v/>
      </c>
      <c r="AI6" s="9" t="str">
        <f t="shared" si="16"/>
        <v/>
      </c>
      <c r="AK6" s="9" t="str">
        <f t="shared" si="17"/>
        <v/>
      </c>
      <c r="AM6" s="9" t="str">
        <f t="shared" si="18"/>
        <v/>
      </c>
      <c r="AO6" s="9" t="str">
        <f t="shared" si="19"/>
        <v/>
      </c>
      <c r="AQ6" s="9" t="str">
        <f t="shared" si="20"/>
        <v/>
      </c>
      <c r="AS6" s="9" t="str">
        <f t="shared" si="21"/>
        <v/>
      </c>
      <c r="AU6" s="9" t="str">
        <f t="shared" si="22"/>
        <v/>
      </c>
      <c r="AW6" s="9" t="str">
        <f t="shared" si="23"/>
        <v/>
      </c>
      <c r="AY6" s="9" t="str">
        <f t="shared" si="24"/>
        <v/>
      </c>
    </row>
    <row r="7" spans="1:51">
      <c r="A7" s="2" t="s">
        <v>140</v>
      </c>
      <c r="C7" s="9" t="str">
        <f t="shared" si="0"/>
        <v/>
      </c>
      <c r="D7" s="1">
        <v>26.31</v>
      </c>
      <c r="E7" s="9">
        <f t="shared" si="1"/>
        <v>31.615807903951982</v>
      </c>
      <c r="F7" s="1">
        <v>19.989999999999998</v>
      </c>
      <c r="G7" s="9">
        <f t="shared" si="2"/>
        <v>37.957211870255335</v>
      </c>
      <c r="H7" s="1">
        <v>14.49</v>
      </c>
      <c r="I7" s="9">
        <f t="shared" si="3"/>
        <v>53.658536585365859</v>
      </c>
      <c r="J7" s="1">
        <v>9.43</v>
      </c>
      <c r="K7" s="9">
        <f t="shared" si="4"/>
        <v>-7.001972386587779</v>
      </c>
      <c r="L7" s="1">
        <v>10.14</v>
      </c>
      <c r="M7" s="9">
        <f t="shared" si="5"/>
        <v>12.666666666666673</v>
      </c>
      <c r="N7" s="1">
        <v>9</v>
      </c>
      <c r="O7" s="9">
        <f t="shared" si="6"/>
        <v>25.87412587412587</v>
      </c>
      <c r="P7" s="1">
        <v>7.15</v>
      </c>
      <c r="Q7" s="9">
        <f t="shared" si="7"/>
        <v>77.860696517412961</v>
      </c>
      <c r="R7" s="1">
        <v>4.0199999999999996</v>
      </c>
      <c r="S7" s="9">
        <f t="shared" si="8"/>
        <v>96.097560975609753</v>
      </c>
      <c r="T7" s="1">
        <v>2.0499999999999998</v>
      </c>
      <c r="U7" s="9">
        <f t="shared" si="9"/>
        <v>20.588235294117641</v>
      </c>
      <c r="V7" s="1">
        <v>1.7</v>
      </c>
      <c r="W7" s="9">
        <f t="shared" si="10"/>
        <v>844.44444444444446</v>
      </c>
      <c r="X7" s="1">
        <v>0.18</v>
      </c>
      <c r="Y7" s="9" t="str">
        <f t="shared" si="11"/>
        <v/>
      </c>
      <c r="AA7" s="9" t="str">
        <f t="shared" si="12"/>
        <v/>
      </c>
      <c r="AC7" s="9" t="str">
        <f t="shared" si="13"/>
        <v/>
      </c>
      <c r="AE7" s="9" t="str">
        <f t="shared" si="14"/>
        <v/>
      </c>
      <c r="AG7" s="9" t="str">
        <f t="shared" si="15"/>
        <v/>
      </c>
      <c r="AI7" s="9" t="str">
        <f t="shared" si="16"/>
        <v/>
      </c>
      <c r="AK7" s="9" t="str">
        <f t="shared" si="17"/>
        <v/>
      </c>
      <c r="AM7" s="9" t="str">
        <f t="shared" si="18"/>
        <v/>
      </c>
      <c r="AO7" s="9" t="str">
        <f t="shared" si="19"/>
        <v/>
      </c>
      <c r="AQ7" s="9" t="str">
        <f t="shared" si="20"/>
        <v/>
      </c>
      <c r="AS7" s="9" t="str">
        <f t="shared" si="21"/>
        <v/>
      </c>
      <c r="AU7" s="9" t="str">
        <f t="shared" si="22"/>
        <v/>
      </c>
      <c r="AW7" s="9" t="str">
        <f t="shared" si="23"/>
        <v/>
      </c>
      <c r="AY7" s="9" t="str">
        <f t="shared" si="24"/>
        <v/>
      </c>
    </row>
    <row r="8" spans="1:51">
      <c r="A8" s="2" t="s">
        <v>141</v>
      </c>
      <c r="B8" s="1">
        <v>0.13</v>
      </c>
      <c r="C8" s="9">
        <f t="shared" si="0"/>
        <v>-55.172413793103445</v>
      </c>
      <c r="D8" s="1">
        <v>0.28999999999999998</v>
      </c>
      <c r="E8" s="9">
        <f t="shared" si="1"/>
        <v>70.588235294117624</v>
      </c>
      <c r="F8" s="1">
        <v>0.17</v>
      </c>
      <c r="G8" s="9">
        <f t="shared" si="2"/>
        <v>-22.72727272727272</v>
      </c>
      <c r="H8" s="1">
        <v>0.22</v>
      </c>
      <c r="I8" s="9">
        <f t="shared" si="3"/>
        <v>-60.714285714285722</v>
      </c>
      <c r="J8" s="1">
        <v>0.56000000000000005</v>
      </c>
      <c r="K8" s="9">
        <f t="shared" si="4"/>
        <v>80.645161290322591</v>
      </c>
      <c r="L8" s="1">
        <v>0.31</v>
      </c>
      <c r="M8" s="9" t="str">
        <f t="shared" si="5"/>
        <v/>
      </c>
      <c r="O8" s="9" t="str">
        <f t="shared" si="6"/>
        <v/>
      </c>
      <c r="Q8" s="9" t="str">
        <f t="shared" si="7"/>
        <v/>
      </c>
      <c r="S8" s="9" t="str">
        <f t="shared" si="8"/>
        <v/>
      </c>
      <c r="U8" s="9" t="str">
        <f t="shared" si="9"/>
        <v/>
      </c>
      <c r="W8" s="9" t="str">
        <f t="shared" si="10"/>
        <v/>
      </c>
      <c r="Y8" s="9" t="str">
        <f t="shared" si="11"/>
        <v/>
      </c>
      <c r="AA8" s="9" t="str">
        <f t="shared" si="12"/>
        <v/>
      </c>
      <c r="AC8" s="9" t="str">
        <f t="shared" si="13"/>
        <v/>
      </c>
      <c r="AE8" s="9" t="str">
        <f t="shared" si="14"/>
        <v/>
      </c>
      <c r="AG8" s="9" t="str">
        <f t="shared" si="15"/>
        <v/>
      </c>
      <c r="AI8" s="9" t="str">
        <f t="shared" si="16"/>
        <v/>
      </c>
      <c r="AK8" s="9" t="str">
        <f t="shared" si="17"/>
        <v/>
      </c>
      <c r="AM8" s="9" t="str">
        <f t="shared" si="18"/>
        <v/>
      </c>
      <c r="AO8" s="9" t="str">
        <f t="shared" si="19"/>
        <v/>
      </c>
      <c r="AQ8" s="9" t="str">
        <f t="shared" si="20"/>
        <v/>
      </c>
      <c r="AS8" s="9" t="str">
        <f t="shared" si="21"/>
        <v/>
      </c>
      <c r="AU8" s="9" t="str">
        <f t="shared" si="22"/>
        <v/>
      </c>
      <c r="AW8" s="9" t="str">
        <f t="shared" si="23"/>
        <v/>
      </c>
      <c r="AY8" s="9" t="str">
        <f t="shared" si="24"/>
        <v/>
      </c>
    </row>
    <row r="9" spans="1:51">
      <c r="A9" s="2" t="s">
        <v>143</v>
      </c>
      <c r="C9" s="9" t="str">
        <f t="shared" si="0"/>
        <v/>
      </c>
      <c r="E9" s="9" t="str">
        <f t="shared" si="1"/>
        <v/>
      </c>
      <c r="G9" s="9" t="str">
        <f t="shared" si="2"/>
        <v/>
      </c>
      <c r="I9" s="9" t="str">
        <f t="shared" si="3"/>
        <v/>
      </c>
      <c r="K9" s="9" t="str">
        <f t="shared" si="4"/>
        <v/>
      </c>
      <c r="M9" s="9" t="str">
        <f t="shared" si="5"/>
        <v/>
      </c>
      <c r="O9" s="9" t="str">
        <f t="shared" si="6"/>
        <v/>
      </c>
      <c r="Q9" s="9" t="str">
        <f t="shared" si="7"/>
        <v/>
      </c>
      <c r="S9" s="9" t="str">
        <f t="shared" si="8"/>
        <v/>
      </c>
      <c r="U9" s="9" t="str">
        <f t="shared" si="9"/>
        <v/>
      </c>
      <c r="W9" s="9" t="str">
        <f t="shared" si="10"/>
        <v/>
      </c>
      <c r="Y9" s="9" t="str">
        <f t="shared" si="11"/>
        <v/>
      </c>
      <c r="AA9" s="9" t="str">
        <f t="shared" si="12"/>
        <v/>
      </c>
      <c r="AC9" s="9" t="str">
        <f t="shared" si="13"/>
        <v/>
      </c>
      <c r="AE9" s="9" t="str">
        <f t="shared" si="14"/>
        <v/>
      </c>
      <c r="AG9" s="9" t="str">
        <f t="shared" si="15"/>
        <v/>
      </c>
      <c r="AI9" s="9" t="str">
        <f t="shared" si="16"/>
        <v/>
      </c>
      <c r="AK9" s="9" t="str">
        <f t="shared" si="17"/>
        <v/>
      </c>
      <c r="AM9" s="9" t="str">
        <f t="shared" si="18"/>
        <v/>
      </c>
      <c r="AO9" s="9" t="str">
        <f t="shared" si="19"/>
        <v/>
      </c>
      <c r="AQ9" s="9" t="str">
        <f t="shared" si="20"/>
        <v/>
      </c>
      <c r="AS9" s="9" t="str">
        <f t="shared" si="21"/>
        <v/>
      </c>
      <c r="AU9" s="9" t="str">
        <f t="shared" si="22"/>
        <v/>
      </c>
      <c r="AW9" s="9" t="str">
        <f t="shared" si="23"/>
        <v/>
      </c>
      <c r="AY9" s="9" t="str">
        <f t="shared" si="24"/>
        <v/>
      </c>
    </row>
    <row r="10" spans="1:51">
      <c r="A10" s="2" t="s">
        <v>146</v>
      </c>
      <c r="C10" s="9" t="str">
        <f t="shared" si="0"/>
        <v/>
      </c>
      <c r="E10" s="9" t="str">
        <f t="shared" si="1"/>
        <v/>
      </c>
      <c r="G10" s="9" t="str">
        <f t="shared" si="2"/>
        <v/>
      </c>
      <c r="I10" s="9" t="str">
        <f t="shared" si="3"/>
        <v/>
      </c>
      <c r="K10" s="9" t="str">
        <f t="shared" si="4"/>
        <v/>
      </c>
      <c r="M10" s="9" t="str">
        <f t="shared" si="5"/>
        <v/>
      </c>
      <c r="O10" s="9" t="str">
        <f t="shared" si="6"/>
        <v/>
      </c>
      <c r="Q10" s="9" t="str">
        <f t="shared" si="7"/>
        <v/>
      </c>
      <c r="S10" s="9" t="str">
        <f t="shared" si="8"/>
        <v/>
      </c>
      <c r="U10" s="9" t="str">
        <f t="shared" si="9"/>
        <v/>
      </c>
      <c r="W10" s="9" t="str">
        <f t="shared" si="10"/>
        <v/>
      </c>
      <c r="Y10" s="9" t="str">
        <f t="shared" si="11"/>
        <v/>
      </c>
      <c r="AA10" s="9" t="str">
        <f t="shared" si="12"/>
        <v/>
      </c>
      <c r="AC10" s="9" t="str">
        <f t="shared" si="13"/>
        <v/>
      </c>
      <c r="AE10" s="9" t="str">
        <f t="shared" si="14"/>
        <v/>
      </c>
      <c r="AG10" s="9" t="str">
        <f t="shared" si="15"/>
        <v/>
      </c>
      <c r="AI10" s="9" t="str">
        <f t="shared" si="16"/>
        <v/>
      </c>
      <c r="AK10" s="9" t="str">
        <f t="shared" si="17"/>
        <v/>
      </c>
      <c r="AM10" s="9" t="str">
        <f t="shared" si="18"/>
        <v/>
      </c>
      <c r="AO10" s="9" t="str">
        <f t="shared" si="19"/>
        <v/>
      </c>
      <c r="AQ10" s="9" t="str">
        <f t="shared" si="20"/>
        <v/>
      </c>
      <c r="AS10" s="9" t="str">
        <f t="shared" si="21"/>
        <v/>
      </c>
      <c r="AU10" s="9" t="str">
        <f t="shared" si="22"/>
        <v/>
      </c>
      <c r="AW10" s="9" t="str">
        <f t="shared" si="23"/>
        <v/>
      </c>
      <c r="AY10" s="9" t="str">
        <f t="shared" si="24"/>
        <v/>
      </c>
    </row>
    <row r="11" spans="1:51">
      <c r="A11" s="2" t="s">
        <v>150</v>
      </c>
      <c r="B11" s="1">
        <v>119.37</v>
      </c>
      <c r="C11" s="9">
        <f t="shared" si="0"/>
        <v>22.644611116819078</v>
      </c>
      <c r="D11" s="1">
        <v>97.33</v>
      </c>
      <c r="E11" s="9">
        <f t="shared" si="1"/>
        <v>6.3948404022737142</v>
      </c>
      <c r="F11" s="1">
        <v>91.48</v>
      </c>
      <c r="G11" s="9">
        <f t="shared" si="2"/>
        <v>5.2825411439751448</v>
      </c>
      <c r="H11" s="1">
        <v>86.89</v>
      </c>
      <c r="I11" s="9">
        <f t="shared" si="3"/>
        <v>-4.1583939995587871</v>
      </c>
      <c r="J11" s="1">
        <v>90.66</v>
      </c>
      <c r="K11" s="9">
        <f t="shared" si="4"/>
        <v>29.071753986332578</v>
      </c>
      <c r="L11" s="1">
        <v>70.239999999999995</v>
      </c>
      <c r="M11" s="9">
        <f t="shared" si="5"/>
        <v>45.907769007062718</v>
      </c>
      <c r="N11" s="1">
        <v>48.14</v>
      </c>
      <c r="O11" s="9">
        <f t="shared" si="6"/>
        <v>35.988700564971758</v>
      </c>
      <c r="P11" s="1">
        <v>35.4</v>
      </c>
      <c r="Q11" s="9">
        <f t="shared" si="7"/>
        <v>177.64705882352939</v>
      </c>
      <c r="R11" s="1">
        <v>12.75</v>
      </c>
      <c r="S11" s="9" t="str">
        <f t="shared" si="8"/>
        <v/>
      </c>
      <c r="U11" s="9" t="str">
        <f t="shared" si="9"/>
        <v/>
      </c>
      <c r="V11" s="1">
        <v>29.01</v>
      </c>
      <c r="W11" s="9">
        <f t="shared" si="10"/>
        <v>625.25</v>
      </c>
      <c r="X11" s="1">
        <v>4</v>
      </c>
      <c r="Y11" s="9">
        <f t="shared" si="11"/>
        <v>113.90374331550801</v>
      </c>
      <c r="Z11" s="1">
        <v>1.87</v>
      </c>
      <c r="AA11" s="9" t="str">
        <f t="shared" si="12"/>
        <v/>
      </c>
      <c r="AC11" s="9" t="str">
        <f t="shared" si="13"/>
        <v/>
      </c>
      <c r="AE11" s="9" t="str">
        <f t="shared" si="14"/>
        <v/>
      </c>
      <c r="AG11" s="9" t="str">
        <f t="shared" si="15"/>
        <v/>
      </c>
      <c r="AI11" s="9" t="str">
        <f t="shared" si="16"/>
        <v/>
      </c>
      <c r="AK11" s="9" t="str">
        <f t="shared" si="17"/>
        <v/>
      </c>
      <c r="AM11" s="9" t="str">
        <f t="shared" si="18"/>
        <v/>
      </c>
      <c r="AO11" s="9" t="str">
        <f t="shared" si="19"/>
        <v/>
      </c>
      <c r="AQ11" s="9" t="str">
        <f t="shared" si="20"/>
        <v/>
      </c>
      <c r="AS11" s="9" t="str">
        <f t="shared" si="21"/>
        <v/>
      </c>
      <c r="AU11" s="9" t="str">
        <f t="shared" si="22"/>
        <v/>
      </c>
      <c r="AW11" s="9" t="str">
        <f t="shared" si="23"/>
        <v/>
      </c>
      <c r="AY11" s="9" t="str">
        <f t="shared" si="24"/>
        <v/>
      </c>
    </row>
    <row r="12" spans="1:51">
      <c r="A12" s="2" t="s">
        <v>151</v>
      </c>
      <c r="C12" s="9" t="str">
        <f t="shared" si="0"/>
        <v/>
      </c>
      <c r="E12" s="9" t="str">
        <f t="shared" si="1"/>
        <v/>
      </c>
      <c r="F12" s="1">
        <v>31.62</v>
      </c>
      <c r="G12" s="9">
        <f t="shared" si="2"/>
        <v>109.82083609820836</v>
      </c>
      <c r="H12" s="1">
        <v>15.07</v>
      </c>
      <c r="I12" s="9">
        <f t="shared" si="3"/>
        <v>-44.697247706422019</v>
      </c>
      <c r="J12" s="1">
        <v>27.25</v>
      </c>
      <c r="K12" s="9">
        <f t="shared" si="4"/>
        <v>-11.353285621340268</v>
      </c>
      <c r="L12" s="1">
        <v>30.74</v>
      </c>
      <c r="M12" s="9">
        <f t="shared" si="5"/>
        <v>215.28205128205124</v>
      </c>
      <c r="N12" s="1">
        <v>9.75</v>
      </c>
      <c r="O12" s="9">
        <f t="shared" si="6"/>
        <v>14.705882352941178</v>
      </c>
      <c r="P12" s="1">
        <v>8.5</v>
      </c>
      <c r="Q12" s="9">
        <f t="shared" si="7"/>
        <v>144.25287356321837</v>
      </c>
      <c r="R12" s="1">
        <v>3.48</v>
      </c>
      <c r="S12" s="9" t="str">
        <f t="shared" si="8"/>
        <v/>
      </c>
      <c r="U12" s="9" t="str">
        <f t="shared" si="9"/>
        <v/>
      </c>
      <c r="V12" s="1">
        <v>12.14</v>
      </c>
      <c r="W12" s="9" t="str">
        <f t="shared" si="10"/>
        <v/>
      </c>
      <c r="Y12" s="9" t="str">
        <f t="shared" si="11"/>
        <v/>
      </c>
      <c r="AA12" s="9" t="str">
        <f t="shared" si="12"/>
        <v/>
      </c>
      <c r="AC12" s="9" t="str">
        <f t="shared" si="13"/>
        <v/>
      </c>
      <c r="AE12" s="9" t="str">
        <f t="shared" si="14"/>
        <v/>
      </c>
      <c r="AG12" s="9" t="str">
        <f t="shared" si="15"/>
        <v/>
      </c>
      <c r="AI12" s="9" t="str">
        <f t="shared" si="16"/>
        <v/>
      </c>
      <c r="AK12" s="9" t="str">
        <f t="shared" si="17"/>
        <v/>
      </c>
      <c r="AM12" s="9" t="str">
        <f t="shared" si="18"/>
        <v/>
      </c>
      <c r="AO12" s="9" t="str">
        <f t="shared" si="19"/>
        <v/>
      </c>
      <c r="AQ12" s="9" t="str">
        <f t="shared" si="20"/>
        <v/>
      </c>
      <c r="AS12" s="9" t="str">
        <f t="shared" si="21"/>
        <v/>
      </c>
      <c r="AU12" s="9" t="str">
        <f t="shared" si="22"/>
        <v/>
      </c>
      <c r="AW12" s="9" t="str">
        <f t="shared" si="23"/>
        <v/>
      </c>
      <c r="AY12" s="9" t="str">
        <f t="shared" si="24"/>
        <v/>
      </c>
    </row>
    <row r="13" spans="1:51">
      <c r="A13" s="2" t="s">
        <v>152</v>
      </c>
      <c r="B13" s="1">
        <v>85.6</v>
      </c>
      <c r="C13" s="9">
        <f t="shared" si="0"/>
        <v>492.38754325259509</v>
      </c>
      <c r="D13" s="1">
        <v>14.45</v>
      </c>
      <c r="E13" s="9" t="str">
        <f t="shared" si="1"/>
        <v/>
      </c>
      <c r="G13" s="9" t="str">
        <f t="shared" si="2"/>
        <v/>
      </c>
      <c r="I13" s="9" t="str">
        <f t="shared" si="3"/>
        <v/>
      </c>
      <c r="K13" s="9" t="str">
        <f t="shared" si="4"/>
        <v/>
      </c>
      <c r="M13" s="9" t="str">
        <f t="shared" si="5"/>
        <v/>
      </c>
      <c r="O13" s="9" t="str">
        <f t="shared" si="6"/>
        <v/>
      </c>
      <c r="Q13" s="9" t="str">
        <f t="shared" si="7"/>
        <v/>
      </c>
      <c r="S13" s="9" t="str">
        <f t="shared" si="8"/>
        <v/>
      </c>
      <c r="U13" s="9" t="str">
        <f t="shared" si="9"/>
        <v/>
      </c>
      <c r="W13" s="9" t="str">
        <f t="shared" si="10"/>
        <v/>
      </c>
      <c r="Y13" s="9" t="str">
        <f t="shared" si="11"/>
        <v/>
      </c>
      <c r="AA13" s="9" t="str">
        <f t="shared" si="12"/>
        <v/>
      </c>
      <c r="AC13" s="9" t="str">
        <f t="shared" si="13"/>
        <v/>
      </c>
      <c r="AE13" s="9" t="str">
        <f t="shared" si="14"/>
        <v/>
      </c>
      <c r="AG13" s="9" t="str">
        <f t="shared" si="15"/>
        <v/>
      </c>
      <c r="AI13" s="9" t="str">
        <f t="shared" si="16"/>
        <v/>
      </c>
      <c r="AK13" s="9" t="str">
        <f t="shared" si="17"/>
        <v/>
      </c>
      <c r="AM13" s="9" t="str">
        <f t="shared" si="18"/>
        <v/>
      </c>
      <c r="AO13" s="9" t="str">
        <f t="shared" si="19"/>
        <v/>
      </c>
      <c r="AQ13" s="9" t="str">
        <f t="shared" si="20"/>
        <v/>
      </c>
      <c r="AS13" s="9" t="str">
        <f t="shared" si="21"/>
        <v/>
      </c>
      <c r="AU13" s="9" t="str">
        <f t="shared" si="22"/>
        <v/>
      </c>
      <c r="AW13" s="9" t="str">
        <f t="shared" si="23"/>
        <v/>
      </c>
      <c r="AY13" s="9" t="str">
        <f t="shared" si="24"/>
        <v/>
      </c>
    </row>
    <row r="14" spans="1:51">
      <c r="A14" s="2" t="s">
        <v>153</v>
      </c>
      <c r="B14" s="1">
        <v>20.03</v>
      </c>
      <c r="C14" s="9" t="str">
        <f t="shared" si="0"/>
        <v/>
      </c>
      <c r="E14" s="9" t="str">
        <f t="shared" si="1"/>
        <v/>
      </c>
      <c r="G14" s="9" t="str">
        <f t="shared" si="2"/>
        <v/>
      </c>
      <c r="I14" s="9" t="str">
        <f t="shared" si="3"/>
        <v/>
      </c>
      <c r="K14" s="9" t="str">
        <f t="shared" si="4"/>
        <v/>
      </c>
      <c r="M14" s="9" t="str">
        <f t="shared" si="5"/>
        <v/>
      </c>
      <c r="O14" s="9" t="str">
        <f t="shared" si="6"/>
        <v/>
      </c>
      <c r="Q14" s="9" t="str">
        <f t="shared" si="7"/>
        <v/>
      </c>
      <c r="S14" s="9" t="str">
        <f t="shared" si="8"/>
        <v/>
      </c>
      <c r="U14" s="9" t="str">
        <f t="shared" si="9"/>
        <v/>
      </c>
      <c r="W14" s="9" t="str">
        <f t="shared" si="10"/>
        <v/>
      </c>
      <c r="Y14" s="9" t="str">
        <f t="shared" si="11"/>
        <v/>
      </c>
      <c r="AA14" s="9" t="str">
        <f t="shared" si="12"/>
        <v/>
      </c>
      <c r="AC14" s="9" t="str">
        <f t="shared" si="13"/>
        <v/>
      </c>
      <c r="AE14" s="9" t="str">
        <f t="shared" si="14"/>
        <v/>
      </c>
      <c r="AG14" s="9" t="str">
        <f t="shared" si="15"/>
        <v/>
      </c>
      <c r="AI14" s="9" t="str">
        <f t="shared" si="16"/>
        <v/>
      </c>
      <c r="AK14" s="9" t="str">
        <f t="shared" si="17"/>
        <v/>
      </c>
      <c r="AM14" s="9" t="str">
        <f t="shared" si="18"/>
        <v/>
      </c>
      <c r="AO14" s="9" t="str">
        <f t="shared" si="19"/>
        <v/>
      </c>
      <c r="AQ14" s="9" t="str">
        <f t="shared" si="20"/>
        <v/>
      </c>
      <c r="AS14" s="9" t="str">
        <f t="shared" si="21"/>
        <v/>
      </c>
      <c r="AU14" s="9" t="str">
        <f t="shared" si="22"/>
        <v/>
      </c>
      <c r="AW14" s="9" t="str">
        <f t="shared" si="23"/>
        <v/>
      </c>
      <c r="AY14" s="9" t="str">
        <f t="shared" si="24"/>
        <v/>
      </c>
    </row>
    <row r="15" spans="1:51">
      <c r="A15" s="2" t="s">
        <v>154</v>
      </c>
      <c r="C15" s="9" t="str">
        <f t="shared" si="0"/>
        <v/>
      </c>
      <c r="E15" s="9" t="str">
        <f t="shared" si="1"/>
        <v/>
      </c>
      <c r="G15" s="9" t="str">
        <f t="shared" si="2"/>
        <v/>
      </c>
      <c r="I15" s="9" t="str">
        <f t="shared" si="3"/>
        <v/>
      </c>
      <c r="K15" s="9" t="str">
        <f t="shared" si="4"/>
        <v/>
      </c>
      <c r="M15" s="9" t="str">
        <f t="shared" si="5"/>
        <v/>
      </c>
      <c r="O15" s="9" t="str">
        <f t="shared" si="6"/>
        <v/>
      </c>
      <c r="Q15" s="9" t="str">
        <f t="shared" si="7"/>
        <v/>
      </c>
      <c r="S15" s="9" t="str">
        <f t="shared" si="8"/>
        <v/>
      </c>
      <c r="U15" s="9" t="str">
        <f t="shared" si="9"/>
        <v/>
      </c>
      <c r="W15" s="9" t="str">
        <f t="shared" si="10"/>
        <v/>
      </c>
      <c r="Y15" s="9" t="str">
        <f t="shared" si="11"/>
        <v/>
      </c>
      <c r="AA15" s="9" t="str">
        <f t="shared" si="12"/>
        <v/>
      </c>
      <c r="AC15" s="9" t="str">
        <f t="shared" si="13"/>
        <v/>
      </c>
      <c r="AE15" s="9" t="str">
        <f t="shared" si="14"/>
        <v/>
      </c>
      <c r="AG15" s="9" t="str">
        <f t="shared" si="15"/>
        <v/>
      </c>
      <c r="AI15" s="9" t="str">
        <f t="shared" si="16"/>
        <v/>
      </c>
      <c r="AK15" s="9" t="str">
        <f t="shared" si="17"/>
        <v/>
      </c>
      <c r="AM15" s="9" t="str">
        <f t="shared" si="18"/>
        <v/>
      </c>
      <c r="AO15" s="9" t="str">
        <f t="shared" si="19"/>
        <v/>
      </c>
      <c r="AQ15" s="9" t="str">
        <f t="shared" si="20"/>
        <v/>
      </c>
      <c r="AS15" s="9" t="str">
        <f t="shared" si="21"/>
        <v/>
      </c>
      <c r="AU15" s="9" t="str">
        <f t="shared" si="22"/>
        <v/>
      </c>
      <c r="AW15" s="9" t="str">
        <f t="shared" si="23"/>
        <v/>
      </c>
      <c r="AY15" s="9" t="str">
        <f t="shared" si="24"/>
        <v/>
      </c>
    </row>
    <row r="16" spans="1:51">
      <c r="A16" s="2" t="s">
        <v>157</v>
      </c>
      <c r="B16" s="1">
        <v>4.47</v>
      </c>
      <c r="C16" s="9">
        <f t="shared" si="0"/>
        <v>-12.695312500000005</v>
      </c>
      <c r="D16" s="1">
        <v>5.12</v>
      </c>
      <c r="E16" s="9">
        <f t="shared" si="1"/>
        <v>0.78740157480315032</v>
      </c>
      <c r="F16" s="1">
        <v>5.08</v>
      </c>
      <c r="G16" s="9">
        <f t="shared" si="2"/>
        <v>-3.4220532319391581</v>
      </c>
      <c r="H16" s="1">
        <v>5.26</v>
      </c>
      <c r="I16" s="9">
        <f t="shared" si="3"/>
        <v>-9.1537132987910237</v>
      </c>
      <c r="J16" s="1">
        <v>5.79</v>
      </c>
      <c r="K16" s="9">
        <f t="shared" si="4"/>
        <v>14.426877470355739</v>
      </c>
      <c r="L16" s="1">
        <v>5.0599999999999996</v>
      </c>
      <c r="M16" s="9">
        <f t="shared" si="5"/>
        <v>0.39682539682538837</v>
      </c>
      <c r="N16" s="1">
        <v>5.04</v>
      </c>
      <c r="O16" s="9">
        <f t="shared" si="6"/>
        <v>13.513513513513503</v>
      </c>
      <c r="P16" s="1">
        <v>4.4400000000000004</v>
      </c>
      <c r="Q16" s="9">
        <f t="shared" si="7"/>
        <v>128.86597938144334</v>
      </c>
      <c r="R16" s="1">
        <v>1.94</v>
      </c>
      <c r="S16" s="9">
        <f t="shared" si="8"/>
        <v>10.227272727272723</v>
      </c>
      <c r="T16" s="1">
        <v>1.76</v>
      </c>
      <c r="U16" s="9">
        <f t="shared" si="9"/>
        <v>54.385964912280713</v>
      </c>
      <c r="V16" s="1">
        <v>1.1399999999999999</v>
      </c>
      <c r="W16" s="9">
        <f t="shared" si="10"/>
        <v>44.303797468354411</v>
      </c>
      <c r="X16" s="1">
        <v>0.79</v>
      </c>
      <c r="Y16" s="9">
        <f t="shared" si="11"/>
        <v>1216.6666666666665</v>
      </c>
      <c r="Z16" s="1">
        <v>0.06</v>
      </c>
      <c r="AA16" s="9" t="str">
        <f t="shared" si="12"/>
        <v/>
      </c>
      <c r="AC16" s="9" t="str">
        <f t="shared" si="13"/>
        <v/>
      </c>
      <c r="AE16" s="9" t="str">
        <f t="shared" si="14"/>
        <v/>
      </c>
      <c r="AG16" s="9" t="str">
        <f t="shared" si="15"/>
        <v/>
      </c>
      <c r="AI16" s="9" t="str">
        <f t="shared" si="16"/>
        <v/>
      </c>
      <c r="AK16" s="9" t="str">
        <f t="shared" si="17"/>
        <v/>
      </c>
      <c r="AM16" s="9" t="str">
        <f t="shared" si="18"/>
        <v/>
      </c>
      <c r="AO16" s="9" t="str">
        <f t="shared" si="19"/>
        <v/>
      </c>
      <c r="AQ16" s="9" t="str">
        <f t="shared" si="20"/>
        <v/>
      </c>
      <c r="AS16" s="9" t="str">
        <f t="shared" si="21"/>
        <v/>
      </c>
      <c r="AU16" s="9" t="str">
        <f t="shared" si="22"/>
        <v/>
      </c>
      <c r="AW16" s="9" t="str">
        <f t="shared" si="23"/>
        <v/>
      </c>
      <c r="AY16" s="9" t="str">
        <f t="shared" si="24"/>
        <v/>
      </c>
    </row>
    <row r="17" spans="1:51">
      <c r="A17" s="2" t="s">
        <v>182</v>
      </c>
      <c r="B17" s="1">
        <v>2.94</v>
      </c>
      <c r="C17" s="9">
        <f t="shared" si="0"/>
        <v>-62.307692307692299</v>
      </c>
      <c r="D17" s="1">
        <v>7.8</v>
      </c>
      <c r="E17" s="9" t="str">
        <f t="shared" si="1"/>
        <v/>
      </c>
      <c r="G17" s="9" t="str">
        <f t="shared" si="2"/>
        <v/>
      </c>
      <c r="H17" s="1">
        <v>2.08</v>
      </c>
      <c r="I17" s="9">
        <f t="shared" si="3"/>
        <v>-58.4</v>
      </c>
      <c r="J17" s="1">
        <v>5</v>
      </c>
      <c r="K17" s="9" t="str">
        <f t="shared" si="4"/>
        <v/>
      </c>
      <c r="M17" s="9" t="str">
        <f t="shared" si="5"/>
        <v/>
      </c>
      <c r="N17" s="1">
        <v>3.86</v>
      </c>
      <c r="O17" s="9">
        <f t="shared" si="6"/>
        <v>-51.629072681704272</v>
      </c>
      <c r="P17" s="1">
        <v>7.98</v>
      </c>
      <c r="Q17" s="9">
        <f t="shared" si="7"/>
        <v>132.65306122448982</v>
      </c>
      <c r="R17" s="1">
        <v>3.43</v>
      </c>
      <c r="S17" s="9" t="str">
        <f t="shared" si="8"/>
        <v/>
      </c>
      <c r="U17" s="9" t="str">
        <f t="shared" si="9"/>
        <v/>
      </c>
      <c r="V17" s="1">
        <v>6.5</v>
      </c>
      <c r="W17" s="9">
        <f t="shared" si="10"/>
        <v>5.008077544426488</v>
      </c>
      <c r="X17" s="1">
        <v>6.19</v>
      </c>
      <c r="Y17" s="9" t="str">
        <f t="shared" si="11"/>
        <v/>
      </c>
      <c r="AA17" s="9" t="str">
        <f t="shared" si="12"/>
        <v/>
      </c>
      <c r="AC17" s="9" t="str">
        <f t="shared" si="13"/>
        <v/>
      </c>
      <c r="AE17" s="9" t="str">
        <f t="shared" si="14"/>
        <v/>
      </c>
      <c r="AG17" s="9" t="str">
        <f t="shared" si="15"/>
        <v/>
      </c>
      <c r="AI17" s="9" t="str">
        <f t="shared" si="16"/>
        <v/>
      </c>
      <c r="AK17" s="9" t="str">
        <f t="shared" si="17"/>
        <v/>
      </c>
      <c r="AM17" s="9" t="str">
        <f t="shared" si="18"/>
        <v/>
      </c>
      <c r="AO17" s="9" t="str">
        <f t="shared" si="19"/>
        <v/>
      </c>
      <c r="AQ17" s="9" t="str">
        <f t="shared" si="20"/>
        <v/>
      </c>
      <c r="AS17" s="9" t="str">
        <f t="shared" si="21"/>
        <v/>
      </c>
      <c r="AU17" s="9" t="str">
        <f t="shared" si="22"/>
        <v/>
      </c>
      <c r="AW17" s="9" t="str">
        <f t="shared" si="23"/>
        <v/>
      </c>
      <c r="AY17" s="9" t="str">
        <f t="shared" si="24"/>
        <v/>
      </c>
    </row>
    <row r="18" spans="1:51">
      <c r="A18" s="2" t="s">
        <v>142</v>
      </c>
      <c r="B18" s="1" t="s">
        <v>9</v>
      </c>
      <c r="C18" s="9" t="str">
        <f t="shared" si="0"/>
        <v/>
      </c>
      <c r="D18" s="1" t="s">
        <v>9</v>
      </c>
      <c r="E18" s="9" t="str">
        <f t="shared" si="1"/>
        <v/>
      </c>
      <c r="F18" s="1" t="s">
        <v>9</v>
      </c>
      <c r="G18" s="9" t="str">
        <f t="shared" si="2"/>
        <v/>
      </c>
      <c r="H18" s="1" t="s">
        <v>9</v>
      </c>
      <c r="I18" s="9" t="str">
        <f t="shared" si="3"/>
        <v/>
      </c>
      <c r="J18" s="1" t="s">
        <v>9</v>
      </c>
      <c r="K18" s="9" t="str">
        <f t="shared" si="4"/>
        <v/>
      </c>
      <c r="L18" s="1" t="s">
        <v>9</v>
      </c>
      <c r="M18" s="9" t="str">
        <f t="shared" si="5"/>
        <v/>
      </c>
      <c r="N18" s="1" t="s">
        <v>9</v>
      </c>
      <c r="O18" s="9" t="str">
        <f t="shared" si="6"/>
        <v/>
      </c>
      <c r="P18" s="1" t="s">
        <v>9</v>
      </c>
      <c r="Q18" s="9" t="str">
        <f t="shared" si="7"/>
        <v/>
      </c>
      <c r="R18" s="1" t="s">
        <v>9</v>
      </c>
      <c r="S18" s="9" t="str">
        <f t="shared" si="8"/>
        <v/>
      </c>
      <c r="T18" s="1" t="s">
        <v>9</v>
      </c>
      <c r="U18" s="9" t="str">
        <f t="shared" si="9"/>
        <v/>
      </c>
      <c r="V18" s="1" t="s">
        <v>9</v>
      </c>
      <c r="W18" s="9" t="str">
        <f t="shared" si="10"/>
        <v/>
      </c>
      <c r="X18" s="1" t="s">
        <v>9</v>
      </c>
      <c r="Y18" s="9" t="str">
        <f t="shared" si="11"/>
        <v/>
      </c>
      <c r="Z18" s="1" t="s">
        <v>9</v>
      </c>
      <c r="AA18" s="9" t="str">
        <f t="shared" si="12"/>
        <v/>
      </c>
      <c r="AB18" s="1" t="s">
        <v>9</v>
      </c>
      <c r="AC18" s="9" t="str">
        <f t="shared" si="13"/>
        <v/>
      </c>
      <c r="AD18" s="1" t="s">
        <v>9</v>
      </c>
      <c r="AE18" s="9" t="str">
        <f t="shared" si="14"/>
        <v/>
      </c>
      <c r="AF18" s="1" t="s">
        <v>9</v>
      </c>
      <c r="AG18" s="9" t="str">
        <f t="shared" si="15"/>
        <v/>
      </c>
      <c r="AH18" s="1" t="s">
        <v>9</v>
      </c>
      <c r="AI18" s="9" t="str">
        <f t="shared" si="16"/>
        <v/>
      </c>
      <c r="AJ18" s="1" t="s">
        <v>9</v>
      </c>
      <c r="AK18" s="9" t="str">
        <f t="shared" si="17"/>
        <v/>
      </c>
      <c r="AL18" s="1" t="s">
        <v>9</v>
      </c>
      <c r="AM18" s="9" t="str">
        <f t="shared" si="18"/>
        <v/>
      </c>
      <c r="AN18" s="1" t="s">
        <v>9</v>
      </c>
      <c r="AO18" s="9" t="str">
        <f t="shared" si="19"/>
        <v/>
      </c>
      <c r="AP18" s="1" t="s">
        <v>9</v>
      </c>
      <c r="AQ18" s="9" t="str">
        <f t="shared" si="20"/>
        <v/>
      </c>
      <c r="AR18" s="1" t="s">
        <v>9</v>
      </c>
      <c r="AS18" s="9" t="str">
        <f t="shared" si="21"/>
        <v/>
      </c>
      <c r="AT18" s="1" t="s">
        <v>9</v>
      </c>
      <c r="AU18" s="9" t="str">
        <f t="shared" si="22"/>
        <v/>
      </c>
      <c r="AV18" s="1" t="s">
        <v>9</v>
      </c>
      <c r="AW18" s="9" t="str">
        <f t="shared" si="23"/>
        <v/>
      </c>
      <c r="AX18" s="1" t="s">
        <v>9</v>
      </c>
      <c r="AY18" s="9" t="str">
        <f t="shared" si="24"/>
        <v/>
      </c>
    </row>
    <row r="19" spans="1:51">
      <c r="A19" s="2" t="s">
        <v>274</v>
      </c>
      <c r="C19" s="9" t="str">
        <f t="shared" si="0"/>
        <v/>
      </c>
      <c r="E19" s="9" t="str">
        <f t="shared" si="1"/>
        <v/>
      </c>
      <c r="G19" s="9" t="str">
        <f t="shared" si="2"/>
        <v/>
      </c>
      <c r="I19" s="9" t="str">
        <f t="shared" si="3"/>
        <v/>
      </c>
      <c r="K19" s="9" t="str">
        <f t="shared" si="4"/>
        <v/>
      </c>
      <c r="M19" s="9" t="str">
        <f t="shared" si="5"/>
        <v/>
      </c>
      <c r="O19" s="9" t="str">
        <f t="shared" si="6"/>
        <v/>
      </c>
      <c r="Q19" s="9" t="str">
        <f t="shared" si="7"/>
        <v/>
      </c>
      <c r="S19" s="9" t="str">
        <f t="shared" si="8"/>
        <v/>
      </c>
      <c r="U19" s="9" t="str">
        <f t="shared" si="9"/>
        <v/>
      </c>
      <c r="W19" s="9" t="str">
        <f t="shared" si="10"/>
        <v/>
      </c>
      <c r="Y19" s="9" t="str">
        <f t="shared" si="11"/>
        <v/>
      </c>
      <c r="AA19" s="9" t="str">
        <f t="shared" si="12"/>
        <v/>
      </c>
      <c r="AC19" s="9" t="str">
        <f t="shared" si="13"/>
        <v/>
      </c>
      <c r="AE19" s="9" t="str">
        <f t="shared" si="14"/>
        <v/>
      </c>
      <c r="AG19" s="9" t="str">
        <f t="shared" si="15"/>
        <v/>
      </c>
      <c r="AI19" s="9" t="str">
        <f t="shared" si="16"/>
        <v/>
      </c>
      <c r="AK19" s="9" t="str">
        <f t="shared" si="17"/>
        <v/>
      </c>
      <c r="AM19" s="9" t="str">
        <f t="shared" si="18"/>
        <v/>
      </c>
      <c r="AO19" s="9" t="str">
        <f t="shared" si="19"/>
        <v/>
      </c>
      <c r="AQ19" s="9" t="str">
        <f t="shared" si="20"/>
        <v/>
      </c>
      <c r="AS19" s="9" t="str">
        <f t="shared" si="21"/>
        <v/>
      </c>
      <c r="AU19" s="9" t="str">
        <f t="shared" si="22"/>
        <v/>
      </c>
      <c r="AW19" s="9" t="str">
        <f t="shared" si="23"/>
        <v/>
      </c>
      <c r="AY19" s="9" t="str">
        <f t="shared" si="24"/>
        <v/>
      </c>
    </row>
    <row r="20" spans="1:51">
      <c r="A20" s="2" t="s">
        <v>147</v>
      </c>
      <c r="B20" s="1">
        <v>0.63</v>
      </c>
      <c r="C20" s="9">
        <f t="shared" si="0"/>
        <v>-89.005235602094245</v>
      </c>
      <c r="D20" s="1">
        <v>5.73</v>
      </c>
      <c r="E20" s="9" t="str">
        <f t="shared" si="1"/>
        <v/>
      </c>
      <c r="G20" s="9" t="str">
        <f t="shared" si="2"/>
        <v/>
      </c>
      <c r="I20" s="9" t="str">
        <f t="shared" si="3"/>
        <v/>
      </c>
      <c r="K20" s="9" t="str">
        <f t="shared" si="4"/>
        <v/>
      </c>
      <c r="M20" s="9" t="str">
        <f t="shared" si="5"/>
        <v/>
      </c>
      <c r="O20" s="9" t="str">
        <f t="shared" si="6"/>
        <v/>
      </c>
      <c r="Q20" s="9" t="str">
        <f t="shared" si="7"/>
        <v/>
      </c>
      <c r="S20" s="9" t="str">
        <f t="shared" si="8"/>
        <v/>
      </c>
      <c r="U20" s="9" t="str">
        <f t="shared" si="9"/>
        <v/>
      </c>
      <c r="W20" s="9" t="str">
        <f t="shared" si="10"/>
        <v/>
      </c>
      <c r="Y20" s="9" t="str">
        <f t="shared" si="11"/>
        <v/>
      </c>
      <c r="AA20" s="9" t="str">
        <f t="shared" si="12"/>
        <v/>
      </c>
      <c r="AC20" s="9" t="str">
        <f t="shared" si="13"/>
        <v/>
      </c>
      <c r="AE20" s="9" t="str">
        <f t="shared" si="14"/>
        <v/>
      </c>
      <c r="AG20" s="9" t="str">
        <f t="shared" si="15"/>
        <v/>
      </c>
      <c r="AI20" s="9" t="str">
        <f t="shared" si="16"/>
        <v/>
      </c>
      <c r="AK20" s="9" t="str">
        <f t="shared" si="17"/>
        <v/>
      </c>
      <c r="AM20" s="9" t="str">
        <f t="shared" si="18"/>
        <v/>
      </c>
      <c r="AO20" s="9" t="str">
        <f t="shared" si="19"/>
        <v/>
      </c>
      <c r="AQ20" s="9" t="str">
        <f t="shared" si="20"/>
        <v/>
      </c>
      <c r="AS20" s="9" t="str">
        <f t="shared" si="21"/>
        <v/>
      </c>
      <c r="AU20" s="9" t="str">
        <f t="shared" si="22"/>
        <v/>
      </c>
      <c r="AW20" s="9" t="str">
        <f t="shared" si="23"/>
        <v/>
      </c>
      <c r="AY20" s="9" t="str">
        <f t="shared" si="24"/>
        <v/>
      </c>
    </row>
    <row r="21" spans="1:51" s="4" customFormat="1">
      <c r="A21" s="3" t="s">
        <v>275</v>
      </c>
      <c r="B21" s="4">
        <v>104.67</v>
      </c>
      <c r="C21" s="11">
        <f t="shared" si="0"/>
        <v>357.0742358078603</v>
      </c>
      <c r="D21" s="4">
        <v>22.9</v>
      </c>
      <c r="E21" s="11">
        <f t="shared" si="1"/>
        <v>1761.7886178861788</v>
      </c>
      <c r="F21" s="4">
        <v>1.23</v>
      </c>
      <c r="G21" s="11">
        <f t="shared" si="2"/>
        <v>13.888888888888879</v>
      </c>
      <c r="H21" s="4">
        <v>1.08</v>
      </c>
      <c r="I21" s="11">
        <f t="shared" si="3"/>
        <v>12.500000000000011</v>
      </c>
      <c r="J21" s="4">
        <v>0.96</v>
      </c>
      <c r="K21" s="11">
        <f t="shared" si="4"/>
        <v>6.6666666666666599</v>
      </c>
      <c r="L21" s="4">
        <v>0.9</v>
      </c>
      <c r="M21" s="11">
        <f t="shared" si="5"/>
        <v>1.1235955056179785</v>
      </c>
      <c r="N21" s="4">
        <v>0.89</v>
      </c>
      <c r="O21" s="11">
        <f t="shared" si="6"/>
        <v>169.69696969696969</v>
      </c>
      <c r="P21" s="4">
        <v>0.33</v>
      </c>
      <c r="Q21" s="11">
        <f t="shared" si="7"/>
        <v>135.71428571428569</v>
      </c>
      <c r="R21" s="4">
        <v>0.14000000000000001</v>
      </c>
      <c r="S21" s="11">
        <f t="shared" si="8"/>
        <v>-22.222222222222214</v>
      </c>
      <c r="T21" s="4">
        <v>0.18</v>
      </c>
      <c r="U21" s="11">
        <f t="shared" si="9"/>
        <v>260</v>
      </c>
      <c r="V21" s="4">
        <v>0.05</v>
      </c>
      <c r="W21" s="11">
        <f t="shared" si="10"/>
        <v>-16.666666666666661</v>
      </c>
      <c r="X21" s="4">
        <v>0.06</v>
      </c>
      <c r="Y21" s="11">
        <f t="shared" si="11"/>
        <v>499.99999999999989</v>
      </c>
      <c r="Z21" s="4">
        <v>0.01</v>
      </c>
      <c r="AA21" s="11">
        <f t="shared" si="12"/>
        <v>-99.305555555555557</v>
      </c>
      <c r="AB21" s="4">
        <v>1.44</v>
      </c>
      <c r="AC21" s="11">
        <f t="shared" si="13"/>
        <v>-62.597402597402599</v>
      </c>
      <c r="AD21" s="4">
        <v>3.85</v>
      </c>
      <c r="AE21" s="11">
        <f t="shared" si="14"/>
        <v>6.3535911602209936</v>
      </c>
      <c r="AF21" s="4">
        <v>3.62</v>
      </c>
      <c r="AG21" s="11">
        <f t="shared" si="15"/>
        <v>127.67295597484278</v>
      </c>
      <c r="AH21" s="4">
        <v>1.59</v>
      </c>
      <c r="AI21" s="11">
        <f t="shared" si="16"/>
        <v>-1.2422360248447215</v>
      </c>
      <c r="AJ21" s="4">
        <v>1.61</v>
      </c>
      <c r="AK21" s="11" t="str">
        <f t="shared" si="17"/>
        <v/>
      </c>
      <c r="AM21" s="11" t="str">
        <f t="shared" si="18"/>
        <v/>
      </c>
      <c r="AN21" s="4">
        <v>0.35</v>
      </c>
      <c r="AO21" s="11">
        <f t="shared" si="19"/>
        <v>3399.9999999999991</v>
      </c>
      <c r="AP21" s="4">
        <v>0.01</v>
      </c>
      <c r="AQ21" s="11">
        <f t="shared" si="20"/>
        <v>0</v>
      </c>
      <c r="AR21" s="4">
        <v>0.01</v>
      </c>
      <c r="AS21" s="11">
        <f t="shared" si="21"/>
        <v>0</v>
      </c>
      <c r="AT21" s="4">
        <v>0.01</v>
      </c>
      <c r="AU21" s="11" t="str">
        <f t="shared" si="22"/>
        <v/>
      </c>
      <c r="AW21" s="11" t="str">
        <f t="shared" si="23"/>
        <v/>
      </c>
      <c r="AY21" s="11" t="str">
        <f t="shared" si="24"/>
        <v/>
      </c>
    </row>
    <row r="22" spans="1:51" s="4" customFormat="1">
      <c r="A22" s="3" t="s">
        <v>276</v>
      </c>
      <c r="B22" s="4">
        <f>B23-B35</f>
        <v>-791.36</v>
      </c>
      <c r="C22" s="11">
        <f t="shared" si="0"/>
        <v>-9.6187669887389067</v>
      </c>
      <c r="D22" s="4">
        <f>D23-D35</f>
        <v>-875.58000000000015</v>
      </c>
      <c r="E22" s="11">
        <f t="shared" si="1"/>
        <v>122.25663155222752</v>
      </c>
      <c r="F22" s="4">
        <f>F23-F35</f>
        <v>-393.94999999999993</v>
      </c>
      <c r="G22" s="11">
        <f t="shared" si="2"/>
        <v>-26.946185513481403</v>
      </c>
      <c r="H22" s="4">
        <f>H23-H35</f>
        <v>-539.25999999999965</v>
      </c>
      <c r="I22" s="11">
        <f t="shared" si="3"/>
        <v>-23.639195695270516</v>
      </c>
      <c r="J22" s="4">
        <f>J23-J35</f>
        <v>-706.2</v>
      </c>
      <c r="K22" s="11">
        <f t="shared" si="4"/>
        <v>31.930952025108372</v>
      </c>
      <c r="L22" s="4">
        <f>L23-L35</f>
        <v>-535.28</v>
      </c>
      <c r="M22" s="11">
        <f t="shared" si="5"/>
        <v>42.278454096007678</v>
      </c>
      <c r="N22" s="4">
        <f>N23-N35</f>
        <v>-376.21999999999991</v>
      </c>
      <c r="O22" s="11">
        <f t="shared" si="6"/>
        <v>32.888276641588092</v>
      </c>
      <c r="P22" s="4">
        <f>P23-P35</f>
        <v>-283.1099999999999</v>
      </c>
      <c r="Q22" s="11">
        <f t="shared" si="7"/>
        <v>60.65713312904316</v>
      </c>
      <c r="R22" s="4">
        <f>R23-R35</f>
        <v>-176.22000000000003</v>
      </c>
      <c r="S22" s="11">
        <f t="shared" si="8"/>
        <v>101.71703296703282</v>
      </c>
      <c r="T22" s="4">
        <f>T23-T35</f>
        <v>-87.36000000000007</v>
      </c>
      <c r="U22" s="11">
        <f t="shared" si="9"/>
        <v>-48.390145920718339</v>
      </c>
      <c r="V22" s="4">
        <f>V23-V35</f>
        <v>-169.27</v>
      </c>
      <c r="W22" s="11">
        <f t="shared" si="10"/>
        <v>-11.966923236946128</v>
      </c>
      <c r="X22" s="4">
        <f>X23-X35</f>
        <v>-192.28000000000003</v>
      </c>
      <c r="Y22" s="11">
        <f t="shared" si="11"/>
        <v>554.23613473970715</v>
      </c>
      <c r="Z22" s="4">
        <f>Z23-Z35</f>
        <v>-29.390000000000015</v>
      </c>
      <c r="AA22" s="11">
        <f t="shared" si="12"/>
        <v>-5.5591259640101631</v>
      </c>
      <c r="AB22" s="4">
        <f>AB23-AB35</f>
        <v>-31.119999999999976</v>
      </c>
      <c r="AC22" s="11">
        <f t="shared" si="13"/>
        <v>26.094003241490952</v>
      </c>
      <c r="AD22" s="4">
        <f>AD23-AD35</f>
        <v>-24.680000000000007</v>
      </c>
      <c r="AE22" s="11">
        <f t="shared" si="14"/>
        <v>128.73030583873921</v>
      </c>
      <c r="AF22" s="4">
        <f>AF23-AF35</f>
        <v>-10.79000000000002</v>
      </c>
      <c r="AG22" s="11">
        <f t="shared" si="15"/>
        <v>-1.5510948905108337</v>
      </c>
      <c r="AH22" s="4">
        <f>AH23-AH35</f>
        <v>-10.960000000000008</v>
      </c>
      <c r="AI22" s="11">
        <f t="shared" si="16"/>
        <v>-50.407239819004481</v>
      </c>
      <c r="AJ22" s="4">
        <f>AJ23-AJ35</f>
        <v>-22.099999999999994</v>
      </c>
      <c r="AK22" s="11">
        <f t="shared" si="17"/>
        <v>192.71523178807922</v>
      </c>
      <c r="AL22" s="4">
        <f>AL23-AL35</f>
        <v>-7.5500000000000043</v>
      </c>
      <c r="AM22" s="11" t="str">
        <f t="shared" si="18"/>
        <v/>
      </c>
      <c r="AN22" s="4">
        <f>AN23-AN35</f>
        <v>3.7700000000000031</v>
      </c>
      <c r="AO22" s="11" t="str">
        <f t="shared" si="19"/>
        <v/>
      </c>
      <c r="AP22" s="4">
        <f>AP23-AP35</f>
        <v>-4.5799999999999983</v>
      </c>
      <c r="AQ22" s="11">
        <f t="shared" si="20"/>
        <v>101.7621145374449</v>
      </c>
      <c r="AR22" s="4">
        <f>AR23-AR35</f>
        <v>-2.2699999999999996</v>
      </c>
      <c r="AS22" s="11" t="str">
        <f t="shared" si="21"/>
        <v/>
      </c>
      <c r="AT22" s="4">
        <f>AT23-AT35</f>
        <v>1.8600000000000012</v>
      </c>
      <c r="AU22" s="11" t="str">
        <f t="shared" si="22"/>
        <v/>
      </c>
      <c r="AV22" s="4">
        <f>AV23-AV35</f>
        <v>0</v>
      </c>
      <c r="AW22" s="11" t="str">
        <f t="shared" si="23"/>
        <v/>
      </c>
      <c r="AX22" s="4">
        <f>AX23-AX35</f>
        <v>3.0400000000000018</v>
      </c>
      <c r="AY22" s="11" t="str">
        <f t="shared" si="24"/>
        <v/>
      </c>
    </row>
    <row r="23" spans="1:51" s="4" customFormat="1">
      <c r="A23" s="3" t="s">
        <v>277</v>
      </c>
      <c r="B23" s="4">
        <f>SUBTOTAL(9,B24:B34)</f>
        <v>648.6</v>
      </c>
      <c r="C23" s="11">
        <f t="shared" si="0"/>
        <v>-9.7851032756102665</v>
      </c>
      <c r="D23" s="4">
        <f>SUBTOTAL(9,D24:D34)</f>
        <v>718.95</v>
      </c>
      <c r="E23" s="11">
        <f t="shared" si="1"/>
        <v>-8.5328617592427456</v>
      </c>
      <c r="F23" s="4">
        <f>SUBTOTAL(9,F24:F34)</f>
        <v>786.01999999999987</v>
      </c>
      <c r="G23" s="11">
        <f t="shared" si="2"/>
        <v>22.47689982392442</v>
      </c>
      <c r="H23" s="4">
        <f>SUBTOTAL(9,H24:H34)</f>
        <v>641.7700000000001</v>
      </c>
      <c r="I23" s="11">
        <f t="shared" si="3"/>
        <v>72.988490255802063</v>
      </c>
      <c r="J23" s="4">
        <f>SUBTOTAL(9,J24:J34)</f>
        <v>370.99</v>
      </c>
      <c r="K23" s="11">
        <f t="shared" si="4"/>
        <v>-19.260484450151264</v>
      </c>
      <c r="L23" s="4">
        <f>SUBTOTAL(9,L24:L34)</f>
        <v>459.49000000000007</v>
      </c>
      <c r="M23" s="11">
        <f t="shared" si="5"/>
        <v>-1.2253057890324357</v>
      </c>
      <c r="N23" s="4">
        <f>SUBTOTAL(9,N24:N34)</f>
        <v>465.19000000000005</v>
      </c>
      <c r="O23" s="11">
        <f t="shared" si="6"/>
        <v>10.231985024051578</v>
      </c>
      <c r="P23" s="4">
        <f>SUBTOTAL(9,P24:P34)</f>
        <v>422.01</v>
      </c>
      <c r="Q23" s="11">
        <f t="shared" si="7"/>
        <v>18.100915120476856</v>
      </c>
      <c r="R23" s="4">
        <f>SUBTOTAL(9,R24:R34)</f>
        <v>357.33000000000004</v>
      </c>
      <c r="S23" s="11">
        <f t="shared" si="8"/>
        <v>5.0816056462285042</v>
      </c>
      <c r="T23" s="4">
        <f>SUBTOTAL(9,T24:T34)</f>
        <v>340.05</v>
      </c>
      <c r="U23" s="11">
        <f t="shared" si="9"/>
        <v>113.96212168879384</v>
      </c>
      <c r="V23" s="4">
        <f>SUBTOTAL(9,V24:V34)</f>
        <v>158.92999999999998</v>
      </c>
      <c r="W23" s="11">
        <f t="shared" si="10"/>
        <v>41.045438409655631</v>
      </c>
      <c r="X23" s="4">
        <f>SUBTOTAL(9,X24:X34)</f>
        <v>112.68</v>
      </c>
      <c r="Y23" s="11">
        <f t="shared" si="11"/>
        <v>-33.313605965556008</v>
      </c>
      <c r="Z23" s="4">
        <f>SUBTOTAL(9,Z24:Z34)</f>
        <v>168.97</v>
      </c>
      <c r="AA23" s="11">
        <f t="shared" si="12"/>
        <v>40.492225825226562</v>
      </c>
      <c r="AB23" s="4">
        <f>SUBTOTAL(9,AB24:AB34)</f>
        <v>120.27000000000001</v>
      </c>
      <c r="AC23" s="11">
        <f t="shared" si="13"/>
        <v>31.413898601398621</v>
      </c>
      <c r="AD23" s="4">
        <f>SUBTOTAL(9,AD24:AD34)</f>
        <v>91.52</v>
      </c>
      <c r="AE23" s="11">
        <f t="shared" si="14"/>
        <v>-9.6990626541687206</v>
      </c>
      <c r="AF23" s="4">
        <f>SUBTOTAL(9,AF24:AF34)</f>
        <v>101.35</v>
      </c>
      <c r="AG23" s="11">
        <f t="shared" si="15"/>
        <v>32.207148447691104</v>
      </c>
      <c r="AH23" s="4">
        <f>SUBTOTAL(9,AH24:AH34)</f>
        <v>76.66</v>
      </c>
      <c r="AI23" s="11">
        <f t="shared" si="16"/>
        <v>71.116071428571431</v>
      </c>
      <c r="AJ23" s="4">
        <f>SUBTOTAL(9,AJ24:AJ34)</f>
        <v>44.8</v>
      </c>
      <c r="AK23" s="11">
        <f t="shared" si="17"/>
        <v>20.430107526881727</v>
      </c>
      <c r="AL23" s="4">
        <f>SUBTOTAL(9,AL24:AL34)</f>
        <v>37.199999999999996</v>
      </c>
      <c r="AM23" s="11">
        <f t="shared" si="18"/>
        <v>-12.367491166077754</v>
      </c>
      <c r="AN23" s="4">
        <f>SUBTOTAL(9,AN24:AN34)</f>
        <v>42.45</v>
      </c>
      <c r="AO23" s="11">
        <f t="shared" si="19"/>
        <v>66.340125391849526</v>
      </c>
      <c r="AP23" s="4">
        <f>SUBTOTAL(9,AP24:AP34)</f>
        <v>25.520000000000003</v>
      </c>
      <c r="AQ23" s="11">
        <f t="shared" si="20"/>
        <v>94.957983193277343</v>
      </c>
      <c r="AR23" s="4">
        <f>SUBTOTAL(9,AR24:AR34)</f>
        <v>13.09</v>
      </c>
      <c r="AS23" s="11">
        <f t="shared" si="21"/>
        <v>-22.727272727272734</v>
      </c>
      <c r="AT23" s="4">
        <f>SUBTOTAL(9,AT24:AT34)</f>
        <v>16.940000000000001</v>
      </c>
      <c r="AU23" s="11" t="str">
        <f t="shared" si="22"/>
        <v/>
      </c>
      <c r="AV23" s="4">
        <f>SUBTOTAL(9,AV24:AV34)</f>
        <v>0</v>
      </c>
      <c r="AW23" s="11" t="str">
        <f t="shared" si="23"/>
        <v/>
      </c>
      <c r="AX23" s="4">
        <f>SUBTOTAL(9,AX24:AX34)</f>
        <v>9.9600000000000009</v>
      </c>
      <c r="AY23" s="11" t="str">
        <f t="shared" si="24"/>
        <v/>
      </c>
    </row>
    <row r="24" spans="1:51">
      <c r="A24" s="2" t="s">
        <v>137</v>
      </c>
      <c r="C24" s="9" t="str">
        <f t="shared" si="0"/>
        <v/>
      </c>
      <c r="E24" s="9" t="str">
        <f t="shared" si="1"/>
        <v/>
      </c>
      <c r="F24" s="1">
        <v>279.88</v>
      </c>
      <c r="G24" s="9">
        <f t="shared" si="2"/>
        <v>33.301581253572103</v>
      </c>
      <c r="H24" s="1">
        <v>209.96</v>
      </c>
      <c r="I24" s="9">
        <f t="shared" si="3"/>
        <v>94.840386043058643</v>
      </c>
      <c r="J24" s="1">
        <v>107.76</v>
      </c>
      <c r="K24" s="9">
        <f t="shared" si="4"/>
        <v>-39.406207827260459</v>
      </c>
      <c r="L24" s="1">
        <v>177.84</v>
      </c>
      <c r="M24" s="9">
        <f t="shared" si="5"/>
        <v>-10.740815097370009</v>
      </c>
      <c r="N24" s="1">
        <v>199.24</v>
      </c>
      <c r="O24" s="9">
        <f t="shared" si="6"/>
        <v>19.642106527352436</v>
      </c>
      <c r="P24" s="1">
        <v>166.53</v>
      </c>
      <c r="Q24" s="9">
        <f t="shared" si="7"/>
        <v>27.834497581945183</v>
      </c>
      <c r="R24" s="1">
        <v>130.27000000000001</v>
      </c>
      <c r="S24" s="9">
        <f t="shared" si="8"/>
        <v>-7.2415266305895658</v>
      </c>
      <c r="T24" s="1">
        <v>140.44</v>
      </c>
      <c r="U24" s="9">
        <f t="shared" si="9"/>
        <v>192.40058296897772</v>
      </c>
      <c r="V24" s="1">
        <v>48.03</v>
      </c>
      <c r="W24" s="9">
        <f t="shared" si="10"/>
        <v>-4.0742959856201297</v>
      </c>
      <c r="X24" s="1">
        <v>50.07</v>
      </c>
      <c r="Y24" s="9">
        <f t="shared" si="11"/>
        <v>9.1087382872085421</v>
      </c>
      <c r="Z24" s="1">
        <v>45.89</v>
      </c>
      <c r="AA24" s="9">
        <f t="shared" si="12"/>
        <v>40.983102918586809</v>
      </c>
      <c r="AB24" s="1">
        <v>32.549999999999997</v>
      </c>
      <c r="AC24" s="9">
        <f t="shared" si="13"/>
        <v>8.2114361702127638</v>
      </c>
      <c r="AD24" s="1">
        <v>30.08</v>
      </c>
      <c r="AE24" s="9">
        <f t="shared" si="14"/>
        <v>13.381078024877485</v>
      </c>
      <c r="AF24" s="1">
        <v>26.53</v>
      </c>
      <c r="AG24" s="9">
        <f t="shared" si="15"/>
        <v>-0.48762190547636541</v>
      </c>
      <c r="AH24" s="1">
        <v>26.66</v>
      </c>
      <c r="AI24" s="9">
        <f t="shared" si="16"/>
        <v>72.222222222222214</v>
      </c>
      <c r="AJ24" s="1">
        <v>15.48</v>
      </c>
      <c r="AK24" s="9">
        <f t="shared" si="17"/>
        <v>-13.519553072625691</v>
      </c>
      <c r="AL24" s="1">
        <v>17.899999999999999</v>
      </c>
      <c r="AM24" s="9">
        <f t="shared" si="18"/>
        <v>6.231454005934701</v>
      </c>
      <c r="AN24" s="1">
        <v>16.850000000000001</v>
      </c>
      <c r="AO24" s="9">
        <f t="shared" si="19"/>
        <v>203.05755395683457</v>
      </c>
      <c r="AP24" s="1">
        <v>5.56</v>
      </c>
      <c r="AQ24" s="9">
        <f t="shared" si="20"/>
        <v>162.2641509433962</v>
      </c>
      <c r="AR24" s="1">
        <v>2.12</v>
      </c>
      <c r="AS24" s="9">
        <f t="shared" si="21"/>
        <v>101.9047619047619</v>
      </c>
      <c r="AT24" s="1">
        <v>1.05</v>
      </c>
      <c r="AU24" s="9" t="str">
        <f t="shared" si="22"/>
        <v/>
      </c>
      <c r="AW24" s="9" t="str">
        <f t="shared" si="23"/>
        <v/>
      </c>
      <c r="AX24" s="1">
        <v>0.56000000000000005</v>
      </c>
      <c r="AY24" s="9" t="str">
        <f t="shared" si="24"/>
        <v/>
      </c>
    </row>
    <row r="25" spans="1:51">
      <c r="A25" s="2" t="s">
        <v>278</v>
      </c>
      <c r="B25" s="1">
        <v>105.48</v>
      </c>
      <c r="C25" s="9">
        <f t="shared" si="0"/>
        <v>-3.8468550592525053</v>
      </c>
      <c r="D25" s="1">
        <v>109.7</v>
      </c>
      <c r="E25" s="9">
        <f t="shared" si="1"/>
        <v>13.832105427000101</v>
      </c>
      <c r="F25" s="1">
        <v>96.37</v>
      </c>
      <c r="G25" s="9">
        <f t="shared" si="2"/>
        <v>28.134556574923565</v>
      </c>
      <c r="H25" s="1">
        <v>75.209999999999994</v>
      </c>
      <c r="I25" s="9">
        <f t="shared" si="3"/>
        <v>27.215832205683348</v>
      </c>
      <c r="J25" s="1">
        <v>59.12</v>
      </c>
      <c r="K25" s="9">
        <f t="shared" si="4"/>
        <v>15.581622678396871</v>
      </c>
      <c r="L25" s="1">
        <v>51.15</v>
      </c>
      <c r="M25" s="9">
        <f t="shared" si="5"/>
        <v>0.21551724137930922</v>
      </c>
      <c r="N25" s="1">
        <v>51.04</v>
      </c>
      <c r="O25" s="9">
        <f t="shared" si="6"/>
        <v>39.797315803889347</v>
      </c>
      <c r="P25" s="1">
        <v>36.51</v>
      </c>
      <c r="Q25" s="9">
        <f t="shared" si="7"/>
        <v>30.206847360912981</v>
      </c>
      <c r="R25" s="1">
        <v>28.04</v>
      </c>
      <c r="S25" s="9">
        <f t="shared" si="8"/>
        <v>-0.74336283185841012</v>
      </c>
      <c r="T25" s="1">
        <v>28.25</v>
      </c>
      <c r="U25" s="9">
        <f t="shared" si="9"/>
        <v>46.145887221934828</v>
      </c>
      <c r="V25" s="1">
        <v>19.329999999999998</v>
      </c>
      <c r="W25" s="9">
        <f t="shared" si="10"/>
        <v>14.854426619132502</v>
      </c>
      <c r="X25" s="1">
        <v>16.829999999999998</v>
      </c>
      <c r="Y25" s="9">
        <f t="shared" si="11"/>
        <v>-57.186466547952186</v>
      </c>
      <c r="Z25" s="1">
        <v>39.31</v>
      </c>
      <c r="AA25" s="9">
        <f t="shared" si="12"/>
        <v>35.504998276456398</v>
      </c>
      <c r="AB25" s="1">
        <v>29.01</v>
      </c>
      <c r="AC25" s="9">
        <f t="shared" si="13"/>
        <v>36.069418386491563</v>
      </c>
      <c r="AD25" s="1">
        <v>21.32</v>
      </c>
      <c r="AE25" s="9">
        <f t="shared" si="14"/>
        <v>-2.8258887876025569</v>
      </c>
      <c r="AF25" s="1">
        <v>21.94</v>
      </c>
      <c r="AG25" s="9">
        <f t="shared" si="15"/>
        <v>33.943833943833965</v>
      </c>
      <c r="AH25" s="1">
        <v>16.38</v>
      </c>
      <c r="AI25" s="9">
        <f t="shared" si="16"/>
        <v>57.803468208092468</v>
      </c>
      <c r="AJ25" s="1">
        <v>10.38</v>
      </c>
      <c r="AK25" s="9">
        <f t="shared" si="17"/>
        <v>165.47314578005117</v>
      </c>
      <c r="AL25" s="1">
        <v>3.91</v>
      </c>
      <c r="AM25" s="9">
        <f t="shared" si="18"/>
        <v>-20.8502024291498</v>
      </c>
      <c r="AN25" s="1">
        <v>4.9400000000000004</v>
      </c>
      <c r="AO25" s="9" t="str">
        <f t="shared" si="19"/>
        <v/>
      </c>
      <c r="AQ25" s="9" t="str">
        <f t="shared" si="20"/>
        <v/>
      </c>
      <c r="AS25" s="9" t="str">
        <f t="shared" si="21"/>
        <v/>
      </c>
      <c r="AT25" s="1">
        <v>4.04</v>
      </c>
      <c r="AU25" s="9" t="str">
        <f t="shared" si="22"/>
        <v/>
      </c>
      <c r="AW25" s="9" t="str">
        <f t="shared" si="23"/>
        <v/>
      </c>
      <c r="AX25" s="1">
        <v>1.08</v>
      </c>
      <c r="AY25" s="9" t="str">
        <f t="shared" si="24"/>
        <v/>
      </c>
    </row>
    <row r="26" spans="1:51">
      <c r="A26" s="2" t="s">
        <v>145</v>
      </c>
      <c r="B26" s="1">
        <v>0.83</v>
      </c>
      <c r="C26" s="9" t="str">
        <f t="shared" si="0"/>
        <v/>
      </c>
      <c r="E26" s="9" t="str">
        <f t="shared" si="1"/>
        <v/>
      </c>
      <c r="G26" s="9" t="str">
        <f t="shared" si="2"/>
        <v/>
      </c>
      <c r="I26" s="9" t="str">
        <f t="shared" si="3"/>
        <v/>
      </c>
      <c r="K26" s="9" t="str">
        <f t="shared" si="4"/>
        <v/>
      </c>
      <c r="M26" s="9" t="str">
        <f t="shared" si="5"/>
        <v/>
      </c>
      <c r="O26" s="9" t="str">
        <f t="shared" si="6"/>
        <v/>
      </c>
      <c r="Q26" s="9" t="str">
        <f t="shared" si="7"/>
        <v/>
      </c>
      <c r="S26" s="9" t="str">
        <f t="shared" si="8"/>
        <v/>
      </c>
      <c r="U26" s="9" t="str">
        <f t="shared" si="9"/>
        <v/>
      </c>
      <c r="W26" s="9" t="str">
        <f t="shared" si="10"/>
        <v/>
      </c>
      <c r="Y26" s="9" t="str">
        <f t="shared" si="11"/>
        <v/>
      </c>
      <c r="AA26" s="9" t="str">
        <f t="shared" si="12"/>
        <v/>
      </c>
      <c r="AC26" s="9" t="str">
        <f t="shared" si="13"/>
        <v/>
      </c>
      <c r="AE26" s="9" t="str">
        <f t="shared" si="14"/>
        <v/>
      </c>
      <c r="AG26" s="9" t="str">
        <f t="shared" si="15"/>
        <v/>
      </c>
      <c r="AI26" s="9" t="str">
        <f t="shared" si="16"/>
        <v/>
      </c>
      <c r="AK26" s="9" t="str">
        <f t="shared" si="17"/>
        <v/>
      </c>
      <c r="AM26" s="9" t="str">
        <f t="shared" si="18"/>
        <v/>
      </c>
      <c r="AO26" s="9" t="str">
        <f t="shared" si="19"/>
        <v/>
      </c>
      <c r="AQ26" s="9" t="str">
        <f t="shared" si="20"/>
        <v/>
      </c>
      <c r="AS26" s="9" t="str">
        <f t="shared" si="21"/>
        <v/>
      </c>
      <c r="AU26" s="9" t="str">
        <f t="shared" si="22"/>
        <v/>
      </c>
      <c r="AW26" s="9" t="str">
        <f t="shared" si="23"/>
        <v/>
      </c>
      <c r="AY26" s="9" t="str">
        <f t="shared" si="24"/>
        <v/>
      </c>
    </row>
    <row r="27" spans="1:51">
      <c r="A27" s="2" t="s">
        <v>139</v>
      </c>
      <c r="B27" s="1">
        <v>25.52</v>
      </c>
      <c r="C27" s="9">
        <f t="shared" si="0"/>
        <v>-27.023162710895054</v>
      </c>
      <c r="D27" s="1">
        <v>34.97</v>
      </c>
      <c r="E27" s="9">
        <f t="shared" si="1"/>
        <v>-26.192486281131284</v>
      </c>
      <c r="F27" s="1">
        <v>47.38</v>
      </c>
      <c r="G27" s="9">
        <f t="shared" si="2"/>
        <v>34.182951005380914</v>
      </c>
      <c r="H27" s="1">
        <v>35.31</v>
      </c>
      <c r="I27" s="9">
        <f t="shared" si="3"/>
        <v>62.344827586206911</v>
      </c>
      <c r="J27" s="1">
        <v>21.75</v>
      </c>
      <c r="K27" s="9">
        <f t="shared" si="4"/>
        <v>-15.303738317757009</v>
      </c>
      <c r="L27" s="1">
        <v>25.68</v>
      </c>
      <c r="M27" s="9">
        <f t="shared" si="5"/>
        <v>40.021810250817886</v>
      </c>
      <c r="N27" s="1">
        <v>18.34</v>
      </c>
      <c r="O27" s="9">
        <f t="shared" si="6"/>
        <v>-17.20090293453724</v>
      </c>
      <c r="P27" s="1">
        <v>22.15</v>
      </c>
      <c r="Q27" s="9">
        <f t="shared" si="7"/>
        <v>-24.813306177868302</v>
      </c>
      <c r="R27" s="1">
        <v>29.46</v>
      </c>
      <c r="S27" s="9">
        <f t="shared" si="8"/>
        <v>7.9120879120879115</v>
      </c>
      <c r="T27" s="1">
        <v>27.3</v>
      </c>
      <c r="U27" s="9">
        <f t="shared" si="9"/>
        <v>92.118226600985224</v>
      </c>
      <c r="V27" s="1">
        <v>14.21</v>
      </c>
      <c r="W27" s="9">
        <f t="shared" si="10"/>
        <v>52.631578947368418</v>
      </c>
      <c r="X27" s="1">
        <v>9.31</v>
      </c>
      <c r="Y27" s="9">
        <f t="shared" si="11"/>
        <v>-13.796296296296298</v>
      </c>
      <c r="Z27" s="1">
        <v>10.8</v>
      </c>
      <c r="AA27" s="9">
        <f t="shared" si="12"/>
        <v>59.763313609467474</v>
      </c>
      <c r="AB27" s="1">
        <v>6.76</v>
      </c>
      <c r="AC27" s="9">
        <f t="shared" si="13"/>
        <v>-19.138755980861241</v>
      </c>
      <c r="AD27" s="1">
        <v>8.36</v>
      </c>
      <c r="AE27" s="9">
        <f t="shared" si="14"/>
        <v>-53.033707865168545</v>
      </c>
      <c r="AF27" s="1">
        <v>17.8</v>
      </c>
      <c r="AG27" s="9">
        <f t="shared" si="15"/>
        <v>66.666666666666671</v>
      </c>
      <c r="AH27" s="1">
        <v>10.68</v>
      </c>
      <c r="AI27" s="9">
        <f t="shared" si="16"/>
        <v>89.026548672566349</v>
      </c>
      <c r="AJ27" s="1">
        <v>5.65</v>
      </c>
      <c r="AK27" s="9">
        <f t="shared" si="17"/>
        <v>549.42528735632186</v>
      </c>
      <c r="AL27" s="1">
        <v>0.87</v>
      </c>
      <c r="AM27" s="9">
        <f t="shared" si="18"/>
        <v>-81.168831168831161</v>
      </c>
      <c r="AN27" s="1">
        <v>4.62</v>
      </c>
      <c r="AO27" s="9">
        <f t="shared" si="19"/>
        <v>19.689119170984462</v>
      </c>
      <c r="AP27" s="1">
        <v>3.86</v>
      </c>
      <c r="AQ27" s="9">
        <f t="shared" si="20"/>
        <v>86.473429951690832</v>
      </c>
      <c r="AR27" s="1">
        <v>2.0699999999999998</v>
      </c>
      <c r="AS27" s="9">
        <f t="shared" si="21"/>
        <v>-34.076433121019114</v>
      </c>
      <c r="AT27" s="1">
        <v>3.14</v>
      </c>
      <c r="AU27" s="9" t="str">
        <f t="shared" si="22"/>
        <v/>
      </c>
      <c r="AW27" s="9" t="str">
        <f t="shared" si="23"/>
        <v/>
      </c>
      <c r="AX27" s="1">
        <v>1.34</v>
      </c>
      <c r="AY27" s="9" t="str">
        <f t="shared" si="24"/>
        <v/>
      </c>
    </row>
    <row r="28" spans="1:51">
      <c r="A28" s="2" t="s">
        <v>144</v>
      </c>
      <c r="B28" s="1">
        <v>259.10000000000002</v>
      </c>
      <c r="C28" s="9">
        <f t="shared" si="0"/>
        <v>28.38808780536149</v>
      </c>
      <c r="D28" s="1">
        <v>201.81</v>
      </c>
      <c r="E28" s="9">
        <f t="shared" si="1"/>
        <v>53.87723980175371</v>
      </c>
      <c r="F28" s="1">
        <v>131.15</v>
      </c>
      <c r="G28" s="9">
        <f t="shared" si="2"/>
        <v>-1.6497937757780194</v>
      </c>
      <c r="H28" s="1">
        <v>133.35</v>
      </c>
      <c r="I28" s="9">
        <f t="shared" si="3"/>
        <v>139.79500089911886</v>
      </c>
      <c r="J28" s="1">
        <v>55.61</v>
      </c>
      <c r="K28" s="9">
        <f t="shared" si="4"/>
        <v>-42.474397434571223</v>
      </c>
      <c r="L28" s="1">
        <v>96.67</v>
      </c>
      <c r="M28" s="9">
        <f t="shared" si="5"/>
        <v>-22.583486826299353</v>
      </c>
      <c r="N28" s="1">
        <v>124.87</v>
      </c>
      <c r="O28" s="9">
        <f t="shared" si="6"/>
        <v>-13.829273342074385</v>
      </c>
      <c r="P28" s="1">
        <v>144.91</v>
      </c>
      <c r="Q28" s="9">
        <f t="shared" si="7"/>
        <v>3.3152716383858589</v>
      </c>
      <c r="R28" s="1">
        <v>140.26</v>
      </c>
      <c r="S28" s="9">
        <f t="shared" si="8"/>
        <v>14.246151339903882</v>
      </c>
      <c r="T28" s="1">
        <v>122.77</v>
      </c>
      <c r="U28" s="9">
        <f t="shared" si="9"/>
        <v>93.643533123028391</v>
      </c>
      <c r="V28" s="1">
        <v>63.4</v>
      </c>
      <c r="W28" s="9">
        <f t="shared" si="10"/>
        <v>119.90981616371836</v>
      </c>
      <c r="X28" s="1">
        <v>28.83</v>
      </c>
      <c r="Y28" s="9">
        <f t="shared" si="11"/>
        <v>-55.883703136954857</v>
      </c>
      <c r="Z28" s="1">
        <v>65.349999999999994</v>
      </c>
      <c r="AA28" s="9">
        <f t="shared" si="12"/>
        <v>31.277621534752896</v>
      </c>
      <c r="AB28" s="1">
        <v>49.78</v>
      </c>
      <c r="AC28" s="9">
        <f t="shared" si="13"/>
        <v>60.47711154094133</v>
      </c>
      <c r="AD28" s="1">
        <v>31.02</v>
      </c>
      <c r="AE28" s="9">
        <f t="shared" si="14"/>
        <v>-9.5626822157434344</v>
      </c>
      <c r="AF28" s="1">
        <v>34.299999999999997</v>
      </c>
      <c r="AG28" s="9">
        <f t="shared" si="15"/>
        <v>62.098298676748563</v>
      </c>
      <c r="AH28" s="1">
        <v>21.16</v>
      </c>
      <c r="AI28" s="9">
        <f t="shared" si="16"/>
        <v>84.64223385689354</v>
      </c>
      <c r="AJ28" s="1">
        <v>11.46</v>
      </c>
      <c r="AK28" s="9">
        <f t="shared" si="17"/>
        <v>-13.181818181818169</v>
      </c>
      <c r="AL28" s="1">
        <v>13.2</v>
      </c>
      <c r="AM28" s="9">
        <f t="shared" si="18"/>
        <v>-12.871287128712877</v>
      </c>
      <c r="AN28" s="1">
        <v>15.15</v>
      </c>
      <c r="AO28" s="9">
        <f t="shared" si="19"/>
        <v>-5.9006211180124284</v>
      </c>
      <c r="AP28" s="1">
        <v>16.100000000000001</v>
      </c>
      <c r="AQ28" s="9">
        <f t="shared" si="20"/>
        <v>80.898876404494388</v>
      </c>
      <c r="AR28" s="1">
        <v>8.9</v>
      </c>
      <c r="AS28" s="9">
        <f t="shared" si="21"/>
        <v>2.1814006888633695</v>
      </c>
      <c r="AT28" s="1">
        <v>8.7100000000000009</v>
      </c>
      <c r="AU28" s="9" t="str">
        <f t="shared" si="22"/>
        <v/>
      </c>
      <c r="AW28" s="9" t="str">
        <f t="shared" si="23"/>
        <v/>
      </c>
      <c r="AX28" s="1">
        <v>5.75</v>
      </c>
      <c r="AY28" s="9" t="str">
        <f t="shared" si="24"/>
        <v/>
      </c>
    </row>
    <row r="29" spans="1:51">
      <c r="A29" s="2" t="s">
        <v>155</v>
      </c>
      <c r="C29" s="9" t="str">
        <f t="shared" si="0"/>
        <v/>
      </c>
      <c r="E29" s="9" t="str">
        <f t="shared" si="1"/>
        <v/>
      </c>
      <c r="G29" s="9" t="str">
        <f t="shared" si="2"/>
        <v/>
      </c>
      <c r="I29" s="9" t="str">
        <f t="shared" si="3"/>
        <v/>
      </c>
      <c r="K29" s="9" t="str">
        <f t="shared" si="4"/>
        <v/>
      </c>
      <c r="M29" s="9" t="str">
        <f t="shared" si="5"/>
        <v/>
      </c>
      <c r="O29" s="9" t="str">
        <f t="shared" si="6"/>
        <v/>
      </c>
      <c r="Q29" s="9" t="str">
        <f t="shared" si="7"/>
        <v/>
      </c>
      <c r="S29" s="9" t="str">
        <f t="shared" si="8"/>
        <v/>
      </c>
      <c r="U29" s="9" t="str">
        <f t="shared" si="9"/>
        <v/>
      </c>
      <c r="W29" s="9" t="str">
        <f t="shared" si="10"/>
        <v/>
      </c>
      <c r="Y29" s="9" t="str">
        <f t="shared" si="11"/>
        <v/>
      </c>
      <c r="AA29" s="9" t="str">
        <f t="shared" si="12"/>
        <v/>
      </c>
      <c r="AC29" s="9" t="str">
        <f t="shared" si="13"/>
        <v/>
      </c>
      <c r="AE29" s="9" t="str">
        <f t="shared" si="14"/>
        <v/>
      </c>
      <c r="AG29" s="9" t="str">
        <f t="shared" si="15"/>
        <v/>
      </c>
      <c r="AI29" s="9" t="str">
        <f t="shared" si="16"/>
        <v/>
      </c>
      <c r="AK29" s="9" t="str">
        <f t="shared" si="17"/>
        <v/>
      </c>
      <c r="AM29" s="9" t="str">
        <f t="shared" si="18"/>
        <v/>
      </c>
      <c r="AO29" s="9" t="str">
        <f t="shared" si="19"/>
        <v/>
      </c>
      <c r="AQ29" s="9" t="str">
        <f t="shared" si="20"/>
        <v/>
      </c>
      <c r="AS29" s="9" t="str">
        <f t="shared" si="21"/>
        <v/>
      </c>
      <c r="AU29" s="9" t="str">
        <f t="shared" si="22"/>
        <v/>
      </c>
      <c r="AW29" s="9" t="str">
        <f t="shared" si="23"/>
        <v/>
      </c>
      <c r="AY29" s="9" t="str">
        <f t="shared" si="24"/>
        <v/>
      </c>
    </row>
    <row r="30" spans="1:51">
      <c r="A30" s="2" t="s">
        <v>279</v>
      </c>
      <c r="B30" s="1">
        <v>125.32</v>
      </c>
      <c r="C30" s="9">
        <f t="shared" si="0"/>
        <v>-1.8867924528301969</v>
      </c>
      <c r="D30" s="1">
        <v>127.73</v>
      </c>
      <c r="E30" s="9">
        <f t="shared" si="1"/>
        <v>10.445309122351922</v>
      </c>
      <c r="F30" s="1">
        <v>115.65</v>
      </c>
      <c r="G30" s="9">
        <f t="shared" si="2"/>
        <v>-7.8339177558176587</v>
      </c>
      <c r="H30" s="1">
        <v>125.48</v>
      </c>
      <c r="I30" s="9">
        <f t="shared" si="3"/>
        <v>15.055932514212362</v>
      </c>
      <c r="J30" s="1">
        <v>109.06</v>
      </c>
      <c r="K30" s="9">
        <f t="shared" si="4"/>
        <v>20.775193798449617</v>
      </c>
      <c r="L30" s="1">
        <v>90.3</v>
      </c>
      <c r="M30" s="9">
        <f t="shared" si="5"/>
        <v>34.59531971977939</v>
      </c>
      <c r="N30" s="1">
        <v>67.09</v>
      </c>
      <c r="O30" s="9">
        <f t="shared" si="6"/>
        <v>52.650739476678041</v>
      </c>
      <c r="P30" s="1">
        <v>43.95</v>
      </c>
      <c r="Q30" s="9">
        <f t="shared" si="7"/>
        <v>107.60510155880962</v>
      </c>
      <c r="R30" s="1">
        <v>21.17</v>
      </c>
      <c r="S30" s="9">
        <f t="shared" si="8"/>
        <v>33.5646687697161</v>
      </c>
      <c r="T30" s="1">
        <v>15.85</v>
      </c>
      <c r="U30" s="9">
        <f t="shared" si="9"/>
        <v>40.017667844522961</v>
      </c>
      <c r="V30" s="1">
        <v>11.32</v>
      </c>
      <c r="W30" s="9">
        <f t="shared" si="10"/>
        <v>60.567375886524829</v>
      </c>
      <c r="X30" s="1">
        <v>7.05</v>
      </c>
      <c r="Y30" s="9">
        <f t="shared" si="11"/>
        <v>3.5242290748898708</v>
      </c>
      <c r="Z30" s="1">
        <v>6.81</v>
      </c>
      <c r="AA30" s="9">
        <f t="shared" si="12"/>
        <v>640.21739130434776</v>
      </c>
      <c r="AB30" s="1">
        <v>0.92</v>
      </c>
      <c r="AC30" s="9" t="str">
        <f t="shared" si="13"/>
        <v/>
      </c>
      <c r="AE30" s="9" t="str">
        <f t="shared" si="14"/>
        <v/>
      </c>
      <c r="AG30" s="9" t="str">
        <f t="shared" si="15"/>
        <v/>
      </c>
      <c r="AI30" s="9" t="str">
        <f t="shared" si="16"/>
        <v/>
      </c>
      <c r="AK30" s="9" t="str">
        <f t="shared" si="17"/>
        <v/>
      </c>
      <c r="AM30" s="9" t="str">
        <f t="shared" si="18"/>
        <v/>
      </c>
      <c r="AO30" s="9" t="str">
        <f t="shared" si="19"/>
        <v/>
      </c>
      <c r="AQ30" s="9" t="str">
        <f t="shared" si="20"/>
        <v/>
      </c>
      <c r="AS30" s="9" t="str">
        <f t="shared" si="21"/>
        <v/>
      </c>
      <c r="AU30" s="9" t="str">
        <f t="shared" si="22"/>
        <v/>
      </c>
      <c r="AW30" s="9" t="str">
        <f t="shared" si="23"/>
        <v/>
      </c>
      <c r="AY30" s="9" t="str">
        <f t="shared" si="24"/>
        <v/>
      </c>
    </row>
    <row r="31" spans="1:51">
      <c r="A31" s="2" t="s">
        <v>280</v>
      </c>
      <c r="C31" s="9" t="str">
        <f t="shared" si="0"/>
        <v/>
      </c>
      <c r="E31" s="9" t="str">
        <f t="shared" si="1"/>
        <v/>
      </c>
      <c r="G31" s="9" t="str">
        <f t="shared" si="2"/>
        <v/>
      </c>
      <c r="I31" s="9" t="str">
        <f t="shared" si="3"/>
        <v/>
      </c>
      <c r="K31" s="9" t="str">
        <f t="shared" si="4"/>
        <v/>
      </c>
      <c r="M31" s="9" t="str">
        <f t="shared" si="5"/>
        <v/>
      </c>
      <c r="O31" s="9" t="str">
        <f t="shared" si="6"/>
        <v/>
      </c>
      <c r="Q31" s="9" t="str">
        <f t="shared" si="7"/>
        <v/>
      </c>
      <c r="S31" s="9" t="str">
        <f t="shared" si="8"/>
        <v/>
      </c>
      <c r="U31" s="9" t="str">
        <f t="shared" si="9"/>
        <v/>
      </c>
      <c r="W31" s="9" t="str">
        <f t="shared" si="10"/>
        <v/>
      </c>
      <c r="Y31" s="9" t="str">
        <f t="shared" si="11"/>
        <v/>
      </c>
      <c r="AA31" s="9" t="str">
        <f t="shared" si="12"/>
        <v/>
      </c>
      <c r="AC31" s="9" t="str">
        <f t="shared" si="13"/>
        <v/>
      </c>
      <c r="AE31" s="9" t="str">
        <f t="shared" si="14"/>
        <v/>
      </c>
      <c r="AG31" s="9" t="str">
        <f t="shared" si="15"/>
        <v/>
      </c>
      <c r="AI31" s="9" t="str">
        <f t="shared" si="16"/>
        <v/>
      </c>
      <c r="AK31" s="9" t="str">
        <f t="shared" si="17"/>
        <v/>
      </c>
      <c r="AM31" s="9" t="str">
        <f t="shared" si="18"/>
        <v/>
      </c>
      <c r="AO31" s="9" t="str">
        <f t="shared" si="19"/>
        <v/>
      </c>
      <c r="AQ31" s="9" t="str">
        <f t="shared" si="20"/>
        <v/>
      </c>
      <c r="AS31" s="9" t="str">
        <f t="shared" si="21"/>
        <v/>
      </c>
      <c r="AU31" s="9" t="str">
        <f t="shared" si="22"/>
        <v/>
      </c>
      <c r="AW31" s="9" t="str">
        <f t="shared" si="23"/>
        <v/>
      </c>
      <c r="AY31" s="9" t="str">
        <f t="shared" si="24"/>
        <v/>
      </c>
    </row>
    <row r="32" spans="1:51">
      <c r="A32" s="2" t="s">
        <v>148</v>
      </c>
      <c r="B32" s="1">
        <v>131.19999999999999</v>
      </c>
      <c r="C32" s="9">
        <f t="shared" si="0"/>
        <v>-46.074804767776421</v>
      </c>
      <c r="D32" s="1">
        <v>243.3</v>
      </c>
      <c r="E32" s="9">
        <f t="shared" si="1"/>
        <v>117.15458764726883</v>
      </c>
      <c r="F32" s="1">
        <v>112.04</v>
      </c>
      <c r="G32" s="9">
        <f t="shared" si="2"/>
        <v>87.201336675020897</v>
      </c>
      <c r="H32" s="1">
        <v>59.85</v>
      </c>
      <c r="I32" s="9">
        <f t="shared" si="3"/>
        <v>287.6295336787565</v>
      </c>
      <c r="J32" s="1">
        <v>15.44</v>
      </c>
      <c r="K32" s="9">
        <f t="shared" si="4"/>
        <v>31.628303495311162</v>
      </c>
      <c r="L32" s="1">
        <v>11.73</v>
      </c>
      <c r="M32" s="9">
        <f t="shared" si="5"/>
        <v>1330.487804878049</v>
      </c>
      <c r="N32" s="1">
        <v>0.82</v>
      </c>
      <c r="O32" s="9">
        <f t="shared" si="6"/>
        <v>18.840579710144929</v>
      </c>
      <c r="P32" s="1">
        <v>0.69</v>
      </c>
      <c r="Q32" s="9">
        <f t="shared" si="7"/>
        <v>-4.1666666666666705</v>
      </c>
      <c r="R32" s="1">
        <v>0.72</v>
      </c>
      <c r="S32" s="9">
        <f t="shared" si="8"/>
        <v>67.441860465116278</v>
      </c>
      <c r="T32" s="1">
        <v>0.43</v>
      </c>
      <c r="U32" s="9">
        <f t="shared" si="9"/>
        <v>10.25641025641025</v>
      </c>
      <c r="V32" s="1">
        <v>0.39</v>
      </c>
      <c r="W32" s="9" t="str">
        <f t="shared" si="10"/>
        <v/>
      </c>
      <c r="Y32" s="9" t="str">
        <f t="shared" si="11"/>
        <v/>
      </c>
      <c r="AA32" s="9" t="str">
        <f t="shared" si="12"/>
        <v/>
      </c>
      <c r="AB32" s="1">
        <v>0.56999999999999995</v>
      </c>
      <c r="AC32" s="9" t="str">
        <f t="shared" si="13"/>
        <v/>
      </c>
      <c r="AE32" s="9" t="str">
        <f t="shared" si="14"/>
        <v/>
      </c>
      <c r="AG32" s="9" t="str">
        <f t="shared" si="15"/>
        <v/>
      </c>
      <c r="AI32" s="9" t="str">
        <f t="shared" si="16"/>
        <v/>
      </c>
      <c r="AK32" s="9" t="str">
        <f t="shared" si="17"/>
        <v/>
      </c>
      <c r="AM32" s="9" t="str">
        <f t="shared" si="18"/>
        <v/>
      </c>
      <c r="AO32" s="9" t="str">
        <f t="shared" si="19"/>
        <v/>
      </c>
      <c r="AQ32" s="9" t="str">
        <f t="shared" si="20"/>
        <v/>
      </c>
      <c r="AS32" s="9" t="str">
        <f t="shared" si="21"/>
        <v/>
      </c>
      <c r="AU32" s="9" t="str">
        <f t="shared" si="22"/>
        <v/>
      </c>
      <c r="AW32" s="9" t="str">
        <f t="shared" si="23"/>
        <v/>
      </c>
      <c r="AY32" s="9" t="str">
        <f t="shared" si="24"/>
        <v/>
      </c>
    </row>
    <row r="33" spans="1:51">
      <c r="A33" s="2" t="s">
        <v>190</v>
      </c>
      <c r="C33" s="9" t="str">
        <f t="shared" si="0"/>
        <v/>
      </c>
      <c r="E33" s="9" t="str">
        <f t="shared" si="1"/>
        <v/>
      </c>
      <c r="G33" s="9" t="str">
        <f t="shared" si="2"/>
        <v/>
      </c>
      <c r="I33" s="9" t="str">
        <f t="shared" si="3"/>
        <v/>
      </c>
      <c r="K33" s="9" t="str">
        <f t="shared" si="4"/>
        <v/>
      </c>
      <c r="M33" s="9" t="str">
        <f t="shared" si="5"/>
        <v/>
      </c>
      <c r="O33" s="9" t="str">
        <f t="shared" si="6"/>
        <v/>
      </c>
      <c r="Q33" s="9" t="str">
        <f t="shared" si="7"/>
        <v/>
      </c>
      <c r="S33" s="9" t="str">
        <f t="shared" si="8"/>
        <v/>
      </c>
      <c r="U33" s="9" t="str">
        <f t="shared" si="9"/>
        <v/>
      </c>
      <c r="W33" s="9" t="str">
        <f t="shared" si="10"/>
        <v/>
      </c>
      <c r="Y33" s="9" t="str">
        <f t="shared" si="11"/>
        <v/>
      </c>
      <c r="AA33" s="9" t="str">
        <f t="shared" si="12"/>
        <v/>
      </c>
      <c r="AC33" s="9" t="str">
        <f t="shared" si="13"/>
        <v/>
      </c>
      <c r="AE33" s="9" t="str">
        <f t="shared" si="14"/>
        <v/>
      </c>
      <c r="AG33" s="9" t="str">
        <f t="shared" si="15"/>
        <v/>
      </c>
      <c r="AI33" s="9" t="str">
        <f t="shared" si="16"/>
        <v/>
      </c>
      <c r="AK33" s="9" t="str">
        <f t="shared" si="17"/>
        <v/>
      </c>
      <c r="AM33" s="9" t="str">
        <f t="shared" si="18"/>
        <v/>
      </c>
      <c r="AO33" s="9" t="str">
        <f t="shared" si="19"/>
        <v/>
      </c>
      <c r="AQ33" s="9" t="str">
        <f t="shared" si="20"/>
        <v/>
      </c>
      <c r="AS33" s="9" t="str">
        <f t="shared" si="21"/>
        <v/>
      </c>
      <c r="AU33" s="9" t="str">
        <f t="shared" si="22"/>
        <v/>
      </c>
      <c r="AW33" s="9" t="str">
        <f t="shared" si="23"/>
        <v/>
      </c>
      <c r="AY33" s="9" t="str">
        <f t="shared" si="24"/>
        <v/>
      </c>
    </row>
    <row r="34" spans="1:51">
      <c r="A34" s="2" t="s">
        <v>281</v>
      </c>
      <c r="B34" s="1">
        <v>1.1499999999999999</v>
      </c>
      <c r="C34" s="9">
        <f t="shared" ref="C34:C65" si="25">IF(OR(B34=0,AND(B34&lt;0,D34&gt;0),,AND(B34&gt;0,D34&lt;0)),"",IFERROR((B34-D34)/D34*100,""))</f>
        <v>-20.138888888888893</v>
      </c>
      <c r="D34" s="1">
        <v>1.44</v>
      </c>
      <c r="E34" s="9">
        <f t="shared" ref="E34:E65" si="26">IF(OR(D34=0,AND(D34&lt;0,F34&gt;0),,AND(D34&gt;0,F34&lt;0)),"",IFERROR((D34-F34)/F34*100,""))</f>
        <v>-59.436619718309856</v>
      </c>
      <c r="F34" s="1">
        <v>3.55</v>
      </c>
      <c r="G34" s="9">
        <f t="shared" ref="G34:G65" si="27">IF(OR(F34=0,AND(F34&lt;0,H34&gt;0),,AND(F34&gt;0,H34&lt;0)),"",IFERROR((F34-H34)/H34*100,""))</f>
        <v>36.015325670498086</v>
      </c>
      <c r="H34" s="1">
        <v>2.61</v>
      </c>
      <c r="I34" s="9">
        <f t="shared" ref="I34:I65" si="28">IF(OR(H34=0,AND(H34&lt;0,J34&gt;0),,AND(H34&gt;0,J34&lt;0)),"",IFERROR((H34-J34)/J34*100,""))</f>
        <v>15.999999999999995</v>
      </c>
      <c r="J34" s="1">
        <v>2.25</v>
      </c>
      <c r="K34" s="9">
        <f t="shared" ref="K34:K65" si="29">IF(OR(J34=0,AND(J34&lt;0,L34&gt;0),,AND(J34&gt;0,L34&lt;0)),"",IFERROR((J34-L34)/L34*100,""))</f>
        <v>-63.235294117647058</v>
      </c>
      <c r="L34" s="1">
        <v>6.12</v>
      </c>
      <c r="M34" s="9">
        <f t="shared" ref="M34:M65" si="30">IF(OR(L34=0,AND(L34&lt;0,N34&gt;0),,AND(L34&gt;0,N34&lt;0)),"",IFERROR((L34-N34)/N34*100,""))</f>
        <v>61.477572559366756</v>
      </c>
      <c r="N34" s="1">
        <v>3.79</v>
      </c>
      <c r="O34" s="9">
        <f t="shared" ref="O34:O65" si="31">IF(OR(N34=0,AND(N34&lt;0,P34&gt;0),,AND(N34&gt;0,P34&lt;0)),"",IFERROR((N34-P34)/P34*100,""))</f>
        <v>-47.867950481430533</v>
      </c>
      <c r="P34" s="1">
        <v>7.27</v>
      </c>
      <c r="Q34" s="9">
        <f t="shared" ref="Q34:Q65" si="32">IF(OR(P34=0,AND(P34&lt;0,R34&gt;0),,AND(P34&gt;0,R34&lt;0)),"",IFERROR((P34-R34)/R34*100,""))</f>
        <v>-1.8893387314440024</v>
      </c>
      <c r="R34" s="1">
        <v>7.41</v>
      </c>
      <c r="S34" s="9">
        <f t="shared" ref="S34:S65" si="33">IF(OR(R34=0,AND(R34&lt;0,T34&gt;0),,AND(R34&gt;0,T34&lt;0)),"",IFERROR((R34-T34)/T34*100,""))</f>
        <v>47.904191616766475</v>
      </c>
      <c r="T34" s="1">
        <v>5.01</v>
      </c>
      <c r="U34" s="9">
        <f t="shared" ref="U34:U65" si="34">IF(OR(T34=0,AND(T34&lt;0,V34&gt;0),,AND(T34&gt;0,V34&lt;0)),"",IFERROR((T34-V34)/V34*100,""))</f>
        <v>122.66666666666666</v>
      </c>
      <c r="V34" s="1">
        <v>2.25</v>
      </c>
      <c r="W34" s="9">
        <f t="shared" ref="W34:W65" si="35">IF(OR(V34=0,AND(V34&lt;0,X34&gt;0),,AND(V34&gt;0,X34&lt;0)),"",IFERROR((V34-X34)/X34*100,""))</f>
        <v>281.3559322033899</v>
      </c>
      <c r="X34" s="1">
        <v>0.59</v>
      </c>
      <c r="Y34" s="9">
        <f t="shared" ref="Y34:Y65" si="36">IF(OR(X34=0,AND(X34&lt;0,Z34&gt;0),,AND(X34&gt;0,Z34&lt;0)),"",IFERROR((X34-Z34)/Z34*100,""))</f>
        <v>-27.160493827160504</v>
      </c>
      <c r="Z34" s="1">
        <v>0.81</v>
      </c>
      <c r="AA34" s="9">
        <f t="shared" ref="AA34:AA65" si="37">IF(OR(Z34=0,AND(Z34&lt;0,AB34&gt;0),,AND(Z34&gt;0,AB34&lt;0)),"",IFERROR((Z34-AB34)/AB34*100,""))</f>
        <v>19.117647058823529</v>
      </c>
      <c r="AB34" s="1">
        <v>0.68</v>
      </c>
      <c r="AC34" s="9">
        <f t="shared" ref="AC34:AC65" si="38">IF(OR(AB34=0,AND(AB34&lt;0,AD34&gt;0),,AND(AB34&gt;0,AD34&lt;0)),"",IFERROR((AB34-AD34)/AD34*100,""))</f>
        <v>-8.1081081081080999</v>
      </c>
      <c r="AD34" s="1">
        <v>0.74</v>
      </c>
      <c r="AE34" s="9">
        <f t="shared" ref="AE34:AE65" si="39">IF(OR(AD34=0,AND(AD34&lt;0,AF34&gt;0),,AND(AD34&gt;0,AF34&lt;0)),"",IFERROR((AD34-AF34)/AF34*100,""))</f>
        <v>-5.1282051282051331</v>
      </c>
      <c r="AF34" s="1">
        <v>0.78</v>
      </c>
      <c r="AG34" s="9">
        <f t="shared" ref="AG34:AG65" si="40">IF(OR(AF34=0,AND(AF34&lt;0,AH34&gt;0),,AND(AF34&gt;0,AH34&lt;0)),"",IFERROR((AF34-AH34)/AH34*100,""))</f>
        <v>-56.17977528089888</v>
      </c>
      <c r="AH34" s="1">
        <v>1.78</v>
      </c>
      <c r="AI34" s="9">
        <f t="shared" ref="AI34:AI65" si="41">IF(OR(AH34=0,AND(AH34&lt;0,AJ34&gt;0),,AND(AH34&gt;0,AJ34&lt;0)),"",IFERROR((AH34-AJ34)/AJ34*100,""))</f>
        <v>-2.7322404371584721</v>
      </c>
      <c r="AJ34" s="1">
        <v>1.83</v>
      </c>
      <c r="AK34" s="9">
        <f t="shared" ref="AK34:AK65" si="42">IF(OR(AJ34=0,AND(AJ34&lt;0,AL34&gt;0),,AND(AJ34&gt;0,AL34&lt;0)),"",IFERROR((AJ34-AL34)/AL34*100,""))</f>
        <v>38.636363636363633</v>
      </c>
      <c r="AL34" s="1">
        <v>1.32</v>
      </c>
      <c r="AM34" s="9">
        <f t="shared" ref="AM34:AM65" si="43">IF(OR(AL34=0,AND(AL34&lt;0,AN34&gt;0),,AND(AL34&gt;0,AN34&lt;0)),"",IFERROR((AL34-AN34)/AN34*100,""))</f>
        <v>48.314606741573044</v>
      </c>
      <c r="AN34" s="1">
        <v>0.89</v>
      </c>
      <c r="AO34" s="9" t="str">
        <f t="shared" ref="AO34:AO65" si="44">IF(OR(AN34=0,AND(AN34&lt;0,AP34&gt;0),,AND(AN34&gt;0,AP34&lt;0)),"",IFERROR((AN34-AP34)/AP34*100,""))</f>
        <v/>
      </c>
      <c r="AQ34" s="9" t="str">
        <f t="shared" ref="AQ34:AQ65" si="45">IF(OR(AP34=0,AND(AP34&lt;0,AR34&gt;0),,AND(AP34&gt;0,AR34&lt;0)),"",IFERROR((AP34-AR34)/AR34*100,""))</f>
        <v/>
      </c>
      <c r="AS34" s="9" t="str">
        <f t="shared" ref="AS34:AS65" si="46">IF(OR(AR34=0,AND(AR34&lt;0,AT34&gt;0),,AND(AR34&gt;0,AT34&lt;0)),"",IFERROR((AR34-AT34)/AT34*100,""))</f>
        <v/>
      </c>
      <c r="AU34" s="9" t="str">
        <f t="shared" ref="AU34:AU65" si="47">IF(OR(AT34=0,AND(AT34&lt;0,AV34&gt;0),,AND(AT34&gt;0,AV34&lt;0)),"",IFERROR((AT34-AV34)/AV34*100,""))</f>
        <v/>
      </c>
      <c r="AW34" s="9" t="str">
        <f t="shared" ref="AW34:AW65" si="48">IF(OR(AV34=0,AND(AV34&lt;0,AX34&gt;0),,AND(AV34&gt;0,AX34&lt;0)),"",IFERROR((AV34-AX34)/AX34*100,""))</f>
        <v/>
      </c>
      <c r="AX34" s="1">
        <v>1.23</v>
      </c>
      <c r="AY34" s="9" t="str">
        <f t="shared" ref="AY34:AY65" si="49">IF(OR(AX34=0,AND(AX34&lt;0,AZ34&gt;0),,AND(AX34&gt;0,AZ34&lt;0)),"",IFERROR((AX34-AZ34)/AZ34*100,""))</f>
        <v/>
      </c>
    </row>
    <row r="35" spans="1:51" s="4" customFormat="1">
      <c r="A35" s="3" t="s">
        <v>282</v>
      </c>
      <c r="B35" s="4">
        <f>SUBTOTAL(9,B36:B50)</f>
        <v>1439.96</v>
      </c>
      <c r="C35" s="11">
        <f t="shared" si="25"/>
        <v>-9.6937655610117179</v>
      </c>
      <c r="D35" s="4">
        <f>SUBTOTAL(9,D36:D50)</f>
        <v>1594.5300000000002</v>
      </c>
      <c r="E35" s="11">
        <f t="shared" si="26"/>
        <v>35.133096604150992</v>
      </c>
      <c r="F35" s="4">
        <f>SUBTOTAL(9,F36:F50)</f>
        <v>1179.9699999999998</v>
      </c>
      <c r="G35" s="11">
        <f t="shared" si="27"/>
        <v>-8.9752165482667304E-2</v>
      </c>
      <c r="H35" s="4">
        <f>SUBTOTAL(9,H36:H50)</f>
        <v>1181.0299999999997</v>
      </c>
      <c r="I35" s="11">
        <f t="shared" si="28"/>
        <v>9.6398963971072593</v>
      </c>
      <c r="J35" s="4">
        <f>SUBTOTAL(9,J36:J50)</f>
        <v>1077.19</v>
      </c>
      <c r="K35" s="11">
        <f t="shared" si="29"/>
        <v>8.2853322878655451</v>
      </c>
      <c r="L35" s="4">
        <f>SUBTOTAL(9,L36:L50)</f>
        <v>994.77</v>
      </c>
      <c r="M35" s="11">
        <f t="shared" si="30"/>
        <v>18.226548293935181</v>
      </c>
      <c r="N35" s="4">
        <f>SUBTOTAL(9,N36:N50)</f>
        <v>841.41</v>
      </c>
      <c r="O35" s="11">
        <f t="shared" si="31"/>
        <v>19.328624914908115</v>
      </c>
      <c r="P35" s="4">
        <f>SUBTOTAL(9,P36:P50)</f>
        <v>705.11999999999989</v>
      </c>
      <c r="Q35" s="11">
        <f t="shared" si="32"/>
        <v>32.156311498453718</v>
      </c>
      <c r="R35" s="4">
        <f>SUBTOTAL(9,R36:R50)</f>
        <v>533.55000000000007</v>
      </c>
      <c r="S35" s="11">
        <f t="shared" si="33"/>
        <v>24.833298238225584</v>
      </c>
      <c r="T35" s="4">
        <f>SUBTOTAL(9,T36:T50)</f>
        <v>427.41000000000008</v>
      </c>
      <c r="U35" s="11">
        <f t="shared" si="34"/>
        <v>30.228519195612463</v>
      </c>
      <c r="V35" s="4">
        <f>SUBTOTAL(9,V36:V50)</f>
        <v>328.2</v>
      </c>
      <c r="W35" s="11">
        <f t="shared" si="35"/>
        <v>7.620671563483719</v>
      </c>
      <c r="X35" s="4">
        <f>SUBTOTAL(9,X36:X50)</f>
        <v>304.96000000000004</v>
      </c>
      <c r="Y35" s="11">
        <f t="shared" si="36"/>
        <v>53.740673522887683</v>
      </c>
      <c r="Z35" s="4">
        <f>SUBTOTAL(9,Z36:Z50)</f>
        <v>198.36</v>
      </c>
      <c r="AA35" s="11">
        <f t="shared" si="37"/>
        <v>31.025827333377393</v>
      </c>
      <c r="AB35" s="4">
        <f>SUBTOTAL(9,AB36:AB50)</f>
        <v>151.38999999999999</v>
      </c>
      <c r="AC35" s="11">
        <f t="shared" si="38"/>
        <v>30.283993115318403</v>
      </c>
      <c r="AD35" s="4">
        <f>SUBTOTAL(9,AD36:AD50)</f>
        <v>116.2</v>
      </c>
      <c r="AE35" s="11">
        <f t="shared" si="39"/>
        <v>3.6204744069912498</v>
      </c>
      <c r="AF35" s="4">
        <f>SUBTOTAL(9,AF36:AF50)</f>
        <v>112.14000000000001</v>
      </c>
      <c r="AG35" s="11">
        <f t="shared" si="40"/>
        <v>27.9844784295823</v>
      </c>
      <c r="AH35" s="4">
        <f>SUBTOTAL(9,AH36:AH50)</f>
        <v>87.62</v>
      </c>
      <c r="AI35" s="11">
        <f t="shared" si="41"/>
        <v>30.971599402092696</v>
      </c>
      <c r="AJ35" s="4">
        <f>SUBTOTAL(9,AJ36:AJ50)</f>
        <v>66.899999999999991</v>
      </c>
      <c r="AK35" s="11">
        <f t="shared" si="42"/>
        <v>49.497206703910592</v>
      </c>
      <c r="AL35" s="4">
        <f>SUBTOTAL(9,AL36:AL50)</f>
        <v>44.75</v>
      </c>
      <c r="AM35" s="11">
        <f t="shared" si="43"/>
        <v>15.692864529472597</v>
      </c>
      <c r="AN35" s="4">
        <f>SUBTOTAL(9,AN36:AN50)</f>
        <v>38.68</v>
      </c>
      <c r="AO35" s="11">
        <f t="shared" si="44"/>
        <v>28.504983388704314</v>
      </c>
      <c r="AP35" s="4">
        <f>SUBTOTAL(9,AP36:AP50)</f>
        <v>30.1</v>
      </c>
      <c r="AQ35" s="11">
        <f t="shared" si="45"/>
        <v>95.963541666666686</v>
      </c>
      <c r="AR35" s="4">
        <f>SUBTOTAL(9,AR36:AR50)</f>
        <v>15.36</v>
      </c>
      <c r="AS35" s="11">
        <f t="shared" si="46"/>
        <v>1.8567639257294388</v>
      </c>
      <c r="AT35" s="4">
        <f>SUBTOTAL(9,AT36:AT50)</f>
        <v>15.08</v>
      </c>
      <c r="AU35" s="11" t="str">
        <f t="shared" si="47"/>
        <v/>
      </c>
      <c r="AV35" s="4">
        <f>SUBTOTAL(9,AV36:AV50)</f>
        <v>0</v>
      </c>
      <c r="AW35" s="11" t="str">
        <f t="shared" si="48"/>
        <v/>
      </c>
      <c r="AX35" s="4">
        <f>SUBTOTAL(9,AX36:AX50)</f>
        <v>6.919999999999999</v>
      </c>
      <c r="AY35" s="11" t="str">
        <f t="shared" si="49"/>
        <v/>
      </c>
    </row>
    <row r="36" spans="1:51">
      <c r="A36" s="2" t="s">
        <v>177</v>
      </c>
      <c r="C36" s="9" t="str">
        <f t="shared" si="25"/>
        <v/>
      </c>
      <c r="E36" s="9" t="str">
        <f t="shared" si="26"/>
        <v/>
      </c>
      <c r="G36" s="9" t="str">
        <f t="shared" si="27"/>
        <v/>
      </c>
      <c r="I36" s="9" t="str">
        <f t="shared" si="28"/>
        <v/>
      </c>
      <c r="K36" s="9" t="str">
        <f t="shared" si="29"/>
        <v/>
      </c>
      <c r="M36" s="9" t="str">
        <f t="shared" si="30"/>
        <v/>
      </c>
      <c r="O36" s="9" t="str">
        <f t="shared" si="31"/>
        <v/>
      </c>
      <c r="Q36" s="9" t="str">
        <f t="shared" si="32"/>
        <v/>
      </c>
      <c r="S36" s="9" t="str">
        <f t="shared" si="33"/>
        <v/>
      </c>
      <c r="U36" s="9" t="str">
        <f t="shared" si="34"/>
        <v/>
      </c>
      <c r="W36" s="9" t="str">
        <f t="shared" si="35"/>
        <v/>
      </c>
      <c r="Y36" s="9" t="str">
        <f t="shared" si="36"/>
        <v/>
      </c>
      <c r="AA36" s="9" t="str">
        <f t="shared" si="37"/>
        <v/>
      </c>
      <c r="AC36" s="9" t="str">
        <f t="shared" si="38"/>
        <v/>
      </c>
      <c r="AE36" s="9" t="str">
        <f t="shared" si="39"/>
        <v/>
      </c>
      <c r="AG36" s="9" t="str">
        <f t="shared" si="40"/>
        <v/>
      </c>
      <c r="AI36" s="9" t="str">
        <f t="shared" si="41"/>
        <v/>
      </c>
      <c r="AK36" s="9" t="str">
        <f t="shared" si="42"/>
        <v/>
      </c>
      <c r="AM36" s="9" t="str">
        <f t="shared" si="43"/>
        <v/>
      </c>
      <c r="AO36" s="9" t="str">
        <f t="shared" si="44"/>
        <v/>
      </c>
      <c r="AQ36" s="9" t="str">
        <f t="shared" si="45"/>
        <v/>
      </c>
      <c r="AS36" s="9" t="str">
        <f t="shared" si="46"/>
        <v/>
      </c>
      <c r="AU36" s="9" t="str">
        <f t="shared" si="47"/>
        <v/>
      </c>
      <c r="AW36" s="9" t="str">
        <f t="shared" si="48"/>
        <v/>
      </c>
      <c r="AY36" s="9" t="str">
        <f t="shared" si="49"/>
        <v/>
      </c>
    </row>
    <row r="37" spans="1:51">
      <c r="A37" s="2" t="s">
        <v>178</v>
      </c>
      <c r="B37" s="1">
        <v>188.48</v>
      </c>
      <c r="C37" s="9">
        <f t="shared" si="25"/>
        <v>-39.719192759139034</v>
      </c>
      <c r="D37" s="1">
        <v>312.67</v>
      </c>
      <c r="E37" s="9">
        <f t="shared" si="26"/>
        <v>231.56945917285265</v>
      </c>
      <c r="F37" s="1">
        <v>94.3</v>
      </c>
      <c r="G37" s="9">
        <f t="shared" si="27"/>
        <v>-16.147963720433932</v>
      </c>
      <c r="H37" s="1">
        <v>112.46</v>
      </c>
      <c r="I37" s="9">
        <f t="shared" si="28"/>
        <v>27.635909658381564</v>
      </c>
      <c r="J37" s="1">
        <v>88.11</v>
      </c>
      <c r="K37" s="9">
        <f t="shared" si="29"/>
        <v>21.430540242557878</v>
      </c>
      <c r="L37" s="1">
        <v>72.56</v>
      </c>
      <c r="M37" s="9">
        <f t="shared" si="30"/>
        <v>-24.369397540129242</v>
      </c>
      <c r="N37" s="1">
        <v>95.94</v>
      </c>
      <c r="O37" s="9">
        <f t="shared" si="31"/>
        <v>3.6181013068365853</v>
      </c>
      <c r="P37" s="1">
        <v>92.59</v>
      </c>
      <c r="Q37" s="9">
        <f t="shared" si="32"/>
        <v>5.5517555859553172</v>
      </c>
      <c r="R37" s="1">
        <v>87.72</v>
      </c>
      <c r="S37" s="9">
        <f t="shared" si="33"/>
        <v>-5.8394160583941579</v>
      </c>
      <c r="T37" s="1">
        <v>93.16</v>
      </c>
      <c r="U37" s="9">
        <f t="shared" si="34"/>
        <v>22.417871222076219</v>
      </c>
      <c r="V37" s="1">
        <v>76.099999999999994</v>
      </c>
      <c r="W37" s="9">
        <f t="shared" si="35"/>
        <v>-22.29143265597877</v>
      </c>
      <c r="X37" s="1">
        <v>97.93</v>
      </c>
      <c r="Y37" s="9">
        <f t="shared" si="36"/>
        <v>317.25607158074138</v>
      </c>
      <c r="Z37" s="1">
        <v>23.47</v>
      </c>
      <c r="AA37" s="9">
        <f t="shared" si="37"/>
        <v>16.418650793650787</v>
      </c>
      <c r="AB37" s="1">
        <v>20.16</v>
      </c>
      <c r="AC37" s="9">
        <f t="shared" si="38"/>
        <v>-12.613784135240572</v>
      </c>
      <c r="AD37" s="1">
        <v>23.07</v>
      </c>
      <c r="AE37" s="9">
        <f t="shared" si="39"/>
        <v>-4.6694214876033016</v>
      </c>
      <c r="AF37" s="1">
        <v>24.2</v>
      </c>
      <c r="AG37" s="9">
        <f t="shared" si="40"/>
        <v>758.1560283687943</v>
      </c>
      <c r="AH37" s="1">
        <v>2.82</v>
      </c>
      <c r="AI37" s="9">
        <f t="shared" si="41"/>
        <v>-38.961038961038966</v>
      </c>
      <c r="AJ37" s="1">
        <v>4.62</v>
      </c>
      <c r="AK37" s="9" t="str">
        <f t="shared" si="42"/>
        <v/>
      </c>
      <c r="AM37" s="9" t="str">
        <f t="shared" si="43"/>
        <v/>
      </c>
      <c r="AO37" s="9" t="str">
        <f t="shared" si="44"/>
        <v/>
      </c>
      <c r="AQ37" s="9" t="str">
        <f t="shared" si="45"/>
        <v/>
      </c>
      <c r="AS37" s="9" t="str">
        <f t="shared" si="46"/>
        <v/>
      </c>
      <c r="AT37" s="1">
        <v>1.28</v>
      </c>
      <c r="AU37" s="9" t="str">
        <f t="shared" si="47"/>
        <v/>
      </c>
      <c r="AW37" s="9" t="str">
        <f t="shared" si="48"/>
        <v/>
      </c>
      <c r="AX37" s="1">
        <v>0.97</v>
      </c>
      <c r="AY37" s="9" t="str">
        <f t="shared" si="49"/>
        <v/>
      </c>
    </row>
    <row r="38" spans="1:51">
      <c r="A38" s="2" t="s">
        <v>283</v>
      </c>
      <c r="B38" s="1">
        <v>425.42</v>
      </c>
      <c r="C38" s="9">
        <f t="shared" si="25"/>
        <v>-11.32649658162414</v>
      </c>
      <c r="D38" s="1">
        <v>479.76</v>
      </c>
      <c r="E38" s="9">
        <f t="shared" si="26"/>
        <v>32.420645873585421</v>
      </c>
      <c r="F38" s="1">
        <v>362.3</v>
      </c>
      <c r="G38" s="9">
        <f t="shared" si="27"/>
        <v>14.990319611514908</v>
      </c>
      <c r="H38" s="1">
        <v>315.07</v>
      </c>
      <c r="I38" s="9">
        <f t="shared" si="28"/>
        <v>28.905163243597094</v>
      </c>
      <c r="J38" s="1">
        <v>244.42</v>
      </c>
      <c r="K38" s="9">
        <f t="shared" si="29"/>
        <v>-13.733102742385203</v>
      </c>
      <c r="L38" s="1">
        <v>283.33</v>
      </c>
      <c r="M38" s="9">
        <f t="shared" si="30"/>
        <v>5.5665263236335178</v>
      </c>
      <c r="N38" s="1">
        <v>268.39</v>
      </c>
      <c r="O38" s="9">
        <f t="shared" si="31"/>
        <v>11.047209234970412</v>
      </c>
      <c r="P38" s="1">
        <v>241.69</v>
      </c>
      <c r="Q38" s="9">
        <f t="shared" si="32"/>
        <v>28.98388301846515</v>
      </c>
      <c r="R38" s="1">
        <v>187.38</v>
      </c>
      <c r="S38" s="9">
        <f t="shared" si="33"/>
        <v>20.750096661940965</v>
      </c>
      <c r="T38" s="1">
        <v>155.18</v>
      </c>
      <c r="U38" s="9">
        <f t="shared" si="34"/>
        <v>36.662263320123301</v>
      </c>
      <c r="V38" s="1">
        <v>113.55</v>
      </c>
      <c r="W38" s="9">
        <f t="shared" si="35"/>
        <v>-9.6802418071905851</v>
      </c>
      <c r="X38" s="1">
        <v>125.72</v>
      </c>
      <c r="Y38" s="9">
        <f t="shared" si="36"/>
        <v>11.860485808345937</v>
      </c>
      <c r="Z38" s="1">
        <v>112.39</v>
      </c>
      <c r="AA38" s="9">
        <f t="shared" si="37"/>
        <v>19.398703920110492</v>
      </c>
      <c r="AB38" s="1">
        <v>94.13</v>
      </c>
      <c r="AC38" s="9">
        <f t="shared" si="38"/>
        <v>47.262202753441791</v>
      </c>
      <c r="AD38" s="1">
        <v>63.92</v>
      </c>
      <c r="AE38" s="9">
        <f t="shared" si="39"/>
        <v>0.37688442211055589</v>
      </c>
      <c r="AF38" s="1">
        <v>63.68</v>
      </c>
      <c r="AG38" s="9">
        <f t="shared" si="40"/>
        <v>-2.1511985248924379</v>
      </c>
      <c r="AH38" s="1">
        <v>65.08</v>
      </c>
      <c r="AI38" s="9">
        <f t="shared" si="41"/>
        <v>45.495193382517336</v>
      </c>
      <c r="AJ38" s="1">
        <v>44.73</v>
      </c>
      <c r="AK38" s="9">
        <f t="shared" si="42"/>
        <v>19.726980728051384</v>
      </c>
      <c r="AL38" s="1">
        <v>37.36</v>
      </c>
      <c r="AM38" s="9">
        <f t="shared" si="43"/>
        <v>18.302723242558585</v>
      </c>
      <c r="AN38" s="1">
        <v>31.58</v>
      </c>
      <c r="AO38" s="9">
        <f t="shared" si="44"/>
        <v>75.152523571824716</v>
      </c>
      <c r="AP38" s="1">
        <v>18.03</v>
      </c>
      <c r="AQ38" s="9">
        <f t="shared" si="45"/>
        <v>66.790009250693799</v>
      </c>
      <c r="AR38" s="1">
        <v>10.81</v>
      </c>
      <c r="AS38" s="9">
        <f t="shared" si="46"/>
        <v>10.30612244897959</v>
      </c>
      <c r="AT38" s="1">
        <v>9.8000000000000007</v>
      </c>
      <c r="AU38" s="9" t="str">
        <f t="shared" si="47"/>
        <v/>
      </c>
      <c r="AW38" s="9" t="str">
        <f t="shared" si="48"/>
        <v/>
      </c>
      <c r="AX38" s="1">
        <v>1.63</v>
      </c>
      <c r="AY38" s="9" t="str">
        <f t="shared" si="49"/>
        <v/>
      </c>
    </row>
    <row r="39" spans="1:51">
      <c r="A39" s="2" t="s">
        <v>284</v>
      </c>
      <c r="B39" s="1">
        <v>63.02</v>
      </c>
      <c r="C39" s="9">
        <f t="shared" si="25"/>
        <v>103.68455074337426</v>
      </c>
      <c r="D39" s="1">
        <v>30.94</v>
      </c>
      <c r="E39" s="9">
        <f t="shared" si="26"/>
        <v>49.036608863198452</v>
      </c>
      <c r="F39" s="1">
        <v>20.76</v>
      </c>
      <c r="G39" s="9">
        <f t="shared" si="27"/>
        <v>-67.021445591739464</v>
      </c>
      <c r="H39" s="1">
        <v>62.95</v>
      </c>
      <c r="I39" s="9">
        <f t="shared" si="28"/>
        <v>36.491760624457946</v>
      </c>
      <c r="J39" s="1">
        <v>46.12</v>
      </c>
      <c r="K39" s="9">
        <f t="shared" si="29"/>
        <v>-19.539427773900911</v>
      </c>
      <c r="L39" s="1">
        <v>57.32</v>
      </c>
      <c r="M39" s="9">
        <f t="shared" si="30"/>
        <v>167.47550163322447</v>
      </c>
      <c r="N39" s="1">
        <v>21.43</v>
      </c>
      <c r="O39" s="9">
        <f t="shared" si="31"/>
        <v>-70.240244410498548</v>
      </c>
      <c r="P39" s="1">
        <v>72.010000000000005</v>
      </c>
      <c r="Q39" s="9">
        <f t="shared" si="32"/>
        <v>-17.731063635325025</v>
      </c>
      <c r="R39" s="1">
        <v>87.53</v>
      </c>
      <c r="S39" s="9">
        <f t="shared" si="33"/>
        <v>33.735676088617261</v>
      </c>
      <c r="T39" s="1">
        <v>65.45</v>
      </c>
      <c r="U39" s="9">
        <f t="shared" si="34"/>
        <v>42.313546423135463</v>
      </c>
      <c r="V39" s="1">
        <v>45.99</v>
      </c>
      <c r="W39" s="9">
        <f t="shared" si="35"/>
        <v>98.489425981873097</v>
      </c>
      <c r="X39" s="1">
        <v>23.17</v>
      </c>
      <c r="Y39" s="9">
        <f t="shared" si="36"/>
        <v>96.355932203389841</v>
      </c>
      <c r="Z39" s="1">
        <v>11.8</v>
      </c>
      <c r="AA39" s="9">
        <f t="shared" si="37"/>
        <v>-45.34506716072255</v>
      </c>
      <c r="AB39" s="1">
        <v>21.59</v>
      </c>
      <c r="AC39" s="9">
        <f t="shared" si="38"/>
        <v>2.5166191832858553</v>
      </c>
      <c r="AD39" s="1">
        <v>21.06</v>
      </c>
      <c r="AE39" s="9">
        <f t="shared" si="39"/>
        <v>8.7809917355371869</v>
      </c>
      <c r="AF39" s="1">
        <v>19.36</v>
      </c>
      <c r="AG39" s="9">
        <f t="shared" si="40"/>
        <v>37.891737891737897</v>
      </c>
      <c r="AH39" s="1">
        <v>14.04</v>
      </c>
      <c r="AI39" s="9">
        <f t="shared" si="41"/>
        <v>14.612244897959176</v>
      </c>
      <c r="AJ39" s="1">
        <v>12.25</v>
      </c>
      <c r="AK39" s="9">
        <f t="shared" si="42"/>
        <v>232.88043478260869</v>
      </c>
      <c r="AL39" s="1">
        <v>3.68</v>
      </c>
      <c r="AM39" s="9">
        <f t="shared" si="43"/>
        <v>24.32432432432433</v>
      </c>
      <c r="AN39" s="1">
        <v>2.96</v>
      </c>
      <c r="AO39" s="9">
        <f t="shared" si="44"/>
        <v>-69.70317297850562</v>
      </c>
      <c r="AP39" s="1">
        <v>9.77</v>
      </c>
      <c r="AQ39" s="9">
        <f t="shared" si="45"/>
        <v>242.80701754385964</v>
      </c>
      <c r="AR39" s="1">
        <v>2.85</v>
      </c>
      <c r="AS39" s="9">
        <f t="shared" si="46"/>
        <v>533.33333333333326</v>
      </c>
      <c r="AT39" s="1">
        <v>0.45</v>
      </c>
      <c r="AU39" s="9" t="str">
        <f t="shared" si="47"/>
        <v/>
      </c>
      <c r="AV39" s="1">
        <v>0</v>
      </c>
      <c r="AW39" s="9" t="str">
        <f t="shared" si="48"/>
        <v/>
      </c>
      <c r="AX39" s="1">
        <v>2.38</v>
      </c>
      <c r="AY39" s="9" t="str">
        <f t="shared" si="49"/>
        <v/>
      </c>
    </row>
    <row r="40" spans="1:51">
      <c r="A40" s="2" t="s">
        <v>183</v>
      </c>
      <c r="B40" s="1">
        <v>30.09</v>
      </c>
      <c r="C40" s="9">
        <f t="shared" si="25"/>
        <v>-7.671064743786447</v>
      </c>
      <c r="D40" s="1">
        <v>32.590000000000003</v>
      </c>
      <c r="E40" s="9">
        <f t="shared" si="26"/>
        <v>49.770220588235297</v>
      </c>
      <c r="F40" s="1">
        <v>21.76</v>
      </c>
      <c r="G40" s="9">
        <f t="shared" si="27"/>
        <v>46.531986531986547</v>
      </c>
      <c r="H40" s="1">
        <v>14.85</v>
      </c>
      <c r="I40" s="9">
        <f t="shared" si="28"/>
        <v>-17.316258351893101</v>
      </c>
      <c r="J40" s="1">
        <v>17.96</v>
      </c>
      <c r="K40" s="9">
        <f t="shared" si="29"/>
        <v>51.945854483925558</v>
      </c>
      <c r="L40" s="1">
        <v>11.82</v>
      </c>
      <c r="M40" s="9">
        <f t="shared" si="30"/>
        <v>12.037914691943124</v>
      </c>
      <c r="N40" s="1">
        <v>10.55</v>
      </c>
      <c r="O40" s="9">
        <f t="shared" si="31"/>
        <v>9.326424870466326</v>
      </c>
      <c r="P40" s="1">
        <v>9.65</v>
      </c>
      <c r="Q40" s="9">
        <f t="shared" si="32"/>
        <v>43.601190476190489</v>
      </c>
      <c r="R40" s="1">
        <v>6.72</v>
      </c>
      <c r="S40" s="9">
        <f t="shared" si="33"/>
        <v>32.283464566929126</v>
      </c>
      <c r="T40" s="1">
        <v>5.08</v>
      </c>
      <c r="U40" s="9">
        <f t="shared" si="34"/>
        <v>14.672686230248317</v>
      </c>
      <c r="V40" s="1">
        <v>4.43</v>
      </c>
      <c r="W40" s="9">
        <f t="shared" si="35"/>
        <v>159.06432748538012</v>
      </c>
      <c r="X40" s="1">
        <v>1.71</v>
      </c>
      <c r="Y40" s="9">
        <f t="shared" si="36"/>
        <v>-6.5573770491803334</v>
      </c>
      <c r="Z40" s="1">
        <v>1.83</v>
      </c>
      <c r="AA40" s="9">
        <f t="shared" si="37"/>
        <v>-49.586776859504127</v>
      </c>
      <c r="AB40" s="1">
        <v>3.63</v>
      </c>
      <c r="AC40" s="9">
        <f t="shared" si="38"/>
        <v>28.723404255319153</v>
      </c>
      <c r="AD40" s="1">
        <v>2.82</v>
      </c>
      <c r="AE40" s="9">
        <f t="shared" si="39"/>
        <v>18.987341772151886</v>
      </c>
      <c r="AF40" s="1">
        <v>2.37</v>
      </c>
      <c r="AG40" s="9">
        <f t="shared" si="40"/>
        <v>8.7155963302752255</v>
      </c>
      <c r="AH40" s="1">
        <v>2.1800000000000002</v>
      </c>
      <c r="AI40" s="9">
        <f t="shared" si="41"/>
        <v>12.953367875647681</v>
      </c>
      <c r="AJ40" s="1">
        <v>1.93</v>
      </c>
      <c r="AK40" s="9">
        <f t="shared" si="42"/>
        <v>12.865497076023392</v>
      </c>
      <c r="AL40" s="1">
        <v>1.71</v>
      </c>
      <c r="AM40" s="9">
        <f t="shared" si="43"/>
        <v>23.913043478260875</v>
      </c>
      <c r="AN40" s="1">
        <v>1.38</v>
      </c>
      <c r="AO40" s="9">
        <f t="shared" si="44"/>
        <v>26.605504587155941</v>
      </c>
      <c r="AP40" s="1">
        <v>1.0900000000000001</v>
      </c>
      <c r="AQ40" s="9">
        <f t="shared" si="45"/>
        <v>60.294117647058819</v>
      </c>
      <c r="AR40" s="1">
        <v>0.68</v>
      </c>
      <c r="AS40" s="9">
        <f t="shared" si="46"/>
        <v>47.826086956521742</v>
      </c>
      <c r="AT40" s="1">
        <v>0.46</v>
      </c>
      <c r="AU40" s="9" t="str">
        <f t="shared" si="47"/>
        <v/>
      </c>
      <c r="AW40" s="9" t="str">
        <f t="shared" si="48"/>
        <v/>
      </c>
      <c r="AX40" s="1">
        <v>0.09</v>
      </c>
      <c r="AY40" s="9" t="str">
        <f t="shared" si="49"/>
        <v/>
      </c>
    </row>
    <row r="41" spans="1:51">
      <c r="A41" s="2" t="s">
        <v>184</v>
      </c>
      <c r="B41" s="1">
        <v>12.69</v>
      </c>
      <c r="C41" s="9">
        <f t="shared" si="25"/>
        <v>-67.668789808917211</v>
      </c>
      <c r="D41" s="1">
        <v>39.25</v>
      </c>
      <c r="E41" s="9">
        <f t="shared" si="26"/>
        <v>-0.68319838056680948</v>
      </c>
      <c r="F41" s="1">
        <v>39.520000000000003</v>
      </c>
      <c r="G41" s="9">
        <f t="shared" si="27"/>
        <v>36.464088397790064</v>
      </c>
      <c r="H41" s="1">
        <v>28.96</v>
      </c>
      <c r="I41" s="9">
        <f t="shared" si="28"/>
        <v>-20.110344827586204</v>
      </c>
      <c r="J41" s="1">
        <v>36.25</v>
      </c>
      <c r="K41" s="9">
        <f t="shared" si="29"/>
        <v>38.095238095238095</v>
      </c>
      <c r="L41" s="1">
        <v>26.25</v>
      </c>
      <c r="M41" s="9">
        <f t="shared" si="30"/>
        <v>-27.36579966795794</v>
      </c>
      <c r="N41" s="1">
        <v>36.14</v>
      </c>
      <c r="O41" s="9">
        <f t="shared" si="31"/>
        <v>60.266075388026607</v>
      </c>
      <c r="P41" s="1">
        <v>22.55</v>
      </c>
      <c r="Q41" s="9">
        <f t="shared" si="32"/>
        <v>561.29032258064524</v>
      </c>
      <c r="R41" s="1">
        <v>3.41</v>
      </c>
      <c r="S41" s="9" t="str">
        <f t="shared" si="33"/>
        <v/>
      </c>
      <c r="T41" s="1">
        <v>-2.2799999999999998</v>
      </c>
      <c r="U41" s="9" t="str">
        <f t="shared" si="34"/>
        <v/>
      </c>
      <c r="V41" s="1">
        <v>4.43</v>
      </c>
      <c r="W41" s="9">
        <f t="shared" si="35"/>
        <v>15.968586387434552</v>
      </c>
      <c r="X41" s="1">
        <v>3.82</v>
      </c>
      <c r="Y41" s="9">
        <f t="shared" si="36"/>
        <v>-14.157303370786522</v>
      </c>
      <c r="Z41" s="1">
        <v>4.45</v>
      </c>
      <c r="AA41" s="9">
        <f t="shared" si="37"/>
        <v>151.41242937853107</v>
      </c>
      <c r="AB41" s="1">
        <v>1.77</v>
      </c>
      <c r="AC41" s="9">
        <f t="shared" si="38"/>
        <v>22.916666666666671</v>
      </c>
      <c r="AD41" s="1">
        <v>1.44</v>
      </c>
      <c r="AE41" s="9" t="str">
        <f t="shared" si="39"/>
        <v/>
      </c>
      <c r="AF41" s="1">
        <v>-0.38</v>
      </c>
      <c r="AG41" s="9" t="str">
        <f t="shared" si="40"/>
        <v/>
      </c>
      <c r="AH41" s="1">
        <v>0.62</v>
      </c>
      <c r="AI41" s="9">
        <f t="shared" si="41"/>
        <v>93.75</v>
      </c>
      <c r="AJ41" s="1">
        <v>0.32</v>
      </c>
      <c r="AK41" s="9">
        <f t="shared" si="42"/>
        <v>3100</v>
      </c>
      <c r="AL41" s="1">
        <v>0.01</v>
      </c>
      <c r="AM41" s="9">
        <f t="shared" si="43"/>
        <v>-99.324324324324323</v>
      </c>
      <c r="AN41" s="1">
        <v>1.48</v>
      </c>
      <c r="AO41" s="9">
        <f t="shared" si="44"/>
        <v>190.19607843137254</v>
      </c>
      <c r="AP41" s="1">
        <v>0.51</v>
      </c>
      <c r="AQ41" s="9">
        <f t="shared" si="45"/>
        <v>59.375</v>
      </c>
      <c r="AR41" s="1">
        <v>0.32</v>
      </c>
      <c r="AS41" s="9">
        <f t="shared" si="46"/>
        <v>-82.320441988950279</v>
      </c>
      <c r="AT41" s="1">
        <v>1.81</v>
      </c>
      <c r="AU41" s="9" t="str">
        <f t="shared" si="47"/>
        <v/>
      </c>
      <c r="AW41" s="9" t="str">
        <f t="shared" si="48"/>
        <v/>
      </c>
      <c r="AX41" s="1">
        <v>0.51</v>
      </c>
      <c r="AY41" s="9" t="str">
        <f t="shared" si="49"/>
        <v/>
      </c>
    </row>
    <row r="42" spans="1:51">
      <c r="A42" s="2" t="s">
        <v>285</v>
      </c>
      <c r="B42" s="1">
        <v>3.22</v>
      </c>
      <c r="C42" s="9">
        <f t="shared" si="25"/>
        <v>23.371647509578558</v>
      </c>
      <c r="D42" s="1">
        <v>2.61</v>
      </c>
      <c r="E42" s="9">
        <f t="shared" si="26"/>
        <v>86.428571428571431</v>
      </c>
      <c r="F42" s="1">
        <v>1.4</v>
      </c>
      <c r="G42" s="9">
        <f t="shared" si="27"/>
        <v>-24.731182795698935</v>
      </c>
      <c r="H42" s="1">
        <v>1.86</v>
      </c>
      <c r="I42" s="9">
        <f t="shared" si="28"/>
        <v>17.721518987341771</v>
      </c>
      <c r="J42" s="1">
        <v>1.58</v>
      </c>
      <c r="K42" s="9">
        <f t="shared" si="29"/>
        <v>51.923076923076927</v>
      </c>
      <c r="L42" s="1">
        <v>1.04</v>
      </c>
      <c r="M42" s="9" t="str">
        <f t="shared" si="30"/>
        <v/>
      </c>
      <c r="O42" s="9" t="str">
        <f t="shared" si="31"/>
        <v/>
      </c>
      <c r="Q42" s="9" t="str">
        <f t="shared" si="32"/>
        <v/>
      </c>
      <c r="S42" s="9" t="str">
        <f t="shared" si="33"/>
        <v/>
      </c>
      <c r="U42" s="9" t="str">
        <f t="shared" si="34"/>
        <v/>
      </c>
      <c r="W42" s="9" t="str">
        <f t="shared" si="35"/>
        <v/>
      </c>
      <c r="Y42" s="9" t="str">
        <f t="shared" si="36"/>
        <v/>
      </c>
      <c r="AA42" s="9" t="str">
        <f t="shared" si="37"/>
        <v/>
      </c>
      <c r="AC42" s="9" t="str">
        <f t="shared" si="38"/>
        <v/>
      </c>
      <c r="AE42" s="9" t="str">
        <f t="shared" si="39"/>
        <v/>
      </c>
      <c r="AG42" s="9" t="str">
        <f t="shared" si="40"/>
        <v/>
      </c>
      <c r="AI42" s="9" t="str">
        <f t="shared" si="41"/>
        <v/>
      </c>
      <c r="AK42" s="9" t="str">
        <f t="shared" si="42"/>
        <v/>
      </c>
      <c r="AM42" s="9" t="str">
        <f t="shared" si="43"/>
        <v/>
      </c>
      <c r="AO42" s="9" t="str">
        <f t="shared" si="44"/>
        <v/>
      </c>
      <c r="AQ42" s="9" t="str">
        <f t="shared" si="45"/>
        <v/>
      </c>
      <c r="AS42" s="9" t="str">
        <f t="shared" si="46"/>
        <v/>
      </c>
      <c r="AU42" s="9" t="str">
        <f t="shared" si="47"/>
        <v/>
      </c>
      <c r="AW42" s="9" t="str">
        <f t="shared" si="48"/>
        <v/>
      </c>
      <c r="AY42" s="9" t="str">
        <f t="shared" si="49"/>
        <v/>
      </c>
    </row>
    <row r="43" spans="1:51">
      <c r="A43" s="2" t="s">
        <v>286</v>
      </c>
      <c r="B43" s="1">
        <v>12.87</v>
      </c>
      <c r="C43" s="9">
        <f t="shared" si="25"/>
        <v>101.09374999999999</v>
      </c>
      <c r="D43" s="1">
        <v>6.4</v>
      </c>
      <c r="E43" s="9">
        <f t="shared" si="26"/>
        <v>40.969162995594722</v>
      </c>
      <c r="F43" s="1">
        <v>4.54</v>
      </c>
      <c r="G43" s="9">
        <f t="shared" si="27"/>
        <v>50.331125827814574</v>
      </c>
      <c r="H43" s="1">
        <v>3.02</v>
      </c>
      <c r="I43" s="9">
        <f t="shared" si="28"/>
        <v>51.758793969849251</v>
      </c>
      <c r="J43" s="1">
        <v>1.99</v>
      </c>
      <c r="K43" s="9">
        <f t="shared" si="29"/>
        <v>-28.417266187050355</v>
      </c>
      <c r="L43" s="1">
        <v>2.78</v>
      </c>
      <c r="M43" s="9">
        <f t="shared" si="30"/>
        <v>63.529411764705877</v>
      </c>
      <c r="N43" s="1">
        <v>1.7</v>
      </c>
      <c r="O43" s="9">
        <f t="shared" si="31"/>
        <v>-28.870292887029294</v>
      </c>
      <c r="P43" s="1">
        <v>2.39</v>
      </c>
      <c r="Q43" s="9">
        <f t="shared" si="32"/>
        <v>231.94444444444446</v>
      </c>
      <c r="R43" s="1">
        <v>0.72</v>
      </c>
      <c r="S43" s="9">
        <f t="shared" si="33"/>
        <v>46.938775510204081</v>
      </c>
      <c r="T43" s="1">
        <v>0.49</v>
      </c>
      <c r="U43" s="9">
        <f t="shared" si="34"/>
        <v>-18.333333333333332</v>
      </c>
      <c r="V43" s="1">
        <v>0.6</v>
      </c>
      <c r="W43" s="9">
        <f t="shared" si="35"/>
        <v>1399.9999999999998</v>
      </c>
      <c r="X43" s="1">
        <v>0.04</v>
      </c>
      <c r="Y43" s="9">
        <f t="shared" si="36"/>
        <v>33.333333333333343</v>
      </c>
      <c r="Z43" s="1">
        <v>0.03</v>
      </c>
      <c r="AA43" s="9">
        <f t="shared" si="37"/>
        <v>199.99999999999994</v>
      </c>
      <c r="AB43" s="1">
        <v>0.01</v>
      </c>
      <c r="AC43" s="9">
        <f t="shared" si="38"/>
        <v>0</v>
      </c>
      <c r="AD43" s="1">
        <v>0.01</v>
      </c>
      <c r="AE43" s="9" t="str">
        <f t="shared" si="39"/>
        <v/>
      </c>
      <c r="AG43" s="9" t="str">
        <f t="shared" si="40"/>
        <v/>
      </c>
      <c r="AI43" s="9" t="str">
        <f t="shared" si="41"/>
        <v/>
      </c>
      <c r="AK43" s="9" t="str">
        <f t="shared" si="42"/>
        <v/>
      </c>
      <c r="AM43" s="9" t="str">
        <f t="shared" si="43"/>
        <v/>
      </c>
      <c r="AO43" s="9" t="str">
        <f t="shared" si="44"/>
        <v/>
      </c>
      <c r="AQ43" s="9" t="str">
        <f t="shared" si="45"/>
        <v/>
      </c>
      <c r="AS43" s="9" t="str">
        <f t="shared" si="46"/>
        <v/>
      </c>
      <c r="AU43" s="9" t="str">
        <f t="shared" si="47"/>
        <v/>
      </c>
      <c r="AW43" s="9" t="str">
        <f t="shared" si="48"/>
        <v/>
      </c>
      <c r="AY43" s="9" t="str">
        <f t="shared" si="49"/>
        <v/>
      </c>
    </row>
    <row r="44" spans="1:51">
      <c r="A44" s="2" t="s">
        <v>195</v>
      </c>
      <c r="B44" s="1">
        <v>1.41</v>
      </c>
      <c r="C44" s="9">
        <f t="shared" si="25"/>
        <v>7.6335877862595307</v>
      </c>
      <c r="D44" s="1">
        <v>1.31</v>
      </c>
      <c r="E44" s="9">
        <f t="shared" si="26"/>
        <v>15.929203539823025</v>
      </c>
      <c r="F44" s="1">
        <v>1.1299999999999999</v>
      </c>
      <c r="G44" s="9">
        <f t="shared" si="27"/>
        <v>-4.2372881355932241</v>
      </c>
      <c r="H44" s="1">
        <v>1.18</v>
      </c>
      <c r="I44" s="9">
        <f t="shared" si="28"/>
        <v>-7.8125000000000071</v>
      </c>
      <c r="J44" s="1">
        <v>1.28</v>
      </c>
      <c r="K44" s="9">
        <f t="shared" si="29"/>
        <v>19.626168224299061</v>
      </c>
      <c r="L44" s="1">
        <v>1.07</v>
      </c>
      <c r="M44" s="9" t="str">
        <f t="shared" si="30"/>
        <v/>
      </c>
      <c r="O44" s="9" t="str">
        <f t="shared" si="31"/>
        <v/>
      </c>
      <c r="Q44" s="9" t="str">
        <f t="shared" si="32"/>
        <v/>
      </c>
      <c r="S44" s="9" t="str">
        <f t="shared" si="33"/>
        <v/>
      </c>
      <c r="U44" s="9" t="str">
        <f t="shared" si="34"/>
        <v/>
      </c>
      <c r="W44" s="9" t="str">
        <f t="shared" si="35"/>
        <v/>
      </c>
      <c r="Y44" s="9" t="str">
        <f t="shared" si="36"/>
        <v/>
      </c>
      <c r="AA44" s="9" t="str">
        <f t="shared" si="37"/>
        <v/>
      </c>
      <c r="AC44" s="9" t="str">
        <f t="shared" si="38"/>
        <v/>
      </c>
      <c r="AE44" s="9" t="str">
        <f t="shared" si="39"/>
        <v/>
      </c>
      <c r="AG44" s="9" t="str">
        <f t="shared" si="40"/>
        <v/>
      </c>
      <c r="AI44" s="9" t="str">
        <f t="shared" si="41"/>
        <v/>
      </c>
      <c r="AK44" s="9" t="str">
        <f t="shared" si="42"/>
        <v/>
      </c>
      <c r="AM44" s="9" t="str">
        <f t="shared" si="43"/>
        <v/>
      </c>
      <c r="AO44" s="9" t="str">
        <f t="shared" si="44"/>
        <v/>
      </c>
      <c r="AQ44" s="9" t="str">
        <f t="shared" si="45"/>
        <v/>
      </c>
      <c r="AS44" s="9" t="str">
        <f t="shared" si="46"/>
        <v/>
      </c>
      <c r="AU44" s="9" t="str">
        <f t="shared" si="47"/>
        <v/>
      </c>
      <c r="AW44" s="9" t="str">
        <f t="shared" si="48"/>
        <v/>
      </c>
      <c r="AY44" s="9" t="str">
        <f t="shared" si="49"/>
        <v/>
      </c>
    </row>
    <row r="45" spans="1:51">
      <c r="A45" s="2" t="s">
        <v>287</v>
      </c>
      <c r="B45" s="1">
        <v>25.95</v>
      </c>
      <c r="C45" s="9">
        <f t="shared" si="25"/>
        <v>-41.474966170500679</v>
      </c>
      <c r="D45" s="1">
        <v>44.34</v>
      </c>
      <c r="E45" s="9">
        <f t="shared" si="26"/>
        <v>81.795817958179597</v>
      </c>
      <c r="F45" s="1">
        <v>24.39</v>
      </c>
      <c r="G45" s="9">
        <f t="shared" si="27"/>
        <v>9.0787119856887344</v>
      </c>
      <c r="H45" s="1">
        <v>22.36</v>
      </c>
      <c r="I45" s="9">
        <f t="shared" si="28"/>
        <v>-9.8750503829101159</v>
      </c>
      <c r="J45" s="1">
        <v>24.81</v>
      </c>
      <c r="K45" s="9">
        <f t="shared" si="29"/>
        <v>-1.3518886679920472</v>
      </c>
      <c r="L45" s="1">
        <v>25.15</v>
      </c>
      <c r="M45" s="9">
        <f t="shared" si="30"/>
        <v>-36.393525543753164</v>
      </c>
      <c r="N45" s="1">
        <v>39.54</v>
      </c>
      <c r="O45" s="9">
        <f t="shared" si="31"/>
        <v>-33.254557731262665</v>
      </c>
      <c r="P45" s="1">
        <v>59.24</v>
      </c>
      <c r="Q45" s="9">
        <f t="shared" si="32"/>
        <v>28.169623539593257</v>
      </c>
      <c r="R45" s="1">
        <v>46.22</v>
      </c>
      <c r="S45" s="9">
        <f t="shared" si="33"/>
        <v>192.34661606578112</v>
      </c>
      <c r="T45" s="1">
        <v>15.81</v>
      </c>
      <c r="U45" s="9">
        <f t="shared" si="34"/>
        <v>41.666666666666671</v>
      </c>
      <c r="V45" s="1">
        <v>11.16</v>
      </c>
      <c r="W45" s="9">
        <f t="shared" si="35"/>
        <v>16.129032258064523</v>
      </c>
      <c r="X45" s="1">
        <v>9.61</v>
      </c>
      <c r="Y45" s="9">
        <f t="shared" si="36"/>
        <v>12.925969447708574</v>
      </c>
      <c r="Z45" s="1">
        <v>8.51</v>
      </c>
      <c r="AA45" s="9">
        <f t="shared" si="37"/>
        <v>120.46632124352332</v>
      </c>
      <c r="AB45" s="1">
        <v>3.86</v>
      </c>
      <c r="AC45" s="9">
        <f t="shared" si="38"/>
        <v>1.3123359580052447</v>
      </c>
      <c r="AD45" s="1">
        <v>3.81</v>
      </c>
      <c r="AE45" s="9">
        <f t="shared" si="39"/>
        <v>32.752613240418114</v>
      </c>
      <c r="AF45" s="1">
        <v>2.87</v>
      </c>
      <c r="AG45" s="9">
        <f t="shared" si="40"/>
        <v>0.70175438596491291</v>
      </c>
      <c r="AH45" s="1">
        <v>2.85</v>
      </c>
      <c r="AI45" s="9">
        <f t="shared" si="41"/>
        <v>-6.55737704918032</v>
      </c>
      <c r="AJ45" s="1">
        <v>3.05</v>
      </c>
      <c r="AK45" s="9">
        <f t="shared" si="42"/>
        <v>53.266331658291442</v>
      </c>
      <c r="AL45" s="1">
        <v>1.99</v>
      </c>
      <c r="AM45" s="9">
        <f t="shared" si="43"/>
        <v>55.46875</v>
      </c>
      <c r="AN45" s="1">
        <v>1.28</v>
      </c>
      <c r="AO45" s="9">
        <f t="shared" si="44"/>
        <v>82.857142857142875</v>
      </c>
      <c r="AP45" s="1">
        <v>0.7</v>
      </c>
      <c r="AQ45" s="9">
        <f t="shared" si="45"/>
        <v>0</v>
      </c>
      <c r="AR45" s="1">
        <v>0.7</v>
      </c>
      <c r="AS45" s="9">
        <f t="shared" si="46"/>
        <v>-45.312500000000007</v>
      </c>
      <c r="AT45" s="1">
        <v>1.28</v>
      </c>
      <c r="AU45" s="9" t="str">
        <f t="shared" si="47"/>
        <v/>
      </c>
      <c r="AW45" s="9" t="str">
        <f t="shared" si="48"/>
        <v/>
      </c>
      <c r="AX45" s="1">
        <v>1.34</v>
      </c>
      <c r="AY45" s="9" t="str">
        <f t="shared" si="49"/>
        <v/>
      </c>
    </row>
    <row r="46" spans="1:51">
      <c r="A46" s="2" t="s">
        <v>173</v>
      </c>
      <c r="B46" s="1">
        <v>2.29</v>
      </c>
      <c r="C46" s="9">
        <f t="shared" si="25"/>
        <v>-68.758526603001371</v>
      </c>
      <c r="D46" s="1">
        <v>7.33</v>
      </c>
      <c r="E46" s="9">
        <f t="shared" si="26"/>
        <v>152.75862068965517</v>
      </c>
      <c r="F46" s="1">
        <v>2.9</v>
      </c>
      <c r="G46" s="9">
        <f t="shared" si="27"/>
        <v>4.6931407942238224</v>
      </c>
      <c r="H46" s="1">
        <v>2.77</v>
      </c>
      <c r="I46" s="9">
        <f t="shared" si="28"/>
        <v>20.434782608695663</v>
      </c>
      <c r="J46" s="1">
        <v>2.2999999999999998</v>
      </c>
      <c r="K46" s="9">
        <f t="shared" si="29"/>
        <v>-0.43290043290044289</v>
      </c>
      <c r="L46" s="1">
        <v>2.31</v>
      </c>
      <c r="M46" s="9">
        <f t="shared" si="30"/>
        <v>4.9999999999999938</v>
      </c>
      <c r="N46" s="1">
        <v>2.2000000000000002</v>
      </c>
      <c r="O46" s="9">
        <f t="shared" si="31"/>
        <v>300</v>
      </c>
      <c r="P46" s="1">
        <v>0.55000000000000004</v>
      </c>
      <c r="Q46" s="9">
        <f t="shared" si="32"/>
        <v>358.33333333333337</v>
      </c>
      <c r="R46" s="1">
        <v>0.12</v>
      </c>
      <c r="S46" s="9">
        <f t="shared" si="33"/>
        <v>-82.352941176470594</v>
      </c>
      <c r="T46" s="1">
        <v>0.68</v>
      </c>
      <c r="U46" s="9">
        <f t="shared" si="34"/>
        <v>-84.186046511627893</v>
      </c>
      <c r="V46" s="1">
        <v>4.3</v>
      </c>
      <c r="W46" s="9">
        <f t="shared" si="35"/>
        <v>69.291338582677156</v>
      </c>
      <c r="X46" s="1">
        <v>2.54</v>
      </c>
      <c r="Y46" s="9">
        <f t="shared" si="36"/>
        <v>-36.020151133501258</v>
      </c>
      <c r="Z46" s="1">
        <v>3.97</v>
      </c>
      <c r="AA46" s="9" t="str">
        <f t="shared" si="37"/>
        <v/>
      </c>
      <c r="AC46" s="9" t="str">
        <f t="shared" si="38"/>
        <v/>
      </c>
      <c r="AE46" s="9" t="str">
        <f t="shared" si="39"/>
        <v/>
      </c>
      <c r="AG46" s="9" t="str">
        <f t="shared" si="40"/>
        <v/>
      </c>
      <c r="AI46" s="9" t="str">
        <f t="shared" si="41"/>
        <v/>
      </c>
      <c r="AK46" s="9" t="str">
        <f t="shared" si="42"/>
        <v/>
      </c>
      <c r="AM46" s="9" t="str">
        <f t="shared" si="43"/>
        <v/>
      </c>
      <c r="AO46" s="9" t="str">
        <f t="shared" si="44"/>
        <v/>
      </c>
      <c r="AQ46" s="9" t="str">
        <f t="shared" si="45"/>
        <v/>
      </c>
      <c r="AS46" s="9" t="str">
        <f t="shared" si="46"/>
        <v/>
      </c>
      <c r="AU46" s="9" t="str">
        <f t="shared" si="47"/>
        <v/>
      </c>
      <c r="AW46" s="9" t="str">
        <f t="shared" si="48"/>
        <v/>
      </c>
      <c r="AY46" s="9" t="str">
        <f t="shared" si="49"/>
        <v/>
      </c>
    </row>
    <row r="47" spans="1:51">
      <c r="A47" s="2" t="s">
        <v>288</v>
      </c>
      <c r="C47" s="9" t="str">
        <f t="shared" si="25"/>
        <v/>
      </c>
      <c r="E47" s="9" t="str">
        <f t="shared" si="26"/>
        <v/>
      </c>
      <c r="G47" s="9" t="str">
        <f t="shared" si="27"/>
        <v/>
      </c>
      <c r="I47" s="9" t="str">
        <f t="shared" si="28"/>
        <v/>
      </c>
      <c r="K47" s="9" t="str">
        <f t="shared" si="29"/>
        <v/>
      </c>
      <c r="M47" s="9" t="str">
        <f t="shared" si="30"/>
        <v/>
      </c>
      <c r="O47" s="9" t="str">
        <f t="shared" si="31"/>
        <v/>
      </c>
      <c r="Q47" s="9" t="str">
        <f t="shared" si="32"/>
        <v/>
      </c>
      <c r="S47" s="9" t="str">
        <f t="shared" si="33"/>
        <v/>
      </c>
      <c r="U47" s="9" t="str">
        <f t="shared" si="34"/>
        <v/>
      </c>
      <c r="W47" s="9" t="str">
        <f t="shared" si="35"/>
        <v/>
      </c>
      <c r="Y47" s="9" t="str">
        <f t="shared" si="36"/>
        <v/>
      </c>
      <c r="AA47" s="9" t="str">
        <f t="shared" si="37"/>
        <v/>
      </c>
      <c r="AB47" s="1">
        <v>1.98</v>
      </c>
      <c r="AC47" s="9" t="str">
        <f t="shared" si="38"/>
        <v/>
      </c>
      <c r="AD47" s="1">
        <v>0</v>
      </c>
      <c r="AE47" s="9" t="str">
        <f t="shared" si="39"/>
        <v/>
      </c>
      <c r="AG47" s="9" t="str">
        <f t="shared" si="40"/>
        <v/>
      </c>
      <c r="AI47" s="9" t="str">
        <f t="shared" si="41"/>
        <v/>
      </c>
      <c r="AK47" s="9" t="str">
        <f t="shared" si="42"/>
        <v/>
      </c>
      <c r="AM47" s="9" t="str">
        <f t="shared" si="43"/>
        <v/>
      </c>
      <c r="AO47" s="9" t="str">
        <f t="shared" si="44"/>
        <v/>
      </c>
      <c r="AQ47" s="9" t="str">
        <f t="shared" si="45"/>
        <v/>
      </c>
      <c r="AS47" s="9" t="str">
        <f t="shared" si="46"/>
        <v/>
      </c>
      <c r="AU47" s="9" t="str">
        <f t="shared" si="47"/>
        <v/>
      </c>
      <c r="AW47" s="9" t="str">
        <f t="shared" si="48"/>
        <v/>
      </c>
      <c r="AY47" s="9" t="str">
        <f t="shared" si="49"/>
        <v/>
      </c>
    </row>
    <row r="48" spans="1:51">
      <c r="A48" s="2" t="s">
        <v>148</v>
      </c>
      <c r="C48" s="9" t="str">
        <f t="shared" si="25"/>
        <v/>
      </c>
      <c r="E48" s="9" t="str">
        <f t="shared" si="26"/>
        <v/>
      </c>
      <c r="G48" s="9" t="str">
        <f t="shared" si="27"/>
        <v/>
      </c>
      <c r="I48" s="9" t="str">
        <f t="shared" si="28"/>
        <v/>
      </c>
      <c r="K48" s="9" t="str">
        <f t="shared" si="29"/>
        <v/>
      </c>
      <c r="M48" s="9" t="str">
        <f t="shared" si="30"/>
        <v/>
      </c>
      <c r="O48" s="9" t="str">
        <f t="shared" si="31"/>
        <v/>
      </c>
      <c r="Q48" s="9" t="str">
        <f t="shared" si="32"/>
        <v/>
      </c>
      <c r="S48" s="9" t="str">
        <f t="shared" si="33"/>
        <v/>
      </c>
      <c r="U48" s="9" t="str">
        <f t="shared" si="34"/>
        <v/>
      </c>
      <c r="W48" s="9" t="str">
        <f t="shared" si="35"/>
        <v/>
      </c>
      <c r="Y48" s="9" t="str">
        <f t="shared" si="36"/>
        <v/>
      </c>
      <c r="AA48" s="9" t="str">
        <f t="shared" si="37"/>
        <v/>
      </c>
      <c r="AC48" s="9" t="str">
        <f t="shared" si="38"/>
        <v/>
      </c>
      <c r="AE48" s="9" t="str">
        <f t="shared" si="39"/>
        <v/>
      </c>
      <c r="AG48" s="9" t="str">
        <f t="shared" si="40"/>
        <v/>
      </c>
      <c r="AI48" s="9" t="str">
        <f t="shared" si="41"/>
        <v/>
      </c>
      <c r="AK48" s="9" t="str">
        <f t="shared" si="42"/>
        <v/>
      </c>
      <c r="AM48" s="9" t="str">
        <f t="shared" si="43"/>
        <v/>
      </c>
      <c r="AO48" s="9" t="str">
        <f t="shared" si="44"/>
        <v/>
      </c>
      <c r="AQ48" s="9" t="str">
        <f t="shared" si="45"/>
        <v/>
      </c>
      <c r="AS48" s="9" t="str">
        <f t="shared" si="46"/>
        <v/>
      </c>
      <c r="AU48" s="9" t="str">
        <f t="shared" si="47"/>
        <v/>
      </c>
      <c r="AW48" s="9" t="str">
        <f t="shared" si="48"/>
        <v/>
      </c>
      <c r="AY48" s="9" t="str">
        <f t="shared" si="49"/>
        <v/>
      </c>
    </row>
    <row r="49" spans="1:51">
      <c r="A49" s="2" t="s">
        <v>289</v>
      </c>
      <c r="B49" s="1">
        <v>674.52</v>
      </c>
      <c r="C49" s="9">
        <f t="shared" si="25"/>
        <v>5.8352815652801437</v>
      </c>
      <c r="D49" s="1">
        <v>637.33000000000004</v>
      </c>
      <c r="E49" s="9">
        <f t="shared" si="26"/>
        <v>5.0018946570670728</v>
      </c>
      <c r="F49" s="1">
        <v>606.97</v>
      </c>
      <c r="G49" s="9">
        <f t="shared" si="27"/>
        <v>-1.3938753959873167</v>
      </c>
      <c r="H49" s="1">
        <v>615.54999999999995</v>
      </c>
      <c r="I49" s="9">
        <f t="shared" si="28"/>
        <v>0.51929389094827472</v>
      </c>
      <c r="J49" s="1">
        <v>612.37</v>
      </c>
      <c r="K49" s="9">
        <f t="shared" si="29"/>
        <v>19.804750166294951</v>
      </c>
      <c r="L49" s="1">
        <v>511.14</v>
      </c>
      <c r="M49" s="9">
        <f t="shared" si="30"/>
        <v>39.839133289560081</v>
      </c>
      <c r="N49" s="1">
        <v>365.52</v>
      </c>
      <c r="O49" s="9">
        <f t="shared" si="31"/>
        <v>78.782098312545855</v>
      </c>
      <c r="P49" s="1">
        <v>204.45</v>
      </c>
      <c r="Q49" s="9">
        <f t="shared" si="32"/>
        <v>79.767871274070146</v>
      </c>
      <c r="R49" s="1">
        <v>113.73</v>
      </c>
      <c r="S49" s="9">
        <f t="shared" si="33"/>
        <v>21.195652173913043</v>
      </c>
      <c r="T49" s="1">
        <v>93.84</v>
      </c>
      <c r="U49" s="9">
        <f t="shared" si="34"/>
        <v>38.734476641040807</v>
      </c>
      <c r="V49" s="1">
        <v>67.64</v>
      </c>
      <c r="W49" s="9">
        <f t="shared" si="35"/>
        <v>67.342899554675896</v>
      </c>
      <c r="X49" s="1">
        <v>40.42</v>
      </c>
      <c r="Y49" s="9">
        <f t="shared" si="36"/>
        <v>26.668755875900974</v>
      </c>
      <c r="Z49" s="1">
        <v>31.91</v>
      </c>
      <c r="AA49" s="9">
        <f t="shared" si="37"/>
        <v>670.77294685990341</v>
      </c>
      <c r="AB49" s="1">
        <v>4.1399999999999997</v>
      </c>
      <c r="AC49" s="9" t="str">
        <f t="shared" si="38"/>
        <v/>
      </c>
      <c r="AE49" s="9" t="str">
        <f t="shared" si="39"/>
        <v/>
      </c>
      <c r="AF49" s="1">
        <v>0</v>
      </c>
      <c r="AG49" s="9" t="str">
        <f t="shared" si="40"/>
        <v/>
      </c>
      <c r="AI49" s="9" t="str">
        <f t="shared" si="41"/>
        <v/>
      </c>
      <c r="AK49" s="9" t="str">
        <f t="shared" si="42"/>
        <v/>
      </c>
      <c r="AM49" s="9" t="str">
        <f t="shared" si="43"/>
        <v/>
      </c>
      <c r="AO49" s="9" t="str">
        <f t="shared" si="44"/>
        <v/>
      </c>
      <c r="AQ49" s="9" t="str">
        <f t="shared" si="45"/>
        <v/>
      </c>
      <c r="AS49" s="9" t="str">
        <f t="shared" si="46"/>
        <v/>
      </c>
      <c r="AU49" s="9" t="str">
        <f t="shared" si="47"/>
        <v/>
      </c>
      <c r="AW49" s="9" t="str">
        <f t="shared" si="48"/>
        <v/>
      </c>
      <c r="AY49" s="9" t="str">
        <f t="shared" si="49"/>
        <v/>
      </c>
    </row>
    <row r="50" spans="1:51">
      <c r="A50" s="2" t="s">
        <v>196</v>
      </c>
      <c r="C50" s="9" t="str">
        <f t="shared" si="25"/>
        <v/>
      </c>
      <c r="E50" s="9" t="str">
        <f t="shared" si="26"/>
        <v/>
      </c>
      <c r="G50" s="9" t="str">
        <f t="shared" si="27"/>
        <v/>
      </c>
      <c r="I50" s="9" t="str">
        <f t="shared" si="28"/>
        <v/>
      </c>
      <c r="K50" s="9" t="str">
        <f t="shared" si="29"/>
        <v/>
      </c>
      <c r="M50" s="9" t="str">
        <f t="shared" si="30"/>
        <v/>
      </c>
      <c r="O50" s="9" t="str">
        <f t="shared" si="31"/>
        <v/>
      </c>
      <c r="Q50" s="9" t="str">
        <f t="shared" si="32"/>
        <v/>
      </c>
      <c r="S50" s="9" t="str">
        <f t="shared" si="33"/>
        <v/>
      </c>
      <c r="U50" s="9" t="str">
        <f t="shared" si="34"/>
        <v/>
      </c>
      <c r="W50" s="9" t="str">
        <f t="shared" si="35"/>
        <v/>
      </c>
      <c r="Y50" s="9" t="str">
        <f t="shared" si="36"/>
        <v/>
      </c>
      <c r="AA50" s="9" t="str">
        <f t="shared" si="37"/>
        <v/>
      </c>
      <c r="AB50" s="1">
        <v>0.12</v>
      </c>
      <c r="AC50" s="9">
        <f t="shared" si="38"/>
        <v>71.428571428571402</v>
      </c>
      <c r="AD50" s="1">
        <v>7.0000000000000007E-2</v>
      </c>
      <c r="AE50" s="9">
        <f t="shared" si="39"/>
        <v>75.000000000000014</v>
      </c>
      <c r="AF50" s="1">
        <v>0.04</v>
      </c>
      <c r="AG50" s="9">
        <f t="shared" si="40"/>
        <v>33.333333333333343</v>
      </c>
      <c r="AH50" s="1">
        <v>0.03</v>
      </c>
      <c r="AI50" s="9" t="str">
        <f t="shared" si="41"/>
        <v/>
      </c>
      <c r="AK50" s="9" t="str">
        <f t="shared" si="42"/>
        <v/>
      </c>
      <c r="AM50" s="9" t="str">
        <f t="shared" si="43"/>
        <v/>
      </c>
      <c r="AO50" s="9" t="str">
        <f t="shared" si="44"/>
        <v/>
      </c>
      <c r="AQ50" s="9" t="str">
        <f t="shared" si="45"/>
        <v/>
      </c>
      <c r="AS50" s="9" t="str">
        <f t="shared" si="46"/>
        <v/>
      </c>
      <c r="AU50" s="9" t="str">
        <f t="shared" si="47"/>
        <v/>
      </c>
      <c r="AW50" s="9" t="str">
        <f t="shared" si="48"/>
        <v/>
      </c>
      <c r="AY50" s="9" t="str">
        <f t="shared" si="49"/>
        <v/>
      </c>
    </row>
    <row r="51" spans="1:51" s="4" customFormat="1">
      <c r="A51" s="3" t="s">
        <v>290</v>
      </c>
      <c r="B51" s="4">
        <f>SUBTOTAL(9,B52:B63)</f>
        <v>289.02999999999997</v>
      </c>
      <c r="C51" s="11">
        <f t="shared" si="25"/>
        <v>6.2219772142594447</v>
      </c>
      <c r="D51" s="4">
        <f>SUBTOTAL(9,D52:D63)</f>
        <v>272.10000000000002</v>
      </c>
      <c r="E51" s="11">
        <f t="shared" si="26"/>
        <v>18.155369316948207</v>
      </c>
      <c r="F51" s="4">
        <f>SUBTOTAL(9,F52:F63)</f>
        <v>230.29</v>
      </c>
      <c r="G51" s="11">
        <f t="shared" si="27"/>
        <v>1.9975197094516617</v>
      </c>
      <c r="H51" s="4">
        <f>SUBTOTAL(9,H52:H63)</f>
        <v>225.78000000000003</v>
      </c>
      <c r="I51" s="11">
        <f t="shared" si="28"/>
        <v>2.1305468856018623</v>
      </c>
      <c r="J51" s="4">
        <f>SUBTOTAL(9,J52:J63)</f>
        <v>221.07</v>
      </c>
      <c r="K51" s="11">
        <f t="shared" si="29"/>
        <v>14.877364373311162</v>
      </c>
      <c r="L51" s="4">
        <f>SUBTOTAL(9,L52:L63)</f>
        <v>192.44</v>
      </c>
      <c r="M51" s="11">
        <f t="shared" si="30"/>
        <v>4.0947692973440919</v>
      </c>
      <c r="N51" s="4">
        <f>SUBTOTAL(9,N52:N63)</f>
        <v>184.86999999999998</v>
      </c>
      <c r="O51" s="11">
        <f t="shared" si="31"/>
        <v>3.2735601363052265</v>
      </c>
      <c r="P51" s="4">
        <f>SUBTOTAL(9,P52:P63)</f>
        <v>179.01</v>
      </c>
      <c r="Q51" s="11">
        <f t="shared" si="32"/>
        <v>28.175569239581836</v>
      </c>
      <c r="R51" s="4">
        <f>SUBTOTAL(9,R52:R63)</f>
        <v>139.66</v>
      </c>
      <c r="S51" s="11">
        <f t="shared" si="33"/>
        <v>61.121365943700958</v>
      </c>
      <c r="T51" s="4">
        <f>SUBTOTAL(9,T52:T63)</f>
        <v>86.68</v>
      </c>
      <c r="U51" s="11">
        <f t="shared" si="34"/>
        <v>54.924039320822175</v>
      </c>
      <c r="V51" s="4">
        <f>SUBTOTAL(9,V52:V63)</f>
        <v>55.95</v>
      </c>
      <c r="W51" s="11">
        <f t="shared" si="35"/>
        <v>7.8866178172001602</v>
      </c>
      <c r="X51" s="4">
        <f>SUBTOTAL(9,X52:X63)</f>
        <v>51.86</v>
      </c>
      <c r="Y51" s="11">
        <f t="shared" si="36"/>
        <v>12.251082251082259</v>
      </c>
      <c r="Z51" s="4">
        <f>SUBTOTAL(9,Z52:Z63)</f>
        <v>46.199999999999996</v>
      </c>
      <c r="AA51" s="11">
        <f t="shared" si="37"/>
        <v>46.806482364156331</v>
      </c>
      <c r="AB51" s="4">
        <f>SUBTOTAL(9,AB52:AB63)</f>
        <v>31.47</v>
      </c>
      <c r="AC51" s="11">
        <f t="shared" si="38"/>
        <v>22.499026858699871</v>
      </c>
      <c r="AD51" s="4">
        <f>SUBTOTAL(9,AD52:AD63)</f>
        <v>25.69</v>
      </c>
      <c r="AE51" s="11">
        <f t="shared" si="39"/>
        <v>5.3300533005330077</v>
      </c>
      <c r="AF51" s="4">
        <f>SUBTOTAL(9,AF52:AF63)</f>
        <v>24.39</v>
      </c>
      <c r="AG51" s="11">
        <f t="shared" si="40"/>
        <v>70.083682008368228</v>
      </c>
      <c r="AH51" s="4">
        <f>SUBTOTAL(9,AH52:AH63)</f>
        <v>14.339999999999998</v>
      </c>
      <c r="AI51" s="11">
        <f t="shared" si="41"/>
        <v>47.530864197530839</v>
      </c>
      <c r="AJ51" s="4">
        <f>SUBTOTAL(9,AJ52:AJ63)</f>
        <v>9.7200000000000006</v>
      </c>
      <c r="AK51" s="11">
        <f t="shared" si="42"/>
        <v>25.257731958762886</v>
      </c>
      <c r="AL51" s="4">
        <f>SUBTOTAL(9,AL52:AL63)</f>
        <v>7.7600000000000007</v>
      </c>
      <c r="AM51" s="11">
        <f t="shared" si="43"/>
        <v>11.334289813486384</v>
      </c>
      <c r="AN51" s="4">
        <f>SUBTOTAL(9,AN52:AN63)</f>
        <v>6.97</v>
      </c>
      <c r="AO51" s="11">
        <f t="shared" si="44"/>
        <v>683.14606741573027</v>
      </c>
      <c r="AP51" s="4">
        <f>SUBTOTAL(9,AP52:AP63)</f>
        <v>0.89</v>
      </c>
      <c r="AQ51" s="11">
        <f t="shared" si="45"/>
        <v>-12.745098039215685</v>
      </c>
      <c r="AR51" s="4">
        <f>SUBTOTAL(9,AR52:AR63)</f>
        <v>1.02</v>
      </c>
      <c r="AS51" s="11">
        <f t="shared" si="46"/>
        <v>12.087912087912086</v>
      </c>
      <c r="AT51" s="4">
        <f>SUBTOTAL(9,AT52:AT63)</f>
        <v>0.91</v>
      </c>
      <c r="AU51" s="11" t="str">
        <f t="shared" si="47"/>
        <v/>
      </c>
      <c r="AV51" s="4">
        <f>SUBTOTAL(9,AV52:AV63)</f>
        <v>0</v>
      </c>
      <c r="AW51" s="11" t="str">
        <f t="shared" si="48"/>
        <v/>
      </c>
      <c r="AX51" s="4">
        <f>SUBTOTAL(9,AX52:AX63)</f>
        <v>0.63</v>
      </c>
      <c r="AY51" s="11" t="str">
        <f t="shared" si="49"/>
        <v/>
      </c>
    </row>
    <row r="52" spans="1:51">
      <c r="A52" s="2" t="s">
        <v>158</v>
      </c>
      <c r="B52" s="1">
        <v>191.77</v>
      </c>
      <c r="C52" s="9">
        <f t="shared" si="25"/>
        <v>4.9012636070236901</v>
      </c>
      <c r="D52" s="1">
        <v>182.81</v>
      </c>
      <c r="E52" s="9">
        <f t="shared" si="26"/>
        <v>6.5823227611940247</v>
      </c>
      <c r="F52" s="1">
        <v>171.52</v>
      </c>
      <c r="G52" s="9">
        <f t="shared" si="27"/>
        <v>-0.59116726556159838</v>
      </c>
      <c r="H52" s="1">
        <v>172.54</v>
      </c>
      <c r="I52" s="9">
        <f t="shared" si="28"/>
        <v>2.9167909334923867</v>
      </c>
      <c r="J52" s="1">
        <v>167.65</v>
      </c>
      <c r="K52" s="9">
        <f t="shared" si="29"/>
        <v>11.085343228200383</v>
      </c>
      <c r="L52" s="1">
        <v>150.91999999999999</v>
      </c>
      <c r="M52" s="9">
        <f t="shared" si="30"/>
        <v>4.5079980610760968</v>
      </c>
      <c r="N52" s="1">
        <v>144.41</v>
      </c>
      <c r="O52" s="9">
        <f t="shared" si="31"/>
        <v>7.1131879543094527</v>
      </c>
      <c r="P52" s="1">
        <v>134.82</v>
      </c>
      <c r="Q52" s="9">
        <f t="shared" si="32"/>
        <v>52.545824847250508</v>
      </c>
      <c r="R52" s="1">
        <v>88.38</v>
      </c>
      <c r="S52" s="9">
        <f t="shared" si="33"/>
        <v>46.179292093946401</v>
      </c>
      <c r="T52" s="1">
        <v>60.46</v>
      </c>
      <c r="U52" s="9">
        <f t="shared" si="34"/>
        <v>24.788441692466453</v>
      </c>
      <c r="V52" s="1">
        <v>48.45</v>
      </c>
      <c r="W52" s="9">
        <f t="shared" si="35"/>
        <v>11.098371933042889</v>
      </c>
      <c r="X52" s="1">
        <v>43.61</v>
      </c>
      <c r="Y52" s="9">
        <f t="shared" si="36"/>
        <v>37.397605545053565</v>
      </c>
      <c r="Z52" s="1">
        <v>31.74</v>
      </c>
      <c r="AA52" s="9">
        <f t="shared" si="37"/>
        <v>23.984374999999989</v>
      </c>
      <c r="AB52" s="1">
        <v>25.6</v>
      </c>
      <c r="AC52" s="9">
        <f t="shared" si="38"/>
        <v>11.692844677137868</v>
      </c>
      <c r="AD52" s="1">
        <v>22.92</v>
      </c>
      <c r="AE52" s="9">
        <f t="shared" si="39"/>
        <v>22.895442359249348</v>
      </c>
      <c r="AF52" s="1">
        <v>18.649999999999999</v>
      </c>
      <c r="AG52" s="9">
        <f t="shared" si="40"/>
        <v>85.756972111553793</v>
      </c>
      <c r="AH52" s="1">
        <v>10.039999999999999</v>
      </c>
      <c r="AI52" s="9">
        <f t="shared" si="41"/>
        <v>42.008486562941997</v>
      </c>
      <c r="AJ52" s="1">
        <v>7.07</v>
      </c>
      <c r="AK52" s="9">
        <f t="shared" si="42"/>
        <v>29.963235294117641</v>
      </c>
      <c r="AL52" s="1">
        <v>5.44</v>
      </c>
      <c r="AM52" s="9">
        <f t="shared" si="43"/>
        <v>-2.1582733812949502</v>
      </c>
      <c r="AN52" s="1">
        <v>5.56</v>
      </c>
      <c r="AO52" s="9" t="str">
        <f t="shared" si="44"/>
        <v/>
      </c>
      <c r="AQ52" s="9" t="str">
        <f t="shared" si="45"/>
        <v/>
      </c>
      <c r="AS52" s="9" t="str">
        <f t="shared" si="46"/>
        <v/>
      </c>
      <c r="AU52" s="9" t="str">
        <f t="shared" si="47"/>
        <v/>
      </c>
      <c r="AW52" s="9" t="str">
        <f t="shared" si="48"/>
        <v/>
      </c>
      <c r="AY52" s="9" t="str">
        <f t="shared" si="49"/>
        <v/>
      </c>
    </row>
    <row r="53" spans="1:51">
      <c r="A53" s="2" t="s">
        <v>159</v>
      </c>
      <c r="B53" s="1">
        <v>28.29</v>
      </c>
      <c r="C53" s="9">
        <f t="shared" si="25"/>
        <v>34.394299287410917</v>
      </c>
      <c r="D53" s="1">
        <v>21.05</v>
      </c>
      <c r="E53" s="9">
        <f t="shared" si="26"/>
        <v>61.179173047473199</v>
      </c>
      <c r="F53" s="1">
        <v>13.06</v>
      </c>
      <c r="G53" s="9">
        <f t="shared" si="27"/>
        <v>42.110990206746479</v>
      </c>
      <c r="H53" s="1">
        <v>9.19</v>
      </c>
      <c r="I53" s="9">
        <f t="shared" si="28"/>
        <v>-14.986123959296958</v>
      </c>
      <c r="J53" s="1">
        <v>10.81</v>
      </c>
      <c r="K53" s="9">
        <f t="shared" si="29"/>
        <v>-31.365079365079364</v>
      </c>
      <c r="L53" s="1">
        <v>15.75</v>
      </c>
      <c r="M53" s="9">
        <f t="shared" si="30"/>
        <v>0.89686098654708879</v>
      </c>
      <c r="N53" s="1">
        <v>15.61</v>
      </c>
      <c r="O53" s="9">
        <f t="shared" si="31"/>
        <v>-25.983878615457566</v>
      </c>
      <c r="P53" s="1">
        <v>21.09</v>
      </c>
      <c r="Q53" s="9">
        <f t="shared" si="32"/>
        <v>-38.513119533527693</v>
      </c>
      <c r="R53" s="1">
        <v>34.299999999999997</v>
      </c>
      <c r="S53" s="9">
        <f t="shared" si="33"/>
        <v>144.30199430199431</v>
      </c>
      <c r="T53" s="1">
        <v>14.04</v>
      </c>
      <c r="U53" s="9">
        <f t="shared" si="34"/>
        <v>562.26415094339609</v>
      </c>
      <c r="V53" s="1">
        <v>2.12</v>
      </c>
      <c r="W53" s="9">
        <f t="shared" si="35"/>
        <v>-35.757575757575751</v>
      </c>
      <c r="X53" s="1">
        <v>3.3</v>
      </c>
      <c r="Y53" s="9">
        <f t="shared" si="36"/>
        <v>-65.372507869884572</v>
      </c>
      <c r="Z53" s="1">
        <v>9.5299999999999994</v>
      </c>
      <c r="AA53" s="9">
        <f t="shared" si="37"/>
        <v>329.27927927927919</v>
      </c>
      <c r="AB53" s="1">
        <v>2.2200000000000002</v>
      </c>
      <c r="AC53" s="9">
        <f t="shared" si="38"/>
        <v>5.7142857142857189</v>
      </c>
      <c r="AD53" s="1">
        <v>2.1</v>
      </c>
      <c r="AE53" s="9">
        <f t="shared" si="39"/>
        <v>-56.06694560669456</v>
      </c>
      <c r="AF53" s="1">
        <v>4.78</v>
      </c>
      <c r="AG53" s="9">
        <f t="shared" si="40"/>
        <v>187.95180722891567</v>
      </c>
      <c r="AH53" s="1">
        <v>1.66</v>
      </c>
      <c r="AI53" s="9">
        <f t="shared" si="41"/>
        <v>0.60606060606060663</v>
      </c>
      <c r="AJ53" s="1">
        <v>1.65</v>
      </c>
      <c r="AK53" s="9">
        <f t="shared" si="42"/>
        <v>83.333333333333314</v>
      </c>
      <c r="AL53" s="1">
        <v>0.9</v>
      </c>
      <c r="AM53" s="9">
        <f t="shared" si="43"/>
        <v>291.30434782608694</v>
      </c>
      <c r="AN53" s="1">
        <v>0.23</v>
      </c>
      <c r="AO53" s="9" t="str">
        <f t="shared" si="44"/>
        <v/>
      </c>
      <c r="AQ53" s="9" t="str">
        <f t="shared" si="45"/>
        <v/>
      </c>
      <c r="AS53" s="9" t="str">
        <f t="shared" si="46"/>
        <v/>
      </c>
      <c r="AU53" s="9" t="str">
        <f t="shared" si="47"/>
        <v/>
      </c>
      <c r="AW53" s="9" t="str">
        <f t="shared" si="48"/>
        <v/>
      </c>
      <c r="AY53" s="9" t="str">
        <f t="shared" si="49"/>
        <v/>
      </c>
    </row>
    <row r="54" spans="1:51">
      <c r="A54" s="2" t="s">
        <v>160</v>
      </c>
      <c r="C54" s="9" t="str">
        <f t="shared" si="25"/>
        <v/>
      </c>
      <c r="E54" s="9" t="str">
        <f t="shared" si="26"/>
        <v/>
      </c>
      <c r="G54" s="9" t="str">
        <f t="shared" si="27"/>
        <v/>
      </c>
      <c r="I54" s="9" t="str">
        <f t="shared" si="28"/>
        <v/>
      </c>
      <c r="K54" s="9" t="str">
        <f t="shared" si="29"/>
        <v/>
      </c>
      <c r="M54" s="9" t="str">
        <f t="shared" si="30"/>
        <v/>
      </c>
      <c r="O54" s="9" t="str">
        <f t="shared" si="31"/>
        <v/>
      </c>
      <c r="Q54" s="9" t="str">
        <f t="shared" si="32"/>
        <v/>
      </c>
      <c r="S54" s="9" t="str">
        <f t="shared" si="33"/>
        <v/>
      </c>
      <c r="U54" s="9" t="str">
        <f t="shared" si="34"/>
        <v/>
      </c>
      <c r="W54" s="9" t="str">
        <f t="shared" si="35"/>
        <v/>
      </c>
      <c r="Y54" s="9" t="str">
        <f t="shared" si="36"/>
        <v/>
      </c>
      <c r="AA54" s="9" t="str">
        <f t="shared" si="37"/>
        <v/>
      </c>
      <c r="AC54" s="9" t="str">
        <f t="shared" si="38"/>
        <v/>
      </c>
      <c r="AD54" s="1">
        <v>0</v>
      </c>
      <c r="AE54" s="9" t="str">
        <f t="shared" si="39"/>
        <v/>
      </c>
      <c r="AF54" s="1">
        <v>0.14000000000000001</v>
      </c>
      <c r="AG54" s="9">
        <f t="shared" si="40"/>
        <v>-89.062500000000014</v>
      </c>
      <c r="AH54" s="1">
        <v>1.28</v>
      </c>
      <c r="AI54" s="9" t="str">
        <f t="shared" si="41"/>
        <v/>
      </c>
      <c r="AK54" s="9" t="str">
        <f t="shared" si="42"/>
        <v/>
      </c>
      <c r="AM54" s="9" t="str">
        <f t="shared" si="43"/>
        <v/>
      </c>
      <c r="AO54" s="9" t="str">
        <f t="shared" si="44"/>
        <v/>
      </c>
      <c r="AQ54" s="9" t="str">
        <f t="shared" si="45"/>
        <v/>
      </c>
      <c r="AS54" s="9" t="str">
        <f t="shared" si="46"/>
        <v/>
      </c>
      <c r="AU54" s="9" t="str">
        <f t="shared" si="47"/>
        <v/>
      </c>
      <c r="AW54" s="9" t="str">
        <f t="shared" si="48"/>
        <v/>
      </c>
      <c r="AY54" s="9" t="str">
        <f t="shared" si="49"/>
        <v/>
      </c>
    </row>
    <row r="55" spans="1:51">
      <c r="A55" s="2" t="s">
        <v>161</v>
      </c>
      <c r="C55" s="9" t="str">
        <f t="shared" si="25"/>
        <v/>
      </c>
      <c r="E55" s="9" t="str">
        <f t="shared" si="26"/>
        <v/>
      </c>
      <c r="F55" s="1">
        <v>0.16</v>
      </c>
      <c r="G55" s="9">
        <f t="shared" si="27"/>
        <v>-23.809523809523807</v>
      </c>
      <c r="H55" s="1">
        <v>0.21</v>
      </c>
      <c r="I55" s="9">
        <f t="shared" si="28"/>
        <v>-53.333333333333336</v>
      </c>
      <c r="J55" s="1">
        <v>0.45</v>
      </c>
      <c r="K55" s="9">
        <f t="shared" si="29"/>
        <v>309.09090909090912</v>
      </c>
      <c r="L55" s="1">
        <v>0.11</v>
      </c>
      <c r="M55" s="9">
        <f t="shared" si="30"/>
        <v>83.333333333333343</v>
      </c>
      <c r="N55" s="1">
        <v>0.06</v>
      </c>
      <c r="O55" s="9">
        <f t="shared" si="31"/>
        <v>-33.333333333333329</v>
      </c>
      <c r="P55" s="1">
        <v>0.09</v>
      </c>
      <c r="Q55" s="9">
        <f t="shared" si="32"/>
        <v>349.99999999999994</v>
      </c>
      <c r="R55" s="1">
        <v>0.02</v>
      </c>
      <c r="S55" s="9">
        <f t="shared" si="33"/>
        <v>-86.666666666666671</v>
      </c>
      <c r="T55" s="1">
        <v>0.15</v>
      </c>
      <c r="U55" s="9">
        <f t="shared" si="34"/>
        <v>650</v>
      </c>
      <c r="V55" s="1">
        <v>0.02</v>
      </c>
      <c r="W55" s="9">
        <f t="shared" si="35"/>
        <v>-50</v>
      </c>
      <c r="X55" s="1">
        <v>0.04</v>
      </c>
      <c r="Y55" s="9">
        <f t="shared" si="36"/>
        <v>300</v>
      </c>
      <c r="Z55" s="1">
        <v>0.01</v>
      </c>
      <c r="AA55" s="9" t="str">
        <f t="shared" si="37"/>
        <v/>
      </c>
      <c r="AC55" s="9" t="str">
        <f t="shared" si="38"/>
        <v/>
      </c>
      <c r="AD55" s="1">
        <v>0</v>
      </c>
      <c r="AE55" s="9" t="str">
        <f t="shared" si="39"/>
        <v/>
      </c>
      <c r="AF55" s="1">
        <v>0</v>
      </c>
      <c r="AG55" s="9" t="str">
        <f t="shared" si="40"/>
        <v/>
      </c>
      <c r="AI55" s="9" t="str">
        <f t="shared" si="41"/>
        <v/>
      </c>
      <c r="AK55" s="9" t="str">
        <f t="shared" si="42"/>
        <v/>
      </c>
      <c r="AM55" s="9" t="str">
        <f t="shared" si="43"/>
        <v/>
      </c>
      <c r="AO55" s="9" t="str">
        <f t="shared" si="44"/>
        <v/>
      </c>
      <c r="AQ55" s="9" t="str">
        <f t="shared" si="45"/>
        <v/>
      </c>
      <c r="AR55" s="1">
        <v>0</v>
      </c>
      <c r="AS55" s="9" t="str">
        <f t="shared" si="46"/>
        <v/>
      </c>
      <c r="AT55" s="1">
        <v>0</v>
      </c>
      <c r="AU55" s="9" t="str">
        <f t="shared" si="47"/>
        <v/>
      </c>
      <c r="AW55" s="9" t="str">
        <f t="shared" si="48"/>
        <v/>
      </c>
      <c r="AY55" s="9" t="str">
        <f t="shared" si="49"/>
        <v/>
      </c>
    </row>
    <row r="56" spans="1:51">
      <c r="A56" s="2" t="s">
        <v>162</v>
      </c>
      <c r="C56" s="9" t="str">
        <f t="shared" si="25"/>
        <v/>
      </c>
      <c r="E56" s="9" t="str">
        <f t="shared" si="26"/>
        <v/>
      </c>
      <c r="G56" s="9" t="str">
        <f t="shared" si="27"/>
        <v/>
      </c>
      <c r="I56" s="9" t="str">
        <f t="shared" si="28"/>
        <v/>
      </c>
      <c r="K56" s="9" t="str">
        <f t="shared" si="29"/>
        <v/>
      </c>
      <c r="M56" s="9" t="str">
        <f t="shared" si="30"/>
        <v/>
      </c>
      <c r="O56" s="9" t="str">
        <f t="shared" si="31"/>
        <v/>
      </c>
      <c r="Q56" s="9" t="str">
        <f t="shared" si="32"/>
        <v/>
      </c>
      <c r="S56" s="9" t="str">
        <f t="shared" si="33"/>
        <v/>
      </c>
      <c r="U56" s="9" t="str">
        <f t="shared" si="34"/>
        <v/>
      </c>
      <c r="W56" s="9" t="str">
        <f t="shared" si="35"/>
        <v/>
      </c>
      <c r="Y56" s="9" t="str">
        <f t="shared" si="36"/>
        <v/>
      </c>
      <c r="AA56" s="9" t="str">
        <f t="shared" si="37"/>
        <v/>
      </c>
      <c r="AC56" s="9" t="str">
        <f t="shared" si="38"/>
        <v/>
      </c>
      <c r="AE56" s="9" t="str">
        <f t="shared" si="39"/>
        <v/>
      </c>
      <c r="AG56" s="9" t="str">
        <f t="shared" si="40"/>
        <v/>
      </c>
      <c r="AI56" s="9" t="str">
        <f t="shared" si="41"/>
        <v/>
      </c>
      <c r="AK56" s="9" t="str">
        <f t="shared" si="42"/>
        <v/>
      </c>
      <c r="AM56" s="9" t="str">
        <f t="shared" si="43"/>
        <v/>
      </c>
      <c r="AO56" s="9" t="str">
        <f t="shared" si="44"/>
        <v/>
      </c>
      <c r="AQ56" s="9" t="str">
        <f t="shared" si="45"/>
        <v/>
      </c>
      <c r="AS56" s="9" t="str">
        <f t="shared" si="46"/>
        <v/>
      </c>
      <c r="AU56" s="9" t="str">
        <f t="shared" si="47"/>
        <v/>
      </c>
      <c r="AW56" s="9" t="str">
        <f t="shared" si="48"/>
        <v/>
      </c>
      <c r="AY56" s="9" t="str">
        <f t="shared" si="49"/>
        <v/>
      </c>
    </row>
    <row r="57" spans="1:51">
      <c r="A57" s="2" t="s">
        <v>163</v>
      </c>
      <c r="C57" s="9" t="str">
        <f t="shared" si="25"/>
        <v/>
      </c>
      <c r="E57" s="9" t="str">
        <f t="shared" si="26"/>
        <v/>
      </c>
      <c r="G57" s="9" t="str">
        <f t="shared" si="27"/>
        <v/>
      </c>
      <c r="I57" s="9" t="str">
        <f t="shared" si="28"/>
        <v/>
      </c>
      <c r="K57" s="9" t="str">
        <f t="shared" si="29"/>
        <v/>
      </c>
      <c r="M57" s="9" t="str">
        <f t="shared" si="30"/>
        <v/>
      </c>
      <c r="O57" s="9" t="str">
        <f t="shared" si="31"/>
        <v/>
      </c>
      <c r="Q57" s="9" t="str">
        <f t="shared" si="32"/>
        <v/>
      </c>
      <c r="S57" s="9" t="str">
        <f t="shared" si="33"/>
        <v/>
      </c>
      <c r="U57" s="9" t="str">
        <f t="shared" si="34"/>
        <v/>
      </c>
      <c r="W57" s="9" t="str">
        <f t="shared" si="35"/>
        <v/>
      </c>
      <c r="Y57" s="9" t="str">
        <f t="shared" si="36"/>
        <v/>
      </c>
      <c r="AA57" s="9" t="str">
        <f t="shared" si="37"/>
        <v/>
      </c>
      <c r="AC57" s="9" t="str">
        <f t="shared" si="38"/>
        <v/>
      </c>
      <c r="AE57" s="9" t="str">
        <f t="shared" si="39"/>
        <v/>
      </c>
      <c r="AG57" s="9" t="str">
        <f t="shared" si="40"/>
        <v/>
      </c>
      <c r="AI57" s="9" t="str">
        <f t="shared" si="41"/>
        <v/>
      </c>
      <c r="AK57" s="9" t="str">
        <f t="shared" si="42"/>
        <v/>
      </c>
      <c r="AM57" s="9" t="str">
        <f t="shared" si="43"/>
        <v/>
      </c>
      <c r="AO57" s="9" t="str">
        <f t="shared" si="44"/>
        <v/>
      </c>
      <c r="AQ57" s="9" t="str">
        <f t="shared" si="45"/>
        <v/>
      </c>
      <c r="AS57" s="9" t="str">
        <f t="shared" si="46"/>
        <v/>
      </c>
      <c r="AU57" s="9" t="str">
        <f t="shared" si="47"/>
        <v/>
      </c>
      <c r="AW57" s="9" t="str">
        <f t="shared" si="48"/>
        <v/>
      </c>
      <c r="AY57" s="9" t="str">
        <f t="shared" si="49"/>
        <v/>
      </c>
    </row>
    <row r="58" spans="1:51">
      <c r="A58" s="2" t="s">
        <v>164</v>
      </c>
      <c r="B58" s="1">
        <v>58.33</v>
      </c>
      <c r="C58" s="9">
        <f t="shared" si="25"/>
        <v>2.4411661397962781</v>
      </c>
      <c r="D58" s="1">
        <v>56.94</v>
      </c>
      <c r="E58" s="9">
        <f t="shared" si="26"/>
        <v>55.446355446355433</v>
      </c>
      <c r="F58" s="1">
        <v>36.630000000000003</v>
      </c>
      <c r="G58" s="9">
        <f t="shared" si="27"/>
        <v>4.1512652829115746</v>
      </c>
      <c r="H58" s="1">
        <v>35.17</v>
      </c>
      <c r="I58" s="9">
        <f t="shared" si="28"/>
        <v>14.934640522875817</v>
      </c>
      <c r="J58" s="1">
        <v>30.6</v>
      </c>
      <c r="K58" s="9">
        <f t="shared" si="29"/>
        <v>19.905956112852671</v>
      </c>
      <c r="L58" s="1">
        <v>25.52</v>
      </c>
      <c r="M58" s="9">
        <f t="shared" si="30"/>
        <v>4.2483660130718919</v>
      </c>
      <c r="N58" s="1">
        <v>24.48</v>
      </c>
      <c r="O58" s="9">
        <f t="shared" si="31"/>
        <v>8.1749889527176371</v>
      </c>
      <c r="P58" s="1">
        <v>22.63</v>
      </c>
      <c r="Q58" s="9">
        <f t="shared" si="32"/>
        <v>37.151515151515149</v>
      </c>
      <c r="R58" s="1">
        <v>16.5</v>
      </c>
      <c r="S58" s="9">
        <f t="shared" si="33"/>
        <v>41.388174807197942</v>
      </c>
      <c r="T58" s="1">
        <v>11.67</v>
      </c>
      <c r="U58" s="9">
        <f t="shared" si="34"/>
        <v>119.36090225563909</v>
      </c>
      <c r="V58" s="1">
        <v>5.32</v>
      </c>
      <c r="W58" s="9">
        <f t="shared" si="35"/>
        <v>8.3503054989816725</v>
      </c>
      <c r="X58" s="1">
        <v>4.91</v>
      </c>
      <c r="Y58" s="9">
        <f t="shared" si="36"/>
        <v>2.0790020790020902</v>
      </c>
      <c r="Z58" s="1">
        <v>4.8099999999999996</v>
      </c>
      <c r="AA58" s="9">
        <f t="shared" si="37"/>
        <v>33.240997229916893</v>
      </c>
      <c r="AB58" s="1">
        <v>3.61</v>
      </c>
      <c r="AC58" s="9">
        <f t="shared" si="38"/>
        <v>473.01587301587301</v>
      </c>
      <c r="AD58" s="1">
        <v>0.63</v>
      </c>
      <c r="AE58" s="9">
        <f t="shared" si="39"/>
        <v>-23.170731707317067</v>
      </c>
      <c r="AF58" s="1">
        <v>0.82</v>
      </c>
      <c r="AG58" s="9">
        <f t="shared" si="40"/>
        <v>-39.705882352941188</v>
      </c>
      <c r="AH58" s="1">
        <v>1.36</v>
      </c>
      <c r="AI58" s="9">
        <f t="shared" si="41"/>
        <v>36.000000000000007</v>
      </c>
      <c r="AJ58" s="1">
        <v>1</v>
      </c>
      <c r="AK58" s="9">
        <f t="shared" si="42"/>
        <v>-29.577464788732389</v>
      </c>
      <c r="AL58" s="1">
        <v>1.42</v>
      </c>
      <c r="AM58" s="9">
        <f t="shared" si="43"/>
        <v>20.33898305084746</v>
      </c>
      <c r="AN58" s="1">
        <v>1.18</v>
      </c>
      <c r="AO58" s="9">
        <f t="shared" si="44"/>
        <v>47.499999999999986</v>
      </c>
      <c r="AP58" s="1">
        <v>0.8</v>
      </c>
      <c r="AQ58" s="9">
        <f t="shared" si="45"/>
        <v>-2.4390243902438913</v>
      </c>
      <c r="AR58" s="1">
        <v>0.82</v>
      </c>
      <c r="AS58" s="9">
        <f t="shared" si="46"/>
        <v>-8.8888888888888964</v>
      </c>
      <c r="AT58" s="1">
        <v>0.9</v>
      </c>
      <c r="AU58" s="9" t="str">
        <f t="shared" si="47"/>
        <v/>
      </c>
      <c r="AW58" s="9" t="str">
        <f t="shared" si="48"/>
        <v/>
      </c>
      <c r="AX58" s="1">
        <v>0.63</v>
      </c>
      <c r="AY58" s="9" t="str">
        <f t="shared" si="49"/>
        <v/>
      </c>
    </row>
    <row r="59" spans="1:51">
      <c r="A59" s="2" t="s">
        <v>165</v>
      </c>
      <c r="C59" s="9" t="str">
        <f t="shared" si="25"/>
        <v/>
      </c>
      <c r="E59" s="9" t="str">
        <f t="shared" si="26"/>
        <v/>
      </c>
      <c r="G59" s="9" t="str">
        <f t="shared" si="27"/>
        <v/>
      </c>
      <c r="I59" s="9" t="str">
        <f t="shared" si="28"/>
        <v/>
      </c>
      <c r="K59" s="9" t="str">
        <f t="shared" si="29"/>
        <v/>
      </c>
      <c r="M59" s="9" t="str">
        <f t="shared" si="30"/>
        <v/>
      </c>
      <c r="O59" s="9" t="str">
        <f t="shared" si="31"/>
        <v/>
      </c>
      <c r="Q59" s="9" t="str">
        <f t="shared" si="32"/>
        <v/>
      </c>
      <c r="S59" s="9" t="str">
        <f t="shared" si="33"/>
        <v/>
      </c>
      <c r="U59" s="9" t="str">
        <f t="shared" si="34"/>
        <v/>
      </c>
      <c r="W59" s="9" t="str">
        <f t="shared" si="35"/>
        <v/>
      </c>
      <c r="Y59" s="9" t="str">
        <f t="shared" si="36"/>
        <v/>
      </c>
      <c r="AA59" s="9" t="str">
        <f t="shared" si="37"/>
        <v/>
      </c>
      <c r="AC59" s="9" t="str">
        <f t="shared" si="38"/>
        <v/>
      </c>
      <c r="AE59" s="9" t="str">
        <f t="shared" si="39"/>
        <v/>
      </c>
      <c r="AG59" s="9" t="str">
        <f t="shared" si="40"/>
        <v/>
      </c>
      <c r="AI59" s="9" t="str">
        <f t="shared" si="41"/>
        <v/>
      </c>
      <c r="AK59" s="9" t="str">
        <f t="shared" si="42"/>
        <v/>
      </c>
      <c r="AM59" s="9" t="str">
        <f t="shared" si="43"/>
        <v/>
      </c>
      <c r="AO59" s="9" t="str">
        <f t="shared" si="44"/>
        <v/>
      </c>
      <c r="AQ59" s="9" t="str">
        <f t="shared" si="45"/>
        <v/>
      </c>
      <c r="AS59" s="9" t="str">
        <f t="shared" si="46"/>
        <v/>
      </c>
      <c r="AU59" s="9" t="str">
        <f t="shared" si="47"/>
        <v/>
      </c>
      <c r="AW59" s="9" t="str">
        <f t="shared" si="48"/>
        <v/>
      </c>
      <c r="AY59" s="9" t="str">
        <f t="shared" si="49"/>
        <v/>
      </c>
    </row>
    <row r="60" spans="1:51">
      <c r="A60" s="2" t="s">
        <v>166</v>
      </c>
      <c r="B60" s="1">
        <v>3.26</v>
      </c>
      <c r="C60" s="9">
        <f t="shared" si="25"/>
        <v>-9.6952908587257642</v>
      </c>
      <c r="D60" s="1">
        <v>3.61</v>
      </c>
      <c r="E60" s="9" t="str">
        <f t="shared" si="26"/>
        <v/>
      </c>
      <c r="G60" s="9" t="str">
        <f t="shared" si="27"/>
        <v/>
      </c>
      <c r="I60" s="9" t="str">
        <f t="shared" si="28"/>
        <v/>
      </c>
      <c r="K60" s="9" t="str">
        <f t="shared" si="29"/>
        <v/>
      </c>
      <c r="M60" s="9" t="str">
        <f t="shared" si="30"/>
        <v/>
      </c>
      <c r="O60" s="9" t="str">
        <f t="shared" si="31"/>
        <v/>
      </c>
      <c r="Q60" s="9" t="str">
        <f t="shared" si="32"/>
        <v/>
      </c>
      <c r="S60" s="9" t="str">
        <f t="shared" si="33"/>
        <v/>
      </c>
      <c r="U60" s="9" t="str">
        <f t="shared" si="34"/>
        <v/>
      </c>
      <c r="W60" s="9" t="str">
        <f t="shared" si="35"/>
        <v/>
      </c>
      <c r="Y60" s="9" t="str">
        <f t="shared" si="36"/>
        <v/>
      </c>
      <c r="AA60" s="9" t="str">
        <f t="shared" si="37"/>
        <v/>
      </c>
      <c r="AC60" s="9" t="str">
        <f t="shared" si="38"/>
        <v/>
      </c>
      <c r="AE60" s="9" t="str">
        <f t="shared" si="39"/>
        <v/>
      </c>
      <c r="AG60" s="9" t="str">
        <f t="shared" si="40"/>
        <v/>
      </c>
      <c r="AI60" s="9" t="str">
        <f t="shared" si="41"/>
        <v/>
      </c>
      <c r="AK60" s="9" t="str">
        <f t="shared" si="42"/>
        <v/>
      </c>
      <c r="AM60" s="9" t="str">
        <f t="shared" si="43"/>
        <v/>
      </c>
      <c r="AO60" s="9" t="str">
        <f t="shared" si="44"/>
        <v/>
      </c>
      <c r="AQ60" s="9" t="str">
        <f t="shared" si="45"/>
        <v/>
      </c>
      <c r="AS60" s="9" t="str">
        <f t="shared" si="46"/>
        <v/>
      </c>
      <c r="AU60" s="9" t="str">
        <f t="shared" si="47"/>
        <v/>
      </c>
      <c r="AW60" s="9" t="str">
        <f t="shared" si="48"/>
        <v/>
      </c>
      <c r="AY60" s="9" t="str">
        <f t="shared" si="49"/>
        <v/>
      </c>
    </row>
    <row r="61" spans="1:51">
      <c r="A61" s="2" t="s">
        <v>167</v>
      </c>
      <c r="B61" s="1">
        <v>0.02</v>
      </c>
      <c r="C61" s="9">
        <f t="shared" si="25"/>
        <v>-50</v>
      </c>
      <c r="D61" s="1">
        <v>0.04</v>
      </c>
      <c r="E61" s="9">
        <f t="shared" si="26"/>
        <v>0</v>
      </c>
      <c r="F61" s="1">
        <v>0.04</v>
      </c>
      <c r="G61" s="9">
        <f t="shared" si="27"/>
        <v>-33.333333333333329</v>
      </c>
      <c r="H61" s="1">
        <v>0.06</v>
      </c>
      <c r="I61" s="9">
        <f t="shared" si="28"/>
        <v>-76</v>
      </c>
      <c r="J61" s="1">
        <v>0.25</v>
      </c>
      <c r="K61" s="9">
        <f t="shared" si="29"/>
        <v>78.571428571428555</v>
      </c>
      <c r="L61" s="1">
        <v>0.14000000000000001</v>
      </c>
      <c r="M61" s="9">
        <f t="shared" si="30"/>
        <v>-54.838709677419352</v>
      </c>
      <c r="N61" s="1">
        <v>0.31</v>
      </c>
      <c r="O61" s="9">
        <f t="shared" si="31"/>
        <v>-18.421052631578949</v>
      </c>
      <c r="P61" s="1">
        <v>0.38</v>
      </c>
      <c r="Q61" s="9">
        <f t="shared" si="32"/>
        <v>-17.39130434782609</v>
      </c>
      <c r="R61" s="1">
        <v>0.46</v>
      </c>
      <c r="S61" s="9">
        <f t="shared" si="33"/>
        <v>27.777777777777789</v>
      </c>
      <c r="T61" s="1">
        <v>0.36</v>
      </c>
      <c r="U61" s="9">
        <f t="shared" si="34"/>
        <v>800</v>
      </c>
      <c r="V61" s="1">
        <v>0.04</v>
      </c>
      <c r="W61" s="9" t="str">
        <f t="shared" si="35"/>
        <v/>
      </c>
      <c r="X61" s="1">
        <v>0</v>
      </c>
      <c r="Y61" s="9" t="str">
        <f t="shared" si="36"/>
        <v/>
      </c>
      <c r="Z61" s="1">
        <v>0.11</v>
      </c>
      <c r="AA61" s="9">
        <f t="shared" si="37"/>
        <v>175.00000000000003</v>
      </c>
      <c r="AB61" s="1">
        <v>0.04</v>
      </c>
      <c r="AC61" s="9">
        <f t="shared" si="38"/>
        <v>0</v>
      </c>
      <c r="AD61" s="1">
        <v>0.04</v>
      </c>
      <c r="AE61" s="9" t="str">
        <f t="shared" si="39"/>
        <v/>
      </c>
      <c r="AF61" s="1">
        <v>0</v>
      </c>
      <c r="AG61" s="9" t="str">
        <f t="shared" si="40"/>
        <v/>
      </c>
      <c r="AI61" s="9" t="str">
        <f t="shared" si="41"/>
        <v/>
      </c>
      <c r="AK61" s="9" t="str">
        <f t="shared" si="42"/>
        <v/>
      </c>
      <c r="AM61" s="9" t="str">
        <f t="shared" si="43"/>
        <v/>
      </c>
      <c r="AO61" s="9" t="str">
        <f t="shared" si="44"/>
        <v/>
      </c>
      <c r="AP61" s="1">
        <v>0.09</v>
      </c>
      <c r="AQ61" s="9">
        <f t="shared" si="45"/>
        <v>-55.000000000000007</v>
      </c>
      <c r="AR61" s="1">
        <v>0.2</v>
      </c>
      <c r="AS61" s="9">
        <f t="shared" si="46"/>
        <v>1900</v>
      </c>
      <c r="AT61" s="1">
        <v>0.01</v>
      </c>
      <c r="AU61" s="9" t="str">
        <f t="shared" si="47"/>
        <v/>
      </c>
      <c r="AW61" s="9" t="str">
        <f t="shared" si="48"/>
        <v/>
      </c>
      <c r="AY61" s="9" t="str">
        <f t="shared" si="49"/>
        <v/>
      </c>
    </row>
    <row r="62" spans="1:51">
      <c r="A62" s="2" t="s">
        <v>291</v>
      </c>
      <c r="B62" s="1" t="s">
        <v>9</v>
      </c>
      <c r="C62" s="9" t="str">
        <f t="shared" si="25"/>
        <v/>
      </c>
      <c r="D62" s="1" t="s">
        <v>9</v>
      </c>
      <c r="E62" s="9" t="str">
        <f t="shared" si="26"/>
        <v/>
      </c>
      <c r="F62" s="1" t="s">
        <v>9</v>
      </c>
      <c r="G62" s="9" t="str">
        <f t="shared" si="27"/>
        <v/>
      </c>
      <c r="H62" s="1" t="s">
        <v>9</v>
      </c>
      <c r="I62" s="9" t="str">
        <f t="shared" si="28"/>
        <v/>
      </c>
      <c r="J62" s="1" t="s">
        <v>9</v>
      </c>
      <c r="K62" s="9" t="str">
        <f t="shared" si="29"/>
        <v/>
      </c>
      <c r="L62" s="1" t="s">
        <v>9</v>
      </c>
      <c r="M62" s="9" t="str">
        <f t="shared" si="30"/>
        <v/>
      </c>
      <c r="N62" s="1" t="s">
        <v>9</v>
      </c>
      <c r="O62" s="9" t="str">
        <f t="shared" si="31"/>
        <v/>
      </c>
      <c r="P62" s="1" t="s">
        <v>9</v>
      </c>
      <c r="Q62" s="9" t="str">
        <f t="shared" si="32"/>
        <v/>
      </c>
      <c r="R62" s="1" t="s">
        <v>9</v>
      </c>
      <c r="S62" s="9" t="str">
        <f t="shared" si="33"/>
        <v/>
      </c>
      <c r="T62" s="1" t="s">
        <v>9</v>
      </c>
      <c r="U62" s="9" t="str">
        <f t="shared" si="34"/>
        <v/>
      </c>
      <c r="V62" s="1" t="s">
        <v>9</v>
      </c>
      <c r="W62" s="9" t="str">
        <f t="shared" si="35"/>
        <v/>
      </c>
      <c r="X62" s="1" t="s">
        <v>9</v>
      </c>
      <c r="Y62" s="9" t="str">
        <f t="shared" si="36"/>
        <v/>
      </c>
      <c r="Z62" s="1" t="s">
        <v>9</v>
      </c>
      <c r="AA62" s="9" t="str">
        <f t="shared" si="37"/>
        <v/>
      </c>
      <c r="AB62" s="1" t="s">
        <v>9</v>
      </c>
      <c r="AC62" s="9" t="str">
        <f t="shared" si="38"/>
        <v/>
      </c>
      <c r="AD62" s="1" t="s">
        <v>9</v>
      </c>
      <c r="AE62" s="9" t="str">
        <f t="shared" si="39"/>
        <v/>
      </c>
      <c r="AF62" s="1" t="s">
        <v>9</v>
      </c>
      <c r="AG62" s="9" t="str">
        <f t="shared" si="40"/>
        <v/>
      </c>
      <c r="AH62" s="1" t="s">
        <v>9</v>
      </c>
      <c r="AI62" s="9" t="str">
        <f t="shared" si="41"/>
        <v/>
      </c>
      <c r="AJ62" s="1" t="s">
        <v>9</v>
      </c>
      <c r="AK62" s="9" t="str">
        <f t="shared" si="42"/>
        <v/>
      </c>
      <c r="AL62" s="1" t="s">
        <v>9</v>
      </c>
      <c r="AM62" s="9" t="str">
        <f t="shared" si="43"/>
        <v/>
      </c>
      <c r="AN62" s="1" t="s">
        <v>9</v>
      </c>
      <c r="AO62" s="9" t="str">
        <f t="shared" si="44"/>
        <v/>
      </c>
      <c r="AP62" s="1" t="s">
        <v>9</v>
      </c>
      <c r="AQ62" s="9" t="str">
        <f t="shared" si="45"/>
        <v/>
      </c>
      <c r="AR62" s="1" t="s">
        <v>9</v>
      </c>
      <c r="AS62" s="9" t="str">
        <f t="shared" si="46"/>
        <v/>
      </c>
      <c r="AT62" s="1" t="s">
        <v>9</v>
      </c>
      <c r="AU62" s="9" t="str">
        <f t="shared" si="47"/>
        <v/>
      </c>
      <c r="AV62" s="1" t="s">
        <v>9</v>
      </c>
      <c r="AW62" s="9" t="str">
        <f t="shared" si="48"/>
        <v/>
      </c>
      <c r="AX62" s="1" t="s">
        <v>9</v>
      </c>
      <c r="AY62" s="9" t="str">
        <f t="shared" si="49"/>
        <v/>
      </c>
    </row>
    <row r="63" spans="1:51">
      <c r="A63" s="2" t="s">
        <v>169</v>
      </c>
      <c r="B63" s="1">
        <v>7.36</v>
      </c>
      <c r="C63" s="9">
        <f t="shared" si="25"/>
        <v>-3.7908496732026147</v>
      </c>
      <c r="D63" s="1">
        <v>7.65</v>
      </c>
      <c r="E63" s="9">
        <f t="shared" si="26"/>
        <v>-13.851351351351354</v>
      </c>
      <c r="F63" s="1">
        <v>8.8800000000000008</v>
      </c>
      <c r="G63" s="9">
        <f t="shared" si="27"/>
        <v>3.1358885017421763</v>
      </c>
      <c r="H63" s="1">
        <v>8.61</v>
      </c>
      <c r="I63" s="9">
        <f t="shared" si="28"/>
        <v>-23.872679045092845</v>
      </c>
      <c r="J63" s="1">
        <v>11.31</v>
      </c>
      <c r="K63" s="9" t="str">
        <f t="shared" si="29"/>
        <v/>
      </c>
      <c r="M63" s="9" t="str">
        <f t="shared" si="30"/>
        <v/>
      </c>
      <c r="O63" s="9" t="str">
        <f t="shared" si="31"/>
        <v/>
      </c>
      <c r="Q63" s="9" t="str">
        <f t="shared" si="32"/>
        <v/>
      </c>
      <c r="S63" s="9" t="str">
        <f t="shared" si="33"/>
        <v/>
      </c>
      <c r="U63" s="9" t="str">
        <f t="shared" si="34"/>
        <v/>
      </c>
      <c r="W63" s="9" t="str">
        <f t="shared" si="35"/>
        <v/>
      </c>
      <c r="Y63" s="9" t="str">
        <f t="shared" si="36"/>
        <v/>
      </c>
      <c r="AA63" s="9" t="str">
        <f t="shared" si="37"/>
        <v/>
      </c>
      <c r="AC63" s="9" t="str">
        <f t="shared" si="38"/>
        <v/>
      </c>
      <c r="AE63" s="9" t="str">
        <f t="shared" si="39"/>
        <v/>
      </c>
      <c r="AG63" s="9" t="str">
        <f t="shared" si="40"/>
        <v/>
      </c>
      <c r="AI63" s="9" t="str">
        <f t="shared" si="41"/>
        <v/>
      </c>
      <c r="AK63" s="9" t="str">
        <f t="shared" si="42"/>
        <v/>
      </c>
      <c r="AM63" s="9" t="str">
        <f t="shared" si="43"/>
        <v/>
      </c>
      <c r="AO63" s="9" t="str">
        <f t="shared" si="44"/>
        <v/>
      </c>
      <c r="AQ63" s="9" t="str">
        <f t="shared" si="45"/>
        <v/>
      </c>
      <c r="AS63" s="9" t="str">
        <f t="shared" si="46"/>
        <v/>
      </c>
      <c r="AU63" s="9" t="str">
        <f t="shared" si="47"/>
        <v/>
      </c>
      <c r="AW63" s="9" t="str">
        <f t="shared" si="48"/>
        <v/>
      </c>
      <c r="AY63" s="9" t="str">
        <f t="shared" si="49"/>
        <v/>
      </c>
    </row>
    <row r="64" spans="1:51" s="4" customFormat="1">
      <c r="A64" s="3" t="s">
        <v>292</v>
      </c>
      <c r="B64" s="4">
        <f>B22+B51</f>
        <v>-502.33000000000004</v>
      </c>
      <c r="C64" s="11">
        <f t="shared" si="25"/>
        <v>-16.761118844037924</v>
      </c>
      <c r="D64" s="4">
        <f>D22+D51</f>
        <v>-603.48000000000013</v>
      </c>
      <c r="E64" s="11">
        <f t="shared" si="26"/>
        <v>268.74007087865107</v>
      </c>
      <c r="F64" s="4">
        <f>F22+F51</f>
        <v>-163.65999999999994</v>
      </c>
      <c r="G64" s="11">
        <f t="shared" si="27"/>
        <v>-47.792522648972778</v>
      </c>
      <c r="H64" s="4">
        <f>H22+H51</f>
        <v>-313.47999999999962</v>
      </c>
      <c r="I64" s="11">
        <f t="shared" si="28"/>
        <v>-35.382268670253417</v>
      </c>
      <c r="J64" s="4">
        <f>J22+J51</f>
        <v>-485.13000000000005</v>
      </c>
      <c r="K64" s="11">
        <f t="shared" si="29"/>
        <v>41.503325166258335</v>
      </c>
      <c r="L64" s="4">
        <f>L22+L51</f>
        <v>-342.84</v>
      </c>
      <c r="M64" s="11">
        <f t="shared" si="30"/>
        <v>79.169061928403494</v>
      </c>
      <c r="N64" s="4">
        <f>N22+N51</f>
        <v>-191.34999999999994</v>
      </c>
      <c r="O64" s="11">
        <f t="shared" si="31"/>
        <v>83.813640730067334</v>
      </c>
      <c r="P64" s="4">
        <f>P22+P51</f>
        <v>-104.09999999999991</v>
      </c>
      <c r="Q64" s="11">
        <f t="shared" si="32"/>
        <v>184.73741794310675</v>
      </c>
      <c r="R64" s="4">
        <f>R22+R51</f>
        <v>-36.560000000000031</v>
      </c>
      <c r="S64" s="11">
        <f t="shared" si="33"/>
        <v>5276.4705882347953</v>
      </c>
      <c r="T64" s="4">
        <f>T22+T51</f>
        <v>-0.68000000000006366</v>
      </c>
      <c r="U64" s="11">
        <f t="shared" si="34"/>
        <v>-99.399929403459168</v>
      </c>
      <c r="V64" s="4">
        <f>V22+V51</f>
        <v>-113.32000000000001</v>
      </c>
      <c r="W64" s="11">
        <f t="shared" si="35"/>
        <v>-19.299245121777528</v>
      </c>
      <c r="X64" s="4">
        <f>X22+X51</f>
        <v>-140.42000000000002</v>
      </c>
      <c r="Y64" s="11" t="str">
        <f t="shared" si="36"/>
        <v/>
      </c>
      <c r="Z64" s="4">
        <f>Z22+Z51</f>
        <v>16.809999999999981</v>
      </c>
      <c r="AA64" s="11">
        <f t="shared" si="37"/>
        <v>4702.8571428568257</v>
      </c>
      <c r="AB64" s="4">
        <f>AB22+AB51</f>
        <v>0.35000000000002274</v>
      </c>
      <c r="AC64" s="11">
        <f t="shared" si="38"/>
        <v>-65.346534653462911</v>
      </c>
      <c r="AD64" s="4">
        <f>AD22+AD51</f>
        <v>1.0099999999999945</v>
      </c>
      <c r="AE64" s="11">
        <f t="shared" si="39"/>
        <v>-92.573529411764738</v>
      </c>
      <c r="AF64" s="4">
        <f>AF22+AF51</f>
        <v>13.59999999999998</v>
      </c>
      <c r="AG64" s="11">
        <f t="shared" si="40"/>
        <v>302.36686390532606</v>
      </c>
      <c r="AH64" s="4">
        <f>AH22+AH51</f>
        <v>3.3799999999999901</v>
      </c>
      <c r="AI64" s="11" t="str">
        <f t="shared" si="41"/>
        <v/>
      </c>
      <c r="AJ64" s="4">
        <f>AJ22+AJ51</f>
        <v>-12.379999999999994</v>
      </c>
      <c r="AK64" s="11" t="str">
        <f t="shared" si="42"/>
        <v/>
      </c>
      <c r="AL64" s="4">
        <f>AL22+AL51</f>
        <v>0.20999999999999641</v>
      </c>
      <c r="AM64" s="11">
        <f t="shared" si="43"/>
        <v>-98.044692737430196</v>
      </c>
      <c r="AN64" s="4">
        <f>AN22+AN51</f>
        <v>10.740000000000002</v>
      </c>
      <c r="AO64" s="11" t="str">
        <f t="shared" si="44"/>
        <v/>
      </c>
      <c r="AP64" s="4">
        <f>AP22+AP51</f>
        <v>-3.6899999999999982</v>
      </c>
      <c r="AQ64" s="11">
        <f t="shared" si="45"/>
        <v>195.19999999999996</v>
      </c>
      <c r="AR64" s="4">
        <f>AR22+AR51</f>
        <v>-1.2499999999999996</v>
      </c>
      <c r="AS64" s="11" t="str">
        <f t="shared" si="46"/>
        <v/>
      </c>
      <c r="AT64" s="4">
        <f>AT22+AT51</f>
        <v>2.7700000000000014</v>
      </c>
      <c r="AU64" s="11" t="str">
        <f t="shared" si="47"/>
        <v/>
      </c>
      <c r="AV64" s="4">
        <f>AV22+AV51</f>
        <v>0</v>
      </c>
      <c r="AW64" s="11" t="str">
        <f t="shared" si="48"/>
        <v/>
      </c>
      <c r="AX64" s="4">
        <f>AX22+AX51</f>
        <v>3.6700000000000017</v>
      </c>
      <c r="AY64" s="11" t="str">
        <f t="shared" si="49"/>
        <v/>
      </c>
    </row>
    <row r="65" spans="1:51" s="4" customFormat="1">
      <c r="A65" s="3" t="s">
        <v>293</v>
      </c>
      <c r="B65" s="4">
        <f>B2+B21+B64</f>
        <v>1141.94</v>
      </c>
      <c r="C65" s="11">
        <f t="shared" si="25"/>
        <v>40.823776051301074</v>
      </c>
      <c r="D65" s="4">
        <f>D2+D21+D64</f>
        <v>810.89999999999975</v>
      </c>
      <c r="E65" s="11">
        <f t="shared" si="26"/>
        <v>-20.160289860780225</v>
      </c>
      <c r="F65" s="4">
        <f>F2+F21+F64</f>
        <v>1015.6600000000002</v>
      </c>
      <c r="G65" s="11">
        <f t="shared" si="27"/>
        <v>17.445853906728768</v>
      </c>
      <c r="H65" s="4">
        <f>H2+H21+H64</f>
        <v>864.79000000000042</v>
      </c>
      <c r="I65" s="11">
        <f t="shared" si="28"/>
        <v>33.305072988762767</v>
      </c>
      <c r="J65" s="4">
        <f>J2+J21+J64</f>
        <v>648.72999999999979</v>
      </c>
      <c r="K65" s="11">
        <f t="shared" si="29"/>
        <v>0.85662759242560749</v>
      </c>
      <c r="L65" s="4">
        <f>L2+L21+L64</f>
        <v>643.2199999999998</v>
      </c>
      <c r="M65" s="11">
        <f t="shared" si="30"/>
        <v>38.472799293879504</v>
      </c>
      <c r="N65" s="4">
        <f>N2+N21+N64</f>
        <v>464.5100000000001</v>
      </c>
      <c r="O65" s="11">
        <f t="shared" si="31"/>
        <v>14.149853783205964</v>
      </c>
      <c r="P65" s="4">
        <f>P2+P21+P64</f>
        <v>406.93000000000006</v>
      </c>
      <c r="Q65" s="11">
        <f t="shared" si="32"/>
        <v>22.584046270635064</v>
      </c>
      <c r="R65" s="4">
        <f>R2+R21+R64</f>
        <v>331.95999999999992</v>
      </c>
      <c r="S65" s="11">
        <f t="shared" si="33"/>
        <v>41.121455596650094</v>
      </c>
      <c r="T65" s="4">
        <f>T2+T21+T64</f>
        <v>235.22999999999993</v>
      </c>
      <c r="U65" s="11">
        <f t="shared" si="34"/>
        <v>36.690104015340793</v>
      </c>
      <c r="V65" s="4">
        <f>V2+V21+V64</f>
        <v>172.08999999999997</v>
      </c>
      <c r="W65" s="11">
        <f t="shared" si="35"/>
        <v>66.818534315626181</v>
      </c>
      <c r="X65" s="4">
        <f>X2+X21+X64</f>
        <v>103.16</v>
      </c>
      <c r="Y65" s="11">
        <f t="shared" si="36"/>
        <v>45.009839752600527</v>
      </c>
      <c r="Z65" s="4">
        <f>Z2+Z21+Z64</f>
        <v>71.139999999999986</v>
      </c>
      <c r="AA65" s="11">
        <f t="shared" si="37"/>
        <v>88.700265251989265</v>
      </c>
      <c r="AB65" s="4">
        <f>AB2+AB21+AB64</f>
        <v>37.700000000000017</v>
      </c>
      <c r="AC65" s="11">
        <f t="shared" si="38"/>
        <v>12.102289622361054</v>
      </c>
      <c r="AD65" s="4">
        <f>AD2+AD21+AD64</f>
        <v>33.629999999999995</v>
      </c>
      <c r="AE65" s="11">
        <f t="shared" si="39"/>
        <v>9.5083034842071559</v>
      </c>
      <c r="AF65" s="4">
        <f>AF2+AF21+AF64</f>
        <v>30.70999999999998</v>
      </c>
      <c r="AG65" s="11">
        <f t="shared" si="40"/>
        <v>30.959488272921089</v>
      </c>
      <c r="AH65" s="4">
        <f>AH2+AH21+AH64</f>
        <v>23.449999999999989</v>
      </c>
      <c r="AI65" s="11">
        <f t="shared" si="41"/>
        <v>7.667584940312155</v>
      </c>
      <c r="AJ65" s="4">
        <f>AJ2+AJ21+AJ64</f>
        <v>21.78</v>
      </c>
      <c r="AK65" s="11">
        <f t="shared" si="42"/>
        <v>3.2716927453769791</v>
      </c>
      <c r="AL65" s="4">
        <f>AL2+AL21+AL64</f>
        <v>21.089999999999996</v>
      </c>
      <c r="AM65" s="11">
        <f t="shared" si="43"/>
        <v>7.4375955170656827</v>
      </c>
      <c r="AN65" s="4">
        <f>AN2+AN21+AN64</f>
        <v>19.630000000000003</v>
      </c>
      <c r="AO65" s="11">
        <f t="shared" si="44"/>
        <v>539.41368078175879</v>
      </c>
      <c r="AP65" s="4">
        <f>AP2+AP21+AP64</f>
        <v>3.0700000000000016</v>
      </c>
      <c r="AQ65" s="11">
        <f t="shared" si="45"/>
        <v>-32.378854625550638</v>
      </c>
      <c r="AR65" s="4">
        <f>AR2+AR21+AR64</f>
        <v>4.5400000000000009</v>
      </c>
      <c r="AS65" s="11">
        <f t="shared" si="46"/>
        <v>-46.525323910482925</v>
      </c>
      <c r="AT65" s="4">
        <f>AT2+AT21+AT64</f>
        <v>8.490000000000002</v>
      </c>
      <c r="AU65" s="11" t="str">
        <f t="shared" si="47"/>
        <v/>
      </c>
      <c r="AV65" s="4">
        <f>AV2+AV21+AV64</f>
        <v>0</v>
      </c>
      <c r="AW65" s="11" t="str">
        <f t="shared" si="48"/>
        <v/>
      </c>
      <c r="AX65" s="4">
        <f>AX2+AX21+AX64</f>
        <v>5.8300000000000018</v>
      </c>
      <c r="AY65" s="11" t="str">
        <f t="shared" si="49"/>
        <v/>
      </c>
    </row>
    <row r="66" spans="1:51" s="4" customFormat="1">
      <c r="A66" s="3" t="s">
        <v>294</v>
      </c>
      <c r="B66" s="4" t="s">
        <v>9</v>
      </c>
      <c r="C66" s="11" t="str">
        <f t="shared" ref="C66:C95" si="50">IF(OR(B66=0,AND(B66&lt;0,D66&gt;0),,AND(B66&gt;0,D66&lt;0)),"",IFERROR((B66-D66)/D66*100,""))</f>
        <v/>
      </c>
      <c r="D66" s="4" t="s">
        <v>9</v>
      </c>
      <c r="E66" s="11" t="str">
        <f t="shared" ref="E66:E95" si="51">IF(OR(D66=0,AND(D66&lt;0,F66&gt;0),,AND(D66&gt;0,F66&lt;0)),"",IFERROR((D66-F66)/F66*100,""))</f>
        <v/>
      </c>
      <c r="F66" s="4" t="s">
        <v>9</v>
      </c>
      <c r="G66" s="11" t="str">
        <f t="shared" ref="G66:G95" si="52">IF(OR(F66=0,AND(F66&lt;0,H66&gt;0),,AND(F66&gt;0,H66&lt;0)),"",IFERROR((F66-H66)/H66*100,""))</f>
        <v/>
      </c>
      <c r="H66" s="4" t="s">
        <v>9</v>
      </c>
      <c r="I66" s="11" t="str">
        <f t="shared" ref="I66:I95" si="53">IF(OR(H66=0,AND(H66&lt;0,J66&gt;0),,AND(H66&gt;0,J66&lt;0)),"",IFERROR((H66-J66)/J66*100,""))</f>
        <v/>
      </c>
      <c r="J66" s="4" t="s">
        <v>9</v>
      </c>
      <c r="K66" s="11" t="str">
        <f t="shared" ref="K66:K95" si="54">IF(OR(J66=0,AND(J66&lt;0,L66&gt;0),,AND(J66&gt;0,L66&lt;0)),"",IFERROR((J66-L66)/L66*100,""))</f>
        <v/>
      </c>
      <c r="L66" s="4" t="s">
        <v>9</v>
      </c>
      <c r="M66" s="11" t="str">
        <f t="shared" ref="M66:M95" si="55">IF(OR(L66=0,AND(L66&lt;0,N66&gt;0),,AND(L66&gt;0,N66&lt;0)),"",IFERROR((L66-N66)/N66*100,""))</f>
        <v/>
      </c>
      <c r="N66" s="4" t="s">
        <v>9</v>
      </c>
      <c r="O66" s="11" t="str">
        <f t="shared" ref="O66:O95" si="56">IF(OR(N66=0,AND(N66&lt;0,P66&gt;0),,AND(N66&gt;0,P66&lt;0)),"",IFERROR((N66-P66)/P66*100,""))</f>
        <v/>
      </c>
      <c r="P66" s="4" t="s">
        <v>9</v>
      </c>
      <c r="Q66" s="11" t="str">
        <f t="shared" ref="Q66:Q95" si="57">IF(OR(P66=0,AND(P66&lt;0,R66&gt;0),,AND(P66&gt;0,R66&lt;0)),"",IFERROR((P66-R66)/R66*100,""))</f>
        <v/>
      </c>
      <c r="R66" s="4" t="s">
        <v>9</v>
      </c>
      <c r="S66" s="11" t="str">
        <f t="shared" ref="S66:S95" si="58">IF(OR(R66=0,AND(R66&lt;0,T66&gt;0),,AND(R66&gt;0,T66&lt;0)),"",IFERROR((R66-T66)/T66*100,""))</f>
        <v/>
      </c>
      <c r="T66" s="4" t="s">
        <v>9</v>
      </c>
      <c r="U66" s="11" t="str">
        <f t="shared" ref="U66:U95" si="59">IF(OR(T66=0,AND(T66&lt;0,V66&gt;0),,AND(T66&gt;0,V66&lt;0)),"",IFERROR((T66-V66)/V66*100,""))</f>
        <v/>
      </c>
      <c r="V66" s="4" t="s">
        <v>9</v>
      </c>
      <c r="W66" s="11" t="str">
        <f t="shared" ref="W66:W95" si="60">IF(OR(V66=0,AND(V66&lt;0,X66&gt;0),,AND(V66&gt;0,X66&lt;0)),"",IFERROR((V66-X66)/X66*100,""))</f>
        <v/>
      </c>
      <c r="X66" s="4" t="s">
        <v>9</v>
      </c>
      <c r="Y66" s="11" t="str">
        <f t="shared" ref="Y66:Y95" si="61">IF(OR(X66=0,AND(X66&lt;0,Z66&gt;0),,AND(X66&gt;0,Z66&lt;0)),"",IFERROR((X66-Z66)/Z66*100,""))</f>
        <v/>
      </c>
      <c r="Z66" s="4" t="s">
        <v>9</v>
      </c>
      <c r="AA66" s="11" t="str">
        <f t="shared" ref="AA66:AA95" si="62">IF(OR(Z66=0,AND(Z66&lt;0,AB66&gt;0),,AND(Z66&gt;0,AB66&lt;0)),"",IFERROR((Z66-AB66)/AB66*100,""))</f>
        <v/>
      </c>
      <c r="AB66" s="4" t="s">
        <v>9</v>
      </c>
      <c r="AC66" s="11" t="str">
        <f t="shared" ref="AC66:AC95" si="63">IF(OR(AB66=0,AND(AB66&lt;0,AD66&gt;0),,AND(AB66&gt;0,AD66&lt;0)),"",IFERROR((AB66-AD66)/AD66*100,""))</f>
        <v/>
      </c>
      <c r="AD66" s="4" t="s">
        <v>9</v>
      </c>
      <c r="AE66" s="11" t="str">
        <f t="shared" ref="AE66:AE95" si="64">IF(OR(AD66=0,AND(AD66&lt;0,AF66&gt;0),,AND(AD66&gt;0,AF66&lt;0)),"",IFERROR((AD66-AF66)/AF66*100,""))</f>
        <v/>
      </c>
      <c r="AF66" s="4" t="s">
        <v>9</v>
      </c>
      <c r="AG66" s="11" t="str">
        <f t="shared" ref="AG66:AG95" si="65">IF(OR(AF66=0,AND(AF66&lt;0,AH66&gt;0),,AND(AF66&gt;0,AH66&lt;0)),"",IFERROR((AF66-AH66)/AH66*100,""))</f>
        <v/>
      </c>
      <c r="AH66" s="4" t="s">
        <v>9</v>
      </c>
      <c r="AI66" s="11" t="str">
        <f t="shared" ref="AI66:AI95" si="66">IF(OR(AH66=0,AND(AH66&lt;0,AJ66&gt;0),,AND(AH66&gt;0,AJ66&lt;0)),"",IFERROR((AH66-AJ66)/AJ66*100,""))</f>
        <v/>
      </c>
      <c r="AJ66" s="4" t="s">
        <v>9</v>
      </c>
      <c r="AK66" s="11" t="str">
        <f t="shared" ref="AK66:AK95" si="67">IF(OR(AJ66=0,AND(AJ66&lt;0,AL66&gt;0),,AND(AJ66&gt;0,AL66&lt;0)),"",IFERROR((AJ66-AL66)/AL66*100,""))</f>
        <v/>
      </c>
      <c r="AL66" s="4" t="s">
        <v>9</v>
      </c>
      <c r="AM66" s="11" t="str">
        <f t="shared" ref="AM66:AM95" si="68">IF(OR(AL66=0,AND(AL66&lt;0,AN66&gt;0),,AND(AL66&gt;0,AN66&lt;0)),"",IFERROR((AL66-AN66)/AN66*100,""))</f>
        <v/>
      </c>
      <c r="AN66" s="4" t="s">
        <v>9</v>
      </c>
      <c r="AO66" s="11" t="str">
        <f t="shared" ref="AO66:AO95" si="69">IF(OR(AN66=0,AND(AN66&lt;0,AP66&gt;0),,AND(AN66&gt;0,AP66&lt;0)),"",IFERROR((AN66-AP66)/AP66*100,""))</f>
        <v/>
      </c>
      <c r="AP66" s="4" t="s">
        <v>9</v>
      </c>
      <c r="AQ66" s="11" t="str">
        <f t="shared" ref="AQ66:AQ95" si="70">IF(OR(AP66=0,AND(AP66&lt;0,AR66&gt;0),,AND(AP66&gt;0,AR66&lt;0)),"",IFERROR((AP66-AR66)/AR66*100,""))</f>
        <v/>
      </c>
      <c r="AR66" s="4" t="s">
        <v>9</v>
      </c>
      <c r="AS66" s="11" t="str">
        <f t="shared" ref="AS66:AS95" si="71">IF(OR(AR66=0,AND(AR66&lt;0,AT66&gt;0),,AND(AR66&gt;0,AT66&lt;0)),"",IFERROR((AR66-AT66)/AT66*100,""))</f>
        <v/>
      </c>
      <c r="AT66" s="4" t="s">
        <v>9</v>
      </c>
      <c r="AU66" s="11" t="str">
        <f t="shared" ref="AU66:AU95" si="72">IF(OR(AT66=0,AND(AT66&lt;0,AV66&gt;0),,AND(AT66&gt;0,AV66&lt;0)),"",IFERROR((AT66-AV66)/AV66*100,""))</f>
        <v/>
      </c>
      <c r="AV66" s="4" t="s">
        <v>9</v>
      </c>
      <c r="AW66" s="11" t="str">
        <f t="shared" ref="AW66:AW95" si="73">IF(OR(AV66=0,AND(AV66&lt;0,AX66&gt;0),,AND(AV66&gt;0,AX66&lt;0)),"",IFERROR((AV66-AX66)/AX66*100,""))</f>
        <v/>
      </c>
      <c r="AX66" s="4" t="s">
        <v>9</v>
      </c>
      <c r="AY66" s="11" t="str">
        <f t="shared" ref="AY66:AY95" si="74">IF(OR(AX66=0,AND(AX66&lt;0,AZ66&gt;0),,AND(AX66&gt;0,AZ66&lt;0)),"",IFERROR((AX66-AZ66)/AZ66*100,""))</f>
        <v/>
      </c>
    </row>
    <row r="67" spans="1:51" s="4" customFormat="1">
      <c r="A67" s="3" t="s">
        <v>295</v>
      </c>
      <c r="B67" s="4">
        <f>SUBTOTAL(9,B68:B76)</f>
        <v>219.37</v>
      </c>
      <c r="C67" s="11">
        <f t="shared" si="50"/>
        <v>11.383599898451392</v>
      </c>
      <c r="D67" s="4">
        <f>SUBTOTAL(9,D68:D76)</f>
        <v>196.95</v>
      </c>
      <c r="E67" s="11">
        <f t="shared" si="51"/>
        <v>-3.7719255386720221</v>
      </c>
      <c r="F67" s="4">
        <f>SUBTOTAL(9,F68:F76)</f>
        <v>204.67000000000002</v>
      </c>
      <c r="G67" s="11">
        <f t="shared" si="52"/>
        <v>-5.1223808640830626</v>
      </c>
      <c r="H67" s="4">
        <f>SUBTOTAL(9,H68:H76)</f>
        <v>215.72</v>
      </c>
      <c r="I67" s="11">
        <f t="shared" si="53"/>
        <v>191.47412511822722</v>
      </c>
      <c r="J67" s="4">
        <f>SUBTOTAL(9,J68:J76)</f>
        <v>74.010000000000005</v>
      </c>
      <c r="K67" s="11">
        <f t="shared" si="54"/>
        <v>-42.937548188126435</v>
      </c>
      <c r="L67" s="4">
        <f>SUBTOTAL(9,L68:L76)</f>
        <v>129.69999999999999</v>
      </c>
      <c r="M67" s="11">
        <f t="shared" si="55"/>
        <v>97.322379431005601</v>
      </c>
      <c r="N67" s="4">
        <f>SUBTOTAL(9,N68:N76)</f>
        <v>65.73</v>
      </c>
      <c r="O67" s="11">
        <f t="shared" si="56"/>
        <v>5.5734018631545226</v>
      </c>
      <c r="P67" s="4">
        <f>SUBTOTAL(9,P68:P76)</f>
        <v>62.26</v>
      </c>
      <c r="Q67" s="11">
        <f t="shared" si="57"/>
        <v>-3.6670276961163513</v>
      </c>
      <c r="R67" s="4">
        <f>SUBTOTAL(9,R68:R76)</f>
        <v>64.63</v>
      </c>
      <c r="S67" s="11">
        <f t="shared" si="58"/>
        <v>111.62409954158478</v>
      </c>
      <c r="T67" s="4">
        <f>SUBTOTAL(9,T68:T76)</f>
        <v>30.54</v>
      </c>
      <c r="U67" s="11">
        <f t="shared" si="59"/>
        <v>-13.21398124467178</v>
      </c>
      <c r="V67" s="4">
        <f>SUBTOTAL(9,V68:V76)</f>
        <v>35.19</v>
      </c>
      <c r="W67" s="11">
        <f t="shared" si="60"/>
        <v>914.1210374639769</v>
      </c>
      <c r="X67" s="4">
        <f>SUBTOTAL(9,X68:X76)</f>
        <v>3.4699999999999998</v>
      </c>
      <c r="Y67" s="11">
        <f t="shared" si="61"/>
        <v>58.447488584474883</v>
      </c>
      <c r="Z67" s="4">
        <f>SUBTOTAL(9,Z68:Z76)</f>
        <v>2.19</v>
      </c>
      <c r="AA67" s="11" t="str">
        <f t="shared" si="62"/>
        <v/>
      </c>
      <c r="AB67" s="4">
        <f>SUBTOTAL(9,AB68:AB76)</f>
        <v>0</v>
      </c>
      <c r="AC67" s="11" t="str">
        <f t="shared" si="63"/>
        <v/>
      </c>
      <c r="AD67" s="4">
        <f>SUBTOTAL(9,AD68:AD76)</f>
        <v>1.1599999999999999</v>
      </c>
      <c r="AE67" s="11">
        <f t="shared" si="64"/>
        <v>-68.219178082191789</v>
      </c>
      <c r="AF67" s="4">
        <f>SUBTOTAL(9,AF68:AF76)</f>
        <v>3.65</v>
      </c>
      <c r="AG67" s="11" t="str">
        <f t="shared" si="65"/>
        <v/>
      </c>
      <c r="AH67" s="4">
        <f>SUBTOTAL(9,AH68:AH76)</f>
        <v>0</v>
      </c>
      <c r="AI67" s="11" t="str">
        <f t="shared" si="66"/>
        <v/>
      </c>
      <c r="AJ67" s="4">
        <f>SUBTOTAL(9,AJ68:AJ76)</f>
        <v>0</v>
      </c>
      <c r="AK67" s="11" t="str">
        <f t="shared" si="67"/>
        <v/>
      </c>
      <c r="AL67" s="4">
        <f>SUBTOTAL(9,AL68:AL76)</f>
        <v>0</v>
      </c>
      <c r="AM67" s="11" t="str">
        <f t="shared" si="68"/>
        <v/>
      </c>
      <c r="AN67" s="4">
        <f>SUBTOTAL(9,AN68:AN76)</f>
        <v>0</v>
      </c>
      <c r="AO67" s="11" t="str">
        <f t="shared" si="69"/>
        <v/>
      </c>
      <c r="AP67" s="4">
        <f>SUBTOTAL(9,AP68:AP76)</f>
        <v>0</v>
      </c>
      <c r="AQ67" s="11" t="str">
        <f t="shared" si="70"/>
        <v/>
      </c>
      <c r="AR67" s="4">
        <f>SUBTOTAL(9,AR68:AR76)</f>
        <v>0</v>
      </c>
      <c r="AS67" s="11" t="str">
        <f t="shared" si="71"/>
        <v/>
      </c>
      <c r="AT67" s="4">
        <f>SUBTOTAL(9,AT68:AT76)</f>
        <v>1.4300000000000002</v>
      </c>
      <c r="AU67" s="11" t="str">
        <f t="shared" si="72"/>
        <v/>
      </c>
      <c r="AV67" s="4">
        <f>SUBTOTAL(9,AV68:AV76)</f>
        <v>0</v>
      </c>
      <c r="AW67" s="11" t="str">
        <f t="shared" si="73"/>
        <v/>
      </c>
      <c r="AX67" s="4">
        <f>SUBTOTAL(9,AX68:AX76)</f>
        <v>3.5999999999999996</v>
      </c>
      <c r="AY67" s="11" t="str">
        <f t="shared" si="74"/>
        <v/>
      </c>
    </row>
    <row r="68" spans="1:51">
      <c r="A68" s="2" t="s">
        <v>172</v>
      </c>
      <c r="B68" s="1">
        <v>204.37</v>
      </c>
      <c r="C68" s="9">
        <f t="shared" si="50"/>
        <v>9.7642193458295328</v>
      </c>
      <c r="D68" s="1">
        <v>186.19</v>
      </c>
      <c r="E68" s="9">
        <f t="shared" si="51"/>
        <v>-5.396067273004423</v>
      </c>
      <c r="F68" s="1">
        <v>196.81</v>
      </c>
      <c r="G68" s="9">
        <f t="shared" si="52"/>
        <v>-3.2732098097999685</v>
      </c>
      <c r="H68" s="1">
        <v>203.47</v>
      </c>
      <c r="I68" s="9">
        <f t="shared" si="53"/>
        <v>195.39779326364695</v>
      </c>
      <c r="J68" s="1">
        <v>68.88</v>
      </c>
      <c r="K68" s="9">
        <f t="shared" si="54"/>
        <v>-17.221487801946882</v>
      </c>
      <c r="L68" s="1">
        <v>83.21</v>
      </c>
      <c r="M68" s="9">
        <f t="shared" si="55"/>
        <v>61.541448262473295</v>
      </c>
      <c r="N68" s="1">
        <v>51.51</v>
      </c>
      <c r="O68" s="9">
        <f t="shared" si="56"/>
        <v>54.175396587847956</v>
      </c>
      <c r="P68" s="1">
        <v>33.409999999999997</v>
      </c>
      <c r="Q68" s="9">
        <f t="shared" si="57"/>
        <v>90.478905359179009</v>
      </c>
      <c r="R68" s="1">
        <v>17.54</v>
      </c>
      <c r="S68" s="9">
        <f t="shared" si="58"/>
        <v>-42.283645936163218</v>
      </c>
      <c r="T68" s="1">
        <v>30.39</v>
      </c>
      <c r="U68" s="9">
        <f t="shared" si="59"/>
        <v>21.462829736211038</v>
      </c>
      <c r="V68" s="1">
        <v>25.02</v>
      </c>
      <c r="W68" s="9">
        <f t="shared" si="60"/>
        <v>689.27444794952692</v>
      </c>
      <c r="X68" s="1">
        <v>3.17</v>
      </c>
      <c r="Y68" s="9">
        <f t="shared" si="61"/>
        <v>44.74885844748858</v>
      </c>
      <c r="Z68" s="1">
        <v>2.19</v>
      </c>
      <c r="AA68" s="9" t="str">
        <f t="shared" si="62"/>
        <v/>
      </c>
      <c r="AC68" s="9" t="str">
        <f t="shared" si="63"/>
        <v/>
      </c>
      <c r="AD68" s="1">
        <v>1.1599999999999999</v>
      </c>
      <c r="AE68" s="9">
        <f t="shared" si="64"/>
        <v>-68.219178082191789</v>
      </c>
      <c r="AF68" s="1">
        <v>3.65</v>
      </c>
      <c r="AG68" s="9" t="str">
        <f t="shared" si="65"/>
        <v/>
      </c>
      <c r="AI68" s="9" t="str">
        <f t="shared" si="66"/>
        <v/>
      </c>
      <c r="AK68" s="9" t="str">
        <f t="shared" si="67"/>
        <v/>
      </c>
      <c r="AM68" s="9" t="str">
        <f t="shared" si="68"/>
        <v/>
      </c>
      <c r="AO68" s="9" t="str">
        <f t="shared" si="69"/>
        <v/>
      </c>
      <c r="AQ68" s="9" t="str">
        <f t="shared" si="70"/>
        <v/>
      </c>
      <c r="AS68" s="9" t="str">
        <f t="shared" si="71"/>
        <v/>
      </c>
      <c r="AT68" s="1">
        <v>1.33</v>
      </c>
      <c r="AU68" s="9" t="str">
        <f t="shared" si="72"/>
        <v/>
      </c>
      <c r="AW68" s="9" t="str">
        <f t="shared" si="73"/>
        <v/>
      </c>
      <c r="AX68" s="1">
        <v>3.51</v>
      </c>
      <c r="AY68" s="9" t="str">
        <f t="shared" si="74"/>
        <v/>
      </c>
    </row>
    <row r="69" spans="1:51">
      <c r="A69" s="2" t="s">
        <v>176</v>
      </c>
      <c r="C69" s="9" t="str">
        <f t="shared" si="50"/>
        <v/>
      </c>
      <c r="D69" s="1">
        <v>0.09</v>
      </c>
      <c r="E69" s="9" t="str">
        <f t="shared" si="51"/>
        <v/>
      </c>
      <c r="G69" s="9" t="str">
        <f t="shared" si="52"/>
        <v/>
      </c>
      <c r="I69" s="9" t="str">
        <f t="shared" si="53"/>
        <v/>
      </c>
      <c r="K69" s="9" t="str">
        <f t="shared" si="54"/>
        <v/>
      </c>
      <c r="M69" s="9" t="str">
        <f t="shared" si="55"/>
        <v/>
      </c>
      <c r="N69" s="1">
        <v>0.34</v>
      </c>
      <c r="O69" s="9" t="str">
        <f t="shared" si="56"/>
        <v/>
      </c>
      <c r="Q69" s="9" t="str">
        <f t="shared" si="57"/>
        <v/>
      </c>
      <c r="S69" s="9" t="str">
        <f t="shared" si="58"/>
        <v/>
      </c>
      <c r="U69" s="9" t="str">
        <f t="shared" si="59"/>
        <v/>
      </c>
      <c r="W69" s="9" t="str">
        <f t="shared" si="60"/>
        <v/>
      </c>
      <c r="Y69" s="9" t="str">
        <f t="shared" si="61"/>
        <v/>
      </c>
      <c r="AA69" s="9" t="str">
        <f t="shared" si="62"/>
        <v/>
      </c>
      <c r="AC69" s="9" t="str">
        <f t="shared" si="63"/>
        <v/>
      </c>
      <c r="AE69" s="9" t="str">
        <f t="shared" si="64"/>
        <v/>
      </c>
      <c r="AG69" s="9" t="str">
        <f t="shared" si="65"/>
        <v/>
      </c>
      <c r="AI69" s="9" t="str">
        <f t="shared" si="66"/>
        <v/>
      </c>
      <c r="AK69" s="9" t="str">
        <f t="shared" si="67"/>
        <v/>
      </c>
      <c r="AM69" s="9" t="str">
        <f t="shared" si="68"/>
        <v/>
      </c>
      <c r="AO69" s="9" t="str">
        <f t="shared" si="69"/>
        <v/>
      </c>
      <c r="AQ69" s="9" t="str">
        <f t="shared" si="70"/>
        <v/>
      </c>
      <c r="AS69" s="9" t="str">
        <f t="shared" si="71"/>
        <v/>
      </c>
      <c r="AU69" s="9" t="str">
        <f t="shared" si="72"/>
        <v/>
      </c>
      <c r="AW69" s="9" t="str">
        <f t="shared" si="73"/>
        <v/>
      </c>
      <c r="AY69" s="9" t="str">
        <f t="shared" si="74"/>
        <v/>
      </c>
    </row>
    <row r="70" spans="1:51">
      <c r="A70" s="2" t="s">
        <v>189</v>
      </c>
      <c r="C70" s="9" t="str">
        <f t="shared" si="50"/>
        <v/>
      </c>
      <c r="E70" s="9" t="str">
        <f t="shared" si="51"/>
        <v/>
      </c>
      <c r="G70" s="9" t="str">
        <f t="shared" si="52"/>
        <v/>
      </c>
      <c r="I70" s="9" t="str">
        <f t="shared" si="53"/>
        <v/>
      </c>
      <c r="J70" s="1">
        <v>3.61</v>
      </c>
      <c r="K70" s="9">
        <f t="shared" si="54"/>
        <v>-92.123063495526949</v>
      </c>
      <c r="L70" s="1">
        <v>45.83</v>
      </c>
      <c r="M70" s="9">
        <f t="shared" si="55"/>
        <v>272.29894394800971</v>
      </c>
      <c r="N70" s="1">
        <v>12.31</v>
      </c>
      <c r="O70" s="9">
        <f t="shared" si="56"/>
        <v>-16.485753052917229</v>
      </c>
      <c r="P70" s="1">
        <v>14.74</v>
      </c>
      <c r="Q70" s="9">
        <f t="shared" si="57"/>
        <v>-58.572231590781328</v>
      </c>
      <c r="R70" s="1">
        <v>35.58</v>
      </c>
      <c r="S70" s="9" t="str">
        <f t="shared" si="58"/>
        <v/>
      </c>
      <c r="U70" s="9" t="str">
        <f t="shared" si="59"/>
        <v/>
      </c>
      <c r="W70" s="9" t="str">
        <f t="shared" si="60"/>
        <v/>
      </c>
      <c r="Y70" s="9" t="str">
        <f t="shared" si="61"/>
        <v/>
      </c>
      <c r="AA70" s="9" t="str">
        <f t="shared" si="62"/>
        <v/>
      </c>
      <c r="AC70" s="9" t="str">
        <f t="shared" si="63"/>
        <v/>
      </c>
      <c r="AE70" s="9" t="str">
        <f t="shared" si="64"/>
        <v/>
      </c>
      <c r="AG70" s="9" t="str">
        <f t="shared" si="65"/>
        <v/>
      </c>
      <c r="AI70" s="9" t="str">
        <f t="shared" si="66"/>
        <v/>
      </c>
      <c r="AK70" s="9" t="str">
        <f t="shared" si="67"/>
        <v/>
      </c>
      <c r="AM70" s="9" t="str">
        <f t="shared" si="68"/>
        <v/>
      </c>
      <c r="AO70" s="9" t="str">
        <f t="shared" si="69"/>
        <v/>
      </c>
      <c r="AQ70" s="9" t="str">
        <f t="shared" si="70"/>
        <v/>
      </c>
      <c r="AS70" s="9" t="str">
        <f t="shared" si="71"/>
        <v/>
      </c>
      <c r="AT70" s="1">
        <v>0.1</v>
      </c>
      <c r="AU70" s="9" t="str">
        <f t="shared" si="72"/>
        <v/>
      </c>
      <c r="AW70" s="9" t="str">
        <f t="shared" si="73"/>
        <v/>
      </c>
      <c r="AX70" s="1">
        <v>0.09</v>
      </c>
      <c r="AY70" s="9" t="str">
        <f t="shared" si="74"/>
        <v/>
      </c>
    </row>
    <row r="71" spans="1:51">
      <c r="A71" s="2" t="s">
        <v>185</v>
      </c>
      <c r="C71" s="9" t="str">
        <f t="shared" si="50"/>
        <v/>
      </c>
      <c r="D71" s="1">
        <v>1.67</v>
      </c>
      <c r="E71" s="9">
        <f t="shared" si="51"/>
        <v>-41.608391608391607</v>
      </c>
      <c r="F71" s="1">
        <v>2.86</v>
      </c>
      <c r="G71" s="9">
        <f t="shared" si="52"/>
        <v>128.79999999999998</v>
      </c>
      <c r="H71" s="1">
        <v>1.25</v>
      </c>
      <c r="I71" s="9">
        <f t="shared" si="53"/>
        <v>101.61290322580645</v>
      </c>
      <c r="J71" s="1">
        <v>0.62</v>
      </c>
      <c r="K71" s="9">
        <f t="shared" si="54"/>
        <v>-6.0606060606060659</v>
      </c>
      <c r="L71" s="1">
        <v>0.66</v>
      </c>
      <c r="M71" s="9">
        <f t="shared" si="55"/>
        <v>186.95652173913044</v>
      </c>
      <c r="N71" s="1">
        <v>0.23</v>
      </c>
      <c r="O71" s="9">
        <f t="shared" si="56"/>
        <v>109.09090909090911</v>
      </c>
      <c r="P71" s="1">
        <v>0.11</v>
      </c>
      <c r="Q71" s="9">
        <f t="shared" si="57"/>
        <v>120</v>
      </c>
      <c r="R71" s="1">
        <v>0.05</v>
      </c>
      <c r="S71" s="9">
        <f t="shared" si="58"/>
        <v>-66.666666666666657</v>
      </c>
      <c r="T71" s="1">
        <v>0.15</v>
      </c>
      <c r="U71" s="9">
        <f t="shared" si="59"/>
        <v>-11.764705882352951</v>
      </c>
      <c r="V71" s="1">
        <v>0.17</v>
      </c>
      <c r="W71" s="9" t="str">
        <f t="shared" si="60"/>
        <v/>
      </c>
      <c r="X71" s="1">
        <v>0</v>
      </c>
      <c r="Y71" s="9" t="str">
        <f t="shared" si="61"/>
        <v/>
      </c>
      <c r="AA71" s="9" t="str">
        <f t="shared" si="62"/>
        <v/>
      </c>
      <c r="AC71" s="9" t="str">
        <f t="shared" si="63"/>
        <v/>
      </c>
      <c r="AE71" s="9" t="str">
        <f t="shared" si="64"/>
        <v/>
      </c>
      <c r="AG71" s="9" t="str">
        <f t="shared" si="65"/>
        <v/>
      </c>
      <c r="AI71" s="9" t="str">
        <f t="shared" si="66"/>
        <v/>
      </c>
      <c r="AK71" s="9" t="str">
        <f t="shared" si="67"/>
        <v/>
      </c>
      <c r="AM71" s="9" t="str">
        <f t="shared" si="68"/>
        <v/>
      </c>
      <c r="AO71" s="9" t="str">
        <f t="shared" si="69"/>
        <v/>
      </c>
      <c r="AQ71" s="9" t="str">
        <f t="shared" si="70"/>
        <v/>
      </c>
      <c r="AS71" s="9" t="str">
        <f t="shared" si="71"/>
        <v/>
      </c>
      <c r="AU71" s="9" t="str">
        <f t="shared" si="72"/>
        <v/>
      </c>
      <c r="AW71" s="9" t="str">
        <f t="shared" si="73"/>
        <v/>
      </c>
      <c r="AY71" s="9" t="str">
        <f t="shared" si="74"/>
        <v/>
      </c>
    </row>
    <row r="72" spans="1:51">
      <c r="A72" s="2" t="s">
        <v>174</v>
      </c>
      <c r="B72" s="1">
        <v>15</v>
      </c>
      <c r="C72" s="9">
        <f t="shared" si="50"/>
        <v>66.666666666666657</v>
      </c>
      <c r="D72" s="1">
        <v>9</v>
      </c>
      <c r="E72" s="9">
        <f t="shared" si="51"/>
        <v>80</v>
      </c>
      <c r="F72" s="1">
        <v>5</v>
      </c>
      <c r="G72" s="9">
        <f t="shared" si="52"/>
        <v>-54.54545454545454</v>
      </c>
      <c r="H72" s="1">
        <v>11</v>
      </c>
      <c r="I72" s="9">
        <f t="shared" si="53"/>
        <v>1122.2222222222222</v>
      </c>
      <c r="J72" s="1">
        <v>0.9</v>
      </c>
      <c r="K72" s="9" t="str">
        <f t="shared" si="54"/>
        <v/>
      </c>
      <c r="M72" s="9" t="str">
        <f t="shared" si="55"/>
        <v/>
      </c>
      <c r="N72" s="1">
        <v>1</v>
      </c>
      <c r="O72" s="9">
        <f t="shared" si="56"/>
        <v>-92.857142857142861</v>
      </c>
      <c r="P72" s="1">
        <v>14</v>
      </c>
      <c r="Q72" s="9">
        <f t="shared" si="57"/>
        <v>22.164048865619538</v>
      </c>
      <c r="R72" s="1">
        <v>11.46</v>
      </c>
      <c r="S72" s="9" t="str">
        <f t="shared" si="58"/>
        <v/>
      </c>
      <c r="U72" s="9" t="str">
        <f t="shared" si="59"/>
        <v/>
      </c>
      <c r="V72" s="1">
        <v>10</v>
      </c>
      <c r="W72" s="9">
        <f t="shared" si="60"/>
        <v>3233.3333333333335</v>
      </c>
      <c r="X72" s="1">
        <v>0.3</v>
      </c>
      <c r="Y72" s="9" t="str">
        <f t="shared" si="61"/>
        <v/>
      </c>
      <c r="AA72" s="9" t="str">
        <f t="shared" si="62"/>
        <v/>
      </c>
      <c r="AC72" s="9" t="str">
        <f t="shared" si="63"/>
        <v/>
      </c>
      <c r="AE72" s="9" t="str">
        <f t="shared" si="64"/>
        <v/>
      </c>
      <c r="AG72" s="9" t="str">
        <f t="shared" si="65"/>
        <v/>
      </c>
      <c r="AI72" s="9" t="str">
        <f t="shared" si="66"/>
        <v/>
      </c>
      <c r="AK72" s="9" t="str">
        <f t="shared" si="67"/>
        <v/>
      </c>
      <c r="AM72" s="9" t="str">
        <f t="shared" si="68"/>
        <v/>
      </c>
      <c r="AO72" s="9" t="str">
        <f t="shared" si="69"/>
        <v/>
      </c>
      <c r="AQ72" s="9" t="str">
        <f t="shared" si="70"/>
        <v/>
      </c>
      <c r="AS72" s="9" t="str">
        <f t="shared" si="71"/>
        <v/>
      </c>
      <c r="AU72" s="9" t="str">
        <f t="shared" si="72"/>
        <v/>
      </c>
      <c r="AW72" s="9" t="str">
        <f t="shared" si="73"/>
        <v/>
      </c>
      <c r="AY72" s="9" t="str">
        <f t="shared" si="74"/>
        <v/>
      </c>
    </row>
    <row r="73" spans="1:51" ht="33">
      <c r="A73" s="2" t="s">
        <v>175</v>
      </c>
      <c r="C73" s="9" t="str">
        <f t="shared" si="50"/>
        <v/>
      </c>
      <c r="E73" s="9" t="str">
        <f t="shared" si="51"/>
        <v/>
      </c>
      <c r="G73" s="9" t="str">
        <f t="shared" si="52"/>
        <v/>
      </c>
      <c r="I73" s="9" t="str">
        <f t="shared" si="53"/>
        <v/>
      </c>
      <c r="K73" s="9" t="str">
        <f t="shared" si="54"/>
        <v/>
      </c>
      <c r="M73" s="9" t="str">
        <f t="shared" si="55"/>
        <v/>
      </c>
      <c r="N73" s="1">
        <v>0.34</v>
      </c>
      <c r="O73" s="9" t="str">
        <f t="shared" si="56"/>
        <v/>
      </c>
      <c r="Q73" s="9" t="str">
        <f t="shared" si="57"/>
        <v/>
      </c>
      <c r="S73" s="9" t="str">
        <f t="shared" si="58"/>
        <v/>
      </c>
      <c r="U73" s="9" t="str">
        <f t="shared" si="59"/>
        <v/>
      </c>
      <c r="W73" s="9" t="str">
        <f t="shared" si="60"/>
        <v/>
      </c>
      <c r="Y73" s="9" t="str">
        <f t="shared" si="61"/>
        <v/>
      </c>
      <c r="AA73" s="9" t="str">
        <f t="shared" si="62"/>
        <v/>
      </c>
      <c r="AC73" s="9" t="str">
        <f t="shared" si="63"/>
        <v/>
      </c>
      <c r="AE73" s="9" t="str">
        <f t="shared" si="64"/>
        <v/>
      </c>
      <c r="AG73" s="9" t="str">
        <f t="shared" si="65"/>
        <v/>
      </c>
      <c r="AI73" s="9" t="str">
        <f t="shared" si="66"/>
        <v/>
      </c>
      <c r="AK73" s="9" t="str">
        <f t="shared" si="67"/>
        <v/>
      </c>
      <c r="AM73" s="9" t="str">
        <f t="shared" si="68"/>
        <v/>
      </c>
      <c r="AO73" s="9" t="str">
        <f t="shared" si="69"/>
        <v/>
      </c>
      <c r="AQ73" s="9" t="str">
        <f t="shared" si="70"/>
        <v/>
      </c>
      <c r="AS73" s="9" t="str">
        <f t="shared" si="71"/>
        <v/>
      </c>
      <c r="AU73" s="9" t="str">
        <f t="shared" si="72"/>
        <v/>
      </c>
      <c r="AW73" s="9" t="str">
        <f t="shared" si="73"/>
        <v/>
      </c>
      <c r="AY73" s="9" t="str">
        <f t="shared" si="74"/>
        <v/>
      </c>
    </row>
    <row r="74" spans="1:51">
      <c r="A74" s="2" t="s">
        <v>187</v>
      </c>
      <c r="B74" s="1" t="s">
        <v>9</v>
      </c>
      <c r="C74" s="9" t="str">
        <f t="shared" si="50"/>
        <v/>
      </c>
      <c r="D74" s="1" t="s">
        <v>9</v>
      </c>
      <c r="E74" s="9" t="str">
        <f t="shared" si="51"/>
        <v/>
      </c>
      <c r="F74" s="1" t="s">
        <v>9</v>
      </c>
      <c r="G74" s="9" t="str">
        <f t="shared" si="52"/>
        <v/>
      </c>
      <c r="H74" s="1" t="s">
        <v>9</v>
      </c>
      <c r="I74" s="9" t="str">
        <f t="shared" si="53"/>
        <v/>
      </c>
      <c r="J74" s="1" t="s">
        <v>9</v>
      </c>
      <c r="K74" s="9" t="str">
        <f t="shared" si="54"/>
        <v/>
      </c>
      <c r="L74" s="1" t="s">
        <v>9</v>
      </c>
      <c r="M74" s="9" t="str">
        <f t="shared" si="55"/>
        <v/>
      </c>
      <c r="N74" s="1" t="s">
        <v>9</v>
      </c>
      <c r="O74" s="9" t="str">
        <f t="shared" si="56"/>
        <v/>
      </c>
      <c r="P74" s="1" t="s">
        <v>9</v>
      </c>
      <c r="Q74" s="9" t="str">
        <f t="shared" si="57"/>
        <v/>
      </c>
      <c r="R74" s="1" t="s">
        <v>9</v>
      </c>
      <c r="S74" s="9" t="str">
        <f t="shared" si="58"/>
        <v/>
      </c>
      <c r="T74" s="1" t="s">
        <v>9</v>
      </c>
      <c r="U74" s="9" t="str">
        <f t="shared" si="59"/>
        <v/>
      </c>
      <c r="V74" s="1" t="s">
        <v>9</v>
      </c>
      <c r="W74" s="9" t="str">
        <f t="shared" si="60"/>
        <v/>
      </c>
      <c r="X74" s="1" t="s">
        <v>9</v>
      </c>
      <c r="Y74" s="9" t="str">
        <f t="shared" si="61"/>
        <v/>
      </c>
      <c r="Z74" s="1" t="s">
        <v>9</v>
      </c>
      <c r="AA74" s="9" t="str">
        <f t="shared" si="62"/>
        <v/>
      </c>
      <c r="AB74" s="1" t="s">
        <v>9</v>
      </c>
      <c r="AC74" s="9" t="str">
        <f t="shared" si="63"/>
        <v/>
      </c>
      <c r="AD74" s="1" t="s">
        <v>9</v>
      </c>
      <c r="AE74" s="9" t="str">
        <f t="shared" si="64"/>
        <v/>
      </c>
      <c r="AF74" s="1" t="s">
        <v>9</v>
      </c>
      <c r="AG74" s="9" t="str">
        <f t="shared" si="65"/>
        <v/>
      </c>
      <c r="AH74" s="1" t="s">
        <v>9</v>
      </c>
      <c r="AI74" s="9" t="str">
        <f t="shared" si="66"/>
        <v/>
      </c>
      <c r="AJ74" s="1" t="s">
        <v>9</v>
      </c>
      <c r="AK74" s="9" t="str">
        <f t="shared" si="67"/>
        <v/>
      </c>
      <c r="AL74" s="1" t="s">
        <v>9</v>
      </c>
      <c r="AM74" s="9" t="str">
        <f t="shared" si="68"/>
        <v/>
      </c>
      <c r="AN74" s="1" t="s">
        <v>9</v>
      </c>
      <c r="AO74" s="9" t="str">
        <f t="shared" si="69"/>
        <v/>
      </c>
      <c r="AP74" s="1" t="s">
        <v>9</v>
      </c>
      <c r="AQ74" s="9" t="str">
        <f t="shared" si="70"/>
        <v/>
      </c>
      <c r="AR74" s="1" t="s">
        <v>9</v>
      </c>
      <c r="AS74" s="9" t="str">
        <f t="shared" si="71"/>
        <v/>
      </c>
      <c r="AT74" s="1" t="s">
        <v>9</v>
      </c>
      <c r="AU74" s="9" t="str">
        <f t="shared" si="72"/>
        <v/>
      </c>
      <c r="AV74" s="1" t="s">
        <v>9</v>
      </c>
      <c r="AW74" s="9" t="str">
        <f t="shared" si="73"/>
        <v/>
      </c>
      <c r="AX74" s="1" t="s">
        <v>9</v>
      </c>
      <c r="AY74" s="9" t="str">
        <f t="shared" si="74"/>
        <v/>
      </c>
    </row>
    <row r="75" spans="1:51">
      <c r="A75" s="2" t="s">
        <v>188</v>
      </c>
      <c r="C75" s="9" t="str">
        <f t="shared" si="50"/>
        <v/>
      </c>
      <c r="E75" s="9" t="str">
        <f t="shared" si="51"/>
        <v/>
      </c>
      <c r="G75" s="9" t="str">
        <f t="shared" si="52"/>
        <v/>
      </c>
      <c r="I75" s="9" t="str">
        <f t="shared" si="53"/>
        <v/>
      </c>
      <c r="K75" s="9" t="str">
        <f t="shared" si="54"/>
        <v/>
      </c>
      <c r="M75" s="9" t="str">
        <f t="shared" si="55"/>
        <v/>
      </c>
      <c r="O75" s="9" t="str">
        <f t="shared" si="56"/>
        <v/>
      </c>
      <c r="Q75" s="9" t="str">
        <f t="shared" si="57"/>
        <v/>
      </c>
      <c r="S75" s="9" t="str">
        <f t="shared" si="58"/>
        <v/>
      </c>
      <c r="U75" s="9" t="str">
        <f t="shared" si="59"/>
        <v/>
      </c>
      <c r="W75" s="9" t="str">
        <f t="shared" si="60"/>
        <v/>
      </c>
      <c r="Y75" s="9" t="str">
        <f t="shared" si="61"/>
        <v/>
      </c>
      <c r="AA75" s="9" t="str">
        <f t="shared" si="62"/>
        <v/>
      </c>
      <c r="AC75" s="9" t="str">
        <f t="shared" si="63"/>
        <v/>
      </c>
      <c r="AE75" s="9" t="str">
        <f t="shared" si="64"/>
        <v/>
      </c>
      <c r="AG75" s="9" t="str">
        <f t="shared" si="65"/>
        <v/>
      </c>
      <c r="AI75" s="9" t="str">
        <f t="shared" si="66"/>
        <v/>
      </c>
      <c r="AK75" s="9" t="str">
        <f t="shared" si="67"/>
        <v/>
      </c>
      <c r="AM75" s="9" t="str">
        <f t="shared" si="68"/>
        <v/>
      </c>
      <c r="AO75" s="9" t="str">
        <f t="shared" si="69"/>
        <v/>
      </c>
      <c r="AQ75" s="9" t="str">
        <f t="shared" si="70"/>
        <v/>
      </c>
      <c r="AS75" s="9" t="str">
        <f t="shared" si="71"/>
        <v/>
      </c>
      <c r="AU75" s="9" t="str">
        <f t="shared" si="72"/>
        <v/>
      </c>
      <c r="AW75" s="9" t="str">
        <f t="shared" si="73"/>
        <v/>
      </c>
      <c r="AY75" s="9" t="str">
        <f t="shared" si="74"/>
        <v/>
      </c>
    </row>
    <row r="76" spans="1:51">
      <c r="A76" s="2" t="s">
        <v>190</v>
      </c>
      <c r="C76" s="9" t="str">
        <f t="shared" si="50"/>
        <v/>
      </c>
      <c r="E76" s="9" t="str">
        <f t="shared" si="51"/>
        <v/>
      </c>
      <c r="G76" s="9" t="str">
        <f t="shared" si="52"/>
        <v/>
      </c>
      <c r="I76" s="9" t="str">
        <f t="shared" si="53"/>
        <v/>
      </c>
      <c r="K76" s="9" t="str">
        <f t="shared" si="54"/>
        <v/>
      </c>
      <c r="M76" s="9" t="str">
        <f t="shared" si="55"/>
        <v/>
      </c>
      <c r="O76" s="9" t="str">
        <f t="shared" si="56"/>
        <v/>
      </c>
      <c r="Q76" s="9" t="str">
        <f t="shared" si="57"/>
        <v/>
      </c>
      <c r="S76" s="9" t="str">
        <f t="shared" si="58"/>
        <v/>
      </c>
      <c r="U76" s="9" t="str">
        <f t="shared" si="59"/>
        <v/>
      </c>
      <c r="W76" s="9" t="str">
        <f t="shared" si="60"/>
        <v/>
      </c>
      <c r="Y76" s="9" t="str">
        <f t="shared" si="61"/>
        <v/>
      </c>
      <c r="AA76" s="9" t="str">
        <f t="shared" si="62"/>
        <v/>
      </c>
      <c r="AC76" s="9" t="str">
        <f t="shared" si="63"/>
        <v/>
      </c>
      <c r="AE76" s="9" t="str">
        <f t="shared" si="64"/>
        <v/>
      </c>
      <c r="AG76" s="9" t="str">
        <f t="shared" si="65"/>
        <v/>
      </c>
      <c r="AI76" s="9" t="str">
        <f t="shared" si="66"/>
        <v/>
      </c>
      <c r="AK76" s="9" t="str">
        <f t="shared" si="67"/>
        <v/>
      </c>
      <c r="AM76" s="9" t="str">
        <f t="shared" si="68"/>
        <v/>
      </c>
      <c r="AO76" s="9" t="str">
        <f t="shared" si="69"/>
        <v/>
      </c>
      <c r="AQ76" s="9" t="str">
        <f t="shared" si="70"/>
        <v/>
      </c>
      <c r="AS76" s="9" t="str">
        <f t="shared" si="71"/>
        <v/>
      </c>
      <c r="AU76" s="9" t="str">
        <f t="shared" si="72"/>
        <v/>
      </c>
      <c r="AW76" s="9" t="str">
        <f t="shared" si="73"/>
        <v/>
      </c>
      <c r="AY76" s="9" t="str">
        <f t="shared" si="74"/>
        <v/>
      </c>
    </row>
    <row r="77" spans="1:51" s="4" customFormat="1">
      <c r="A77" s="3" t="s">
        <v>296</v>
      </c>
      <c r="B77" s="4">
        <f>SUBTOTAL(9,B78:B84)</f>
        <v>12.34</v>
      </c>
      <c r="C77" s="11" t="str">
        <f t="shared" si="50"/>
        <v/>
      </c>
      <c r="D77" s="4">
        <f>SUBTOTAL(9,D78:D84)</f>
        <v>0</v>
      </c>
      <c r="E77" s="11" t="str">
        <f t="shared" si="51"/>
        <v/>
      </c>
      <c r="F77" s="4">
        <f>SUBTOTAL(9,F78:F84)</f>
        <v>0</v>
      </c>
      <c r="G77" s="11" t="str">
        <f t="shared" si="52"/>
        <v/>
      </c>
      <c r="H77" s="4">
        <f>SUBTOTAL(9,H78:H84)</f>
        <v>0</v>
      </c>
      <c r="I77" s="11" t="str">
        <f t="shared" si="53"/>
        <v/>
      </c>
      <c r="J77" s="4">
        <f>SUBTOTAL(9,J78:J84)</f>
        <v>0</v>
      </c>
      <c r="K77" s="11" t="str">
        <f t="shared" si="54"/>
        <v/>
      </c>
      <c r="L77" s="4">
        <f>SUBTOTAL(9,L78:L84)</f>
        <v>3.31</v>
      </c>
      <c r="M77" s="11">
        <f t="shared" si="55"/>
        <v>-85.412075804319088</v>
      </c>
      <c r="N77" s="4">
        <f>SUBTOTAL(9,N78:N84)</f>
        <v>22.69</v>
      </c>
      <c r="O77" s="11">
        <f t="shared" si="56"/>
        <v>79.084451460142077</v>
      </c>
      <c r="P77" s="4">
        <f>SUBTOTAL(9,P78:P84)</f>
        <v>12.67</v>
      </c>
      <c r="Q77" s="11">
        <f t="shared" si="57"/>
        <v>-17.887232663642262</v>
      </c>
      <c r="R77" s="4">
        <f>SUBTOTAL(9,R78:R84)</f>
        <v>15.430000000000001</v>
      </c>
      <c r="S77" s="11">
        <f t="shared" si="58"/>
        <v>-69.643911076136149</v>
      </c>
      <c r="T77" s="4">
        <f>SUBTOTAL(9,T78:T84)</f>
        <v>50.83</v>
      </c>
      <c r="U77" s="11">
        <f t="shared" si="59"/>
        <v>2855.2325581395348</v>
      </c>
      <c r="V77" s="4">
        <f>SUBTOTAL(9,V78:V84)</f>
        <v>1.72</v>
      </c>
      <c r="W77" s="11" t="str">
        <f t="shared" si="60"/>
        <v/>
      </c>
      <c r="X77" s="4">
        <f>SUBTOTAL(9,X78:X84)</f>
        <v>0</v>
      </c>
      <c r="Y77" s="11" t="str">
        <f t="shared" si="61"/>
        <v/>
      </c>
      <c r="Z77" s="4">
        <f>SUBTOTAL(9,Z78:Z84)</f>
        <v>0</v>
      </c>
      <c r="AA77" s="11" t="str">
        <f t="shared" si="62"/>
        <v/>
      </c>
      <c r="AB77" s="4">
        <f>SUBTOTAL(9,AB78:AB84)</f>
        <v>0</v>
      </c>
      <c r="AC77" s="11" t="str">
        <f t="shared" si="63"/>
        <v/>
      </c>
      <c r="AD77" s="4">
        <f>SUBTOTAL(9,AD78:AD84)</f>
        <v>0</v>
      </c>
      <c r="AE77" s="11" t="str">
        <f t="shared" si="64"/>
        <v/>
      </c>
      <c r="AF77" s="4">
        <f>SUBTOTAL(9,AF78:AF84)</f>
        <v>0.01</v>
      </c>
      <c r="AG77" s="11" t="str">
        <f t="shared" si="65"/>
        <v/>
      </c>
      <c r="AH77" s="4">
        <f>SUBTOTAL(9,AH78:AH84)</f>
        <v>0</v>
      </c>
      <c r="AI77" s="11" t="str">
        <f t="shared" si="66"/>
        <v/>
      </c>
      <c r="AJ77" s="4">
        <f>SUBTOTAL(9,AJ78:AJ84)</f>
        <v>0.02</v>
      </c>
      <c r="AK77" s="11">
        <f t="shared" si="67"/>
        <v>0</v>
      </c>
      <c r="AL77" s="4">
        <f>SUBTOTAL(9,AL78:AL84)</f>
        <v>0.02</v>
      </c>
      <c r="AM77" s="11">
        <f t="shared" si="68"/>
        <v>-33.333333333333329</v>
      </c>
      <c r="AN77" s="4">
        <f>SUBTOTAL(9,AN78:AN84)</f>
        <v>0.03</v>
      </c>
      <c r="AO77" s="11" t="str">
        <f t="shared" si="69"/>
        <v/>
      </c>
      <c r="AP77" s="4">
        <f>SUBTOTAL(9,AP78:AP84)</f>
        <v>0</v>
      </c>
      <c r="AQ77" s="11" t="str">
        <f t="shared" si="70"/>
        <v/>
      </c>
      <c r="AR77" s="4">
        <f>SUBTOTAL(9,AR78:AR84)</f>
        <v>0</v>
      </c>
      <c r="AS77" s="11" t="str">
        <f t="shared" si="71"/>
        <v/>
      </c>
      <c r="AT77" s="4">
        <f>SUBTOTAL(9,AT78:AT84)</f>
        <v>0.1</v>
      </c>
      <c r="AU77" s="11" t="str">
        <f t="shared" si="72"/>
        <v/>
      </c>
      <c r="AV77" s="4">
        <f>SUBTOTAL(9,AV78:AV84)</f>
        <v>0</v>
      </c>
      <c r="AW77" s="11" t="str">
        <f t="shared" si="73"/>
        <v/>
      </c>
      <c r="AX77" s="4">
        <f>SUBTOTAL(9,AX78:AX84)</f>
        <v>0.19</v>
      </c>
      <c r="AY77" s="11" t="str">
        <f t="shared" si="74"/>
        <v/>
      </c>
    </row>
    <row r="78" spans="1:51">
      <c r="A78" s="2" t="s">
        <v>192</v>
      </c>
      <c r="B78" s="1">
        <v>12.34</v>
      </c>
      <c r="C78" s="9" t="str">
        <f t="shared" si="50"/>
        <v/>
      </c>
      <c r="E78" s="9" t="str">
        <f t="shared" si="51"/>
        <v/>
      </c>
      <c r="G78" s="9" t="str">
        <f t="shared" si="52"/>
        <v/>
      </c>
      <c r="I78" s="9" t="str">
        <f t="shared" si="53"/>
        <v/>
      </c>
      <c r="K78" s="9" t="str">
        <f t="shared" si="54"/>
        <v/>
      </c>
      <c r="L78" s="1">
        <v>3.31</v>
      </c>
      <c r="M78" s="9">
        <f t="shared" si="55"/>
        <v>-85.069914298601716</v>
      </c>
      <c r="N78" s="1">
        <v>22.17</v>
      </c>
      <c r="O78" s="9">
        <f t="shared" si="56"/>
        <v>78.790322580645167</v>
      </c>
      <c r="P78" s="1">
        <v>12.4</v>
      </c>
      <c r="Q78" s="9">
        <f t="shared" si="57"/>
        <v>-18.954248366013076</v>
      </c>
      <c r="R78" s="1">
        <v>15.3</v>
      </c>
      <c r="S78" s="9">
        <f t="shared" si="58"/>
        <v>-69.852216748768484</v>
      </c>
      <c r="T78" s="1">
        <v>50.75</v>
      </c>
      <c r="U78" s="9">
        <f t="shared" si="59"/>
        <v>2994.5121951219512</v>
      </c>
      <c r="V78" s="1">
        <v>1.64</v>
      </c>
      <c r="W78" s="9" t="str">
        <f t="shared" si="60"/>
        <v/>
      </c>
      <c r="Y78" s="9" t="str">
        <f t="shared" si="61"/>
        <v/>
      </c>
      <c r="AA78" s="9" t="str">
        <f t="shared" si="62"/>
        <v/>
      </c>
      <c r="AC78" s="9" t="str">
        <f t="shared" si="63"/>
        <v/>
      </c>
      <c r="AE78" s="9" t="str">
        <f t="shared" si="64"/>
        <v/>
      </c>
      <c r="AG78" s="9" t="str">
        <f t="shared" si="65"/>
        <v/>
      </c>
      <c r="AI78" s="9" t="str">
        <f t="shared" si="66"/>
        <v/>
      </c>
      <c r="AK78" s="9" t="str">
        <f t="shared" si="67"/>
        <v/>
      </c>
      <c r="AM78" s="9" t="str">
        <f t="shared" si="68"/>
        <v/>
      </c>
      <c r="AO78" s="9" t="str">
        <f t="shared" si="69"/>
        <v/>
      </c>
      <c r="AQ78" s="9" t="str">
        <f t="shared" si="70"/>
        <v/>
      </c>
      <c r="AS78" s="9" t="str">
        <f t="shared" si="71"/>
        <v/>
      </c>
      <c r="AT78" s="1">
        <v>0.1</v>
      </c>
      <c r="AU78" s="9" t="str">
        <f t="shared" si="72"/>
        <v/>
      </c>
      <c r="AW78" s="9" t="str">
        <f t="shared" si="73"/>
        <v/>
      </c>
      <c r="AX78" s="1">
        <v>0.19</v>
      </c>
      <c r="AY78" s="9" t="str">
        <f t="shared" si="74"/>
        <v/>
      </c>
    </row>
    <row r="79" spans="1:51">
      <c r="A79" s="2" t="s">
        <v>193</v>
      </c>
      <c r="C79" s="9" t="str">
        <f t="shared" si="50"/>
        <v/>
      </c>
      <c r="E79" s="9" t="str">
        <f t="shared" si="51"/>
        <v/>
      </c>
      <c r="G79" s="9" t="str">
        <f t="shared" si="52"/>
        <v/>
      </c>
      <c r="I79" s="9" t="str">
        <f t="shared" si="53"/>
        <v/>
      </c>
      <c r="K79" s="9" t="str">
        <f t="shared" si="54"/>
        <v/>
      </c>
      <c r="M79" s="9" t="str">
        <f t="shared" si="55"/>
        <v/>
      </c>
      <c r="O79" s="9" t="str">
        <f t="shared" si="56"/>
        <v/>
      </c>
      <c r="Q79" s="9" t="str">
        <f t="shared" si="57"/>
        <v/>
      </c>
      <c r="S79" s="9" t="str">
        <f t="shared" si="58"/>
        <v/>
      </c>
      <c r="U79" s="9" t="str">
        <f t="shared" si="59"/>
        <v/>
      </c>
      <c r="W79" s="9" t="str">
        <f t="shared" si="60"/>
        <v/>
      </c>
      <c r="Y79" s="9" t="str">
        <f t="shared" si="61"/>
        <v/>
      </c>
      <c r="AA79" s="9" t="str">
        <f t="shared" si="62"/>
        <v/>
      </c>
      <c r="AC79" s="9" t="str">
        <f t="shared" si="63"/>
        <v/>
      </c>
      <c r="AE79" s="9" t="str">
        <f t="shared" si="64"/>
        <v/>
      </c>
      <c r="AG79" s="9" t="str">
        <f t="shared" si="65"/>
        <v/>
      </c>
      <c r="AI79" s="9" t="str">
        <f t="shared" si="66"/>
        <v/>
      </c>
      <c r="AK79" s="9" t="str">
        <f t="shared" si="67"/>
        <v/>
      </c>
      <c r="AM79" s="9" t="str">
        <f t="shared" si="68"/>
        <v/>
      </c>
      <c r="AO79" s="9" t="str">
        <f t="shared" si="69"/>
        <v/>
      </c>
      <c r="AQ79" s="9" t="str">
        <f t="shared" si="70"/>
        <v/>
      </c>
      <c r="AS79" s="9" t="str">
        <f t="shared" si="71"/>
        <v/>
      </c>
      <c r="AU79" s="9" t="str">
        <f t="shared" si="72"/>
        <v/>
      </c>
      <c r="AW79" s="9" t="str">
        <f t="shared" si="73"/>
        <v/>
      </c>
      <c r="AY79" s="9" t="str">
        <f t="shared" si="74"/>
        <v/>
      </c>
    </row>
    <row r="80" spans="1:51">
      <c r="A80" s="2" t="s">
        <v>194</v>
      </c>
      <c r="C80" s="9" t="str">
        <f t="shared" si="50"/>
        <v/>
      </c>
      <c r="E80" s="9" t="str">
        <f t="shared" si="51"/>
        <v/>
      </c>
      <c r="G80" s="9" t="str">
        <f t="shared" si="52"/>
        <v/>
      </c>
      <c r="I80" s="9" t="str">
        <f t="shared" si="53"/>
        <v/>
      </c>
      <c r="K80" s="9" t="str">
        <f t="shared" si="54"/>
        <v/>
      </c>
      <c r="M80" s="9" t="str">
        <f t="shared" si="55"/>
        <v/>
      </c>
      <c r="O80" s="9" t="str">
        <f t="shared" si="56"/>
        <v/>
      </c>
      <c r="Q80" s="9" t="str">
        <f t="shared" si="57"/>
        <v/>
      </c>
      <c r="S80" s="9" t="str">
        <f t="shared" si="58"/>
        <v/>
      </c>
      <c r="U80" s="9" t="str">
        <f t="shared" si="59"/>
        <v/>
      </c>
      <c r="W80" s="9" t="str">
        <f t="shared" si="60"/>
        <v/>
      </c>
      <c r="Y80" s="9" t="str">
        <f t="shared" si="61"/>
        <v/>
      </c>
      <c r="AA80" s="9" t="str">
        <f t="shared" si="62"/>
        <v/>
      </c>
      <c r="AC80" s="9" t="str">
        <f t="shared" si="63"/>
        <v/>
      </c>
      <c r="AE80" s="9" t="str">
        <f t="shared" si="64"/>
        <v/>
      </c>
      <c r="AG80" s="9" t="str">
        <f t="shared" si="65"/>
        <v/>
      </c>
      <c r="AI80" s="9" t="str">
        <f t="shared" si="66"/>
        <v/>
      </c>
      <c r="AJ80" s="1">
        <v>0.02</v>
      </c>
      <c r="AK80" s="9">
        <f t="shared" si="67"/>
        <v>0</v>
      </c>
      <c r="AL80" s="1">
        <v>0.02</v>
      </c>
      <c r="AM80" s="9">
        <f t="shared" si="68"/>
        <v>-33.333333333333329</v>
      </c>
      <c r="AN80" s="1">
        <v>0.03</v>
      </c>
      <c r="AO80" s="9" t="str">
        <f t="shared" si="69"/>
        <v/>
      </c>
      <c r="AQ80" s="9" t="str">
        <f t="shared" si="70"/>
        <v/>
      </c>
      <c r="AS80" s="9" t="str">
        <f t="shared" si="71"/>
        <v/>
      </c>
      <c r="AU80" s="9" t="str">
        <f t="shared" si="72"/>
        <v/>
      </c>
      <c r="AW80" s="9" t="str">
        <f t="shared" si="73"/>
        <v/>
      </c>
      <c r="AY80" s="9" t="str">
        <f t="shared" si="74"/>
        <v/>
      </c>
    </row>
    <row r="81" spans="1:51">
      <c r="A81" s="2" t="s">
        <v>205</v>
      </c>
      <c r="C81" s="9" t="str">
        <f t="shared" si="50"/>
        <v/>
      </c>
      <c r="E81" s="9" t="str">
        <f t="shared" si="51"/>
        <v/>
      </c>
      <c r="G81" s="9" t="str">
        <f t="shared" si="52"/>
        <v/>
      </c>
      <c r="I81" s="9" t="str">
        <f t="shared" si="53"/>
        <v/>
      </c>
      <c r="K81" s="9" t="str">
        <f t="shared" si="54"/>
        <v/>
      </c>
      <c r="M81" s="9" t="str">
        <f t="shared" si="55"/>
        <v/>
      </c>
      <c r="O81" s="9" t="str">
        <f t="shared" si="56"/>
        <v/>
      </c>
      <c r="Q81" s="9" t="str">
        <f t="shared" si="57"/>
        <v/>
      </c>
      <c r="S81" s="9" t="str">
        <f t="shared" si="58"/>
        <v/>
      </c>
      <c r="U81" s="9" t="str">
        <f t="shared" si="59"/>
        <v/>
      </c>
      <c r="W81" s="9" t="str">
        <f t="shared" si="60"/>
        <v/>
      </c>
      <c r="Y81" s="9" t="str">
        <f t="shared" si="61"/>
        <v/>
      </c>
      <c r="AA81" s="9" t="str">
        <f t="shared" si="62"/>
        <v/>
      </c>
      <c r="AC81" s="9" t="str">
        <f t="shared" si="63"/>
        <v/>
      </c>
      <c r="AE81" s="9" t="str">
        <f t="shared" si="64"/>
        <v/>
      </c>
      <c r="AG81" s="9" t="str">
        <f t="shared" si="65"/>
        <v/>
      </c>
      <c r="AI81" s="9" t="str">
        <f t="shared" si="66"/>
        <v/>
      </c>
      <c r="AK81" s="9" t="str">
        <f t="shared" si="67"/>
        <v/>
      </c>
      <c r="AM81" s="9" t="str">
        <f t="shared" si="68"/>
        <v/>
      </c>
      <c r="AO81" s="9" t="str">
        <f t="shared" si="69"/>
        <v/>
      </c>
      <c r="AQ81" s="9" t="str">
        <f t="shared" si="70"/>
        <v/>
      </c>
      <c r="AS81" s="9" t="str">
        <f t="shared" si="71"/>
        <v/>
      </c>
      <c r="AU81" s="9" t="str">
        <f t="shared" si="72"/>
        <v/>
      </c>
      <c r="AW81" s="9" t="str">
        <f t="shared" si="73"/>
        <v/>
      </c>
      <c r="AY81" s="9" t="str">
        <f t="shared" si="74"/>
        <v/>
      </c>
    </row>
    <row r="82" spans="1:51">
      <c r="A82" s="2" t="s">
        <v>196</v>
      </c>
      <c r="B82" s="1" t="s">
        <v>9</v>
      </c>
      <c r="C82" s="9" t="str">
        <f t="shared" si="50"/>
        <v/>
      </c>
      <c r="D82" s="1" t="s">
        <v>9</v>
      </c>
      <c r="E82" s="9" t="str">
        <f t="shared" si="51"/>
        <v/>
      </c>
      <c r="F82" s="1" t="s">
        <v>9</v>
      </c>
      <c r="G82" s="9" t="str">
        <f t="shared" si="52"/>
        <v/>
      </c>
      <c r="H82" s="1" t="s">
        <v>9</v>
      </c>
      <c r="I82" s="9" t="str">
        <f t="shared" si="53"/>
        <v/>
      </c>
      <c r="J82" s="1" t="s">
        <v>9</v>
      </c>
      <c r="K82" s="9" t="str">
        <f t="shared" si="54"/>
        <v/>
      </c>
      <c r="L82" s="1" t="s">
        <v>9</v>
      </c>
      <c r="M82" s="9" t="str">
        <f t="shared" si="55"/>
        <v/>
      </c>
      <c r="N82" s="1" t="s">
        <v>9</v>
      </c>
      <c r="O82" s="9" t="str">
        <f t="shared" si="56"/>
        <v/>
      </c>
      <c r="P82" s="1" t="s">
        <v>9</v>
      </c>
      <c r="Q82" s="9" t="str">
        <f t="shared" si="57"/>
        <v/>
      </c>
      <c r="R82" s="1" t="s">
        <v>9</v>
      </c>
      <c r="S82" s="9" t="str">
        <f t="shared" si="58"/>
        <v/>
      </c>
      <c r="T82" s="1" t="s">
        <v>9</v>
      </c>
      <c r="U82" s="9" t="str">
        <f t="shared" si="59"/>
        <v/>
      </c>
      <c r="V82" s="1" t="s">
        <v>9</v>
      </c>
      <c r="W82" s="9" t="str">
        <f t="shared" si="60"/>
        <v/>
      </c>
      <c r="X82" s="1" t="s">
        <v>9</v>
      </c>
      <c r="Y82" s="9" t="str">
        <f t="shared" si="61"/>
        <v/>
      </c>
      <c r="Z82" s="1" t="s">
        <v>9</v>
      </c>
      <c r="AA82" s="9" t="str">
        <f t="shared" si="62"/>
        <v/>
      </c>
      <c r="AB82" s="1" t="s">
        <v>9</v>
      </c>
      <c r="AC82" s="9" t="str">
        <f t="shared" si="63"/>
        <v/>
      </c>
      <c r="AD82" s="1" t="s">
        <v>9</v>
      </c>
      <c r="AE82" s="9" t="str">
        <f t="shared" si="64"/>
        <v/>
      </c>
      <c r="AF82" s="1" t="s">
        <v>9</v>
      </c>
      <c r="AG82" s="9" t="str">
        <f t="shared" si="65"/>
        <v/>
      </c>
      <c r="AH82" s="1" t="s">
        <v>9</v>
      </c>
      <c r="AI82" s="9" t="str">
        <f t="shared" si="66"/>
        <v/>
      </c>
      <c r="AJ82" s="1" t="s">
        <v>9</v>
      </c>
      <c r="AK82" s="9" t="str">
        <f t="shared" si="67"/>
        <v/>
      </c>
      <c r="AL82" s="1" t="s">
        <v>9</v>
      </c>
      <c r="AM82" s="9" t="str">
        <f t="shared" si="68"/>
        <v/>
      </c>
      <c r="AN82" s="1" t="s">
        <v>9</v>
      </c>
      <c r="AO82" s="9" t="str">
        <f t="shared" si="69"/>
        <v/>
      </c>
      <c r="AP82" s="1" t="s">
        <v>9</v>
      </c>
      <c r="AQ82" s="9" t="str">
        <f t="shared" si="70"/>
        <v/>
      </c>
      <c r="AR82" s="1" t="s">
        <v>9</v>
      </c>
      <c r="AS82" s="9" t="str">
        <f t="shared" si="71"/>
        <v/>
      </c>
      <c r="AT82" s="1" t="s">
        <v>9</v>
      </c>
      <c r="AU82" s="9" t="str">
        <f t="shared" si="72"/>
        <v/>
      </c>
      <c r="AV82" s="1" t="s">
        <v>9</v>
      </c>
      <c r="AW82" s="9" t="str">
        <f t="shared" si="73"/>
        <v/>
      </c>
      <c r="AX82" s="1" t="s">
        <v>9</v>
      </c>
      <c r="AY82" s="9" t="str">
        <f t="shared" si="74"/>
        <v/>
      </c>
    </row>
    <row r="83" spans="1:51">
      <c r="A83" s="2" t="s">
        <v>297</v>
      </c>
      <c r="B83" s="1" t="s">
        <v>9</v>
      </c>
      <c r="C83" s="9" t="str">
        <f t="shared" si="50"/>
        <v/>
      </c>
      <c r="D83" s="1" t="s">
        <v>9</v>
      </c>
      <c r="E83" s="9" t="str">
        <f t="shared" si="51"/>
        <v/>
      </c>
      <c r="F83" s="1" t="s">
        <v>9</v>
      </c>
      <c r="G83" s="9" t="str">
        <f t="shared" si="52"/>
        <v/>
      </c>
      <c r="H83" s="1" t="s">
        <v>9</v>
      </c>
      <c r="I83" s="9" t="str">
        <f t="shared" si="53"/>
        <v/>
      </c>
      <c r="J83" s="1" t="s">
        <v>9</v>
      </c>
      <c r="K83" s="9" t="str">
        <f t="shared" si="54"/>
        <v/>
      </c>
      <c r="L83" s="1" t="s">
        <v>9</v>
      </c>
      <c r="M83" s="9" t="str">
        <f t="shared" si="55"/>
        <v/>
      </c>
      <c r="N83" s="1" t="s">
        <v>9</v>
      </c>
      <c r="O83" s="9" t="str">
        <f t="shared" si="56"/>
        <v/>
      </c>
      <c r="P83" s="1" t="s">
        <v>9</v>
      </c>
      <c r="Q83" s="9" t="str">
        <f t="shared" si="57"/>
        <v/>
      </c>
      <c r="R83" s="1" t="s">
        <v>9</v>
      </c>
      <c r="S83" s="9" t="str">
        <f t="shared" si="58"/>
        <v/>
      </c>
      <c r="T83" s="1" t="s">
        <v>9</v>
      </c>
      <c r="U83" s="9" t="str">
        <f t="shared" si="59"/>
        <v/>
      </c>
      <c r="V83" s="1" t="s">
        <v>9</v>
      </c>
      <c r="W83" s="9" t="str">
        <f t="shared" si="60"/>
        <v/>
      </c>
      <c r="X83" s="1" t="s">
        <v>9</v>
      </c>
      <c r="Y83" s="9" t="str">
        <f t="shared" si="61"/>
        <v/>
      </c>
      <c r="Z83" s="1" t="s">
        <v>9</v>
      </c>
      <c r="AA83" s="9" t="str">
        <f t="shared" si="62"/>
        <v/>
      </c>
      <c r="AB83" s="1" t="s">
        <v>9</v>
      </c>
      <c r="AC83" s="9" t="str">
        <f t="shared" si="63"/>
        <v/>
      </c>
      <c r="AD83" s="1" t="s">
        <v>9</v>
      </c>
      <c r="AE83" s="9" t="str">
        <f t="shared" si="64"/>
        <v/>
      </c>
      <c r="AF83" s="1" t="s">
        <v>9</v>
      </c>
      <c r="AG83" s="9" t="str">
        <f t="shared" si="65"/>
        <v/>
      </c>
      <c r="AH83" s="1" t="s">
        <v>9</v>
      </c>
      <c r="AI83" s="9" t="str">
        <f t="shared" si="66"/>
        <v/>
      </c>
      <c r="AJ83" s="1" t="s">
        <v>9</v>
      </c>
      <c r="AK83" s="9" t="str">
        <f t="shared" si="67"/>
        <v/>
      </c>
      <c r="AL83" s="1" t="s">
        <v>9</v>
      </c>
      <c r="AM83" s="9" t="str">
        <f t="shared" si="68"/>
        <v/>
      </c>
      <c r="AN83" s="1" t="s">
        <v>9</v>
      </c>
      <c r="AO83" s="9" t="str">
        <f t="shared" si="69"/>
        <v/>
      </c>
      <c r="AP83" s="1" t="s">
        <v>9</v>
      </c>
      <c r="AQ83" s="9" t="str">
        <f t="shared" si="70"/>
        <v/>
      </c>
      <c r="AR83" s="1" t="s">
        <v>9</v>
      </c>
      <c r="AS83" s="9" t="str">
        <f t="shared" si="71"/>
        <v/>
      </c>
      <c r="AT83" s="1" t="s">
        <v>9</v>
      </c>
      <c r="AU83" s="9" t="str">
        <f t="shared" si="72"/>
        <v/>
      </c>
      <c r="AV83" s="1" t="s">
        <v>9</v>
      </c>
      <c r="AW83" s="9" t="str">
        <f t="shared" si="73"/>
        <v/>
      </c>
      <c r="AX83" s="1" t="s">
        <v>9</v>
      </c>
      <c r="AY83" s="9" t="str">
        <f t="shared" si="74"/>
        <v/>
      </c>
    </row>
    <row r="84" spans="1:51">
      <c r="A84" s="2" t="s">
        <v>199</v>
      </c>
      <c r="C84" s="9" t="str">
        <f t="shared" si="50"/>
        <v/>
      </c>
      <c r="E84" s="9" t="str">
        <f t="shared" si="51"/>
        <v/>
      </c>
      <c r="G84" s="9" t="str">
        <f t="shared" si="52"/>
        <v/>
      </c>
      <c r="I84" s="9" t="str">
        <f t="shared" si="53"/>
        <v/>
      </c>
      <c r="K84" s="9" t="str">
        <f t="shared" si="54"/>
        <v/>
      </c>
      <c r="M84" s="9" t="str">
        <f t="shared" si="55"/>
        <v/>
      </c>
      <c r="N84" s="1">
        <v>0.52</v>
      </c>
      <c r="O84" s="9">
        <f t="shared" si="56"/>
        <v>92.592592592592581</v>
      </c>
      <c r="P84" s="1">
        <v>0.27</v>
      </c>
      <c r="Q84" s="9">
        <f t="shared" si="57"/>
        <v>107.69230769230771</v>
      </c>
      <c r="R84" s="1">
        <v>0.13</v>
      </c>
      <c r="S84" s="9">
        <f t="shared" si="58"/>
        <v>62.5</v>
      </c>
      <c r="T84" s="1">
        <v>0.08</v>
      </c>
      <c r="U84" s="9">
        <f t="shared" si="59"/>
        <v>0</v>
      </c>
      <c r="V84" s="1">
        <v>0.08</v>
      </c>
      <c r="W84" s="9" t="str">
        <f t="shared" si="60"/>
        <v/>
      </c>
      <c r="Y84" s="9" t="str">
        <f t="shared" si="61"/>
        <v/>
      </c>
      <c r="AA84" s="9" t="str">
        <f t="shared" si="62"/>
        <v/>
      </c>
      <c r="AC84" s="9" t="str">
        <f t="shared" si="63"/>
        <v/>
      </c>
      <c r="AE84" s="9" t="str">
        <f t="shared" si="64"/>
        <v/>
      </c>
      <c r="AF84" s="1">
        <v>0.01</v>
      </c>
      <c r="AG84" s="9" t="str">
        <f t="shared" si="65"/>
        <v/>
      </c>
      <c r="AI84" s="9" t="str">
        <f t="shared" si="66"/>
        <v/>
      </c>
      <c r="AK84" s="9" t="str">
        <f t="shared" si="67"/>
        <v/>
      </c>
      <c r="AM84" s="9" t="str">
        <f t="shared" si="68"/>
        <v/>
      </c>
      <c r="AO84" s="9" t="str">
        <f t="shared" si="69"/>
        <v/>
      </c>
      <c r="AQ84" s="9" t="str">
        <f t="shared" si="70"/>
        <v/>
      </c>
      <c r="AS84" s="9" t="str">
        <f t="shared" si="71"/>
        <v/>
      </c>
      <c r="AU84" s="9" t="str">
        <f t="shared" si="72"/>
        <v/>
      </c>
      <c r="AW84" s="9" t="str">
        <f t="shared" si="73"/>
        <v/>
      </c>
      <c r="AY84" s="9" t="str">
        <f t="shared" si="74"/>
        <v/>
      </c>
    </row>
    <row r="85" spans="1:51" s="4" customFormat="1">
      <c r="A85" s="3" t="s">
        <v>298</v>
      </c>
      <c r="B85" s="4">
        <f>B67+B77</f>
        <v>231.71</v>
      </c>
      <c r="C85" s="11">
        <f t="shared" si="50"/>
        <v>17.64914953033766</v>
      </c>
      <c r="D85" s="4">
        <f>D67+D77</f>
        <v>196.95</v>
      </c>
      <c r="E85" s="11">
        <f t="shared" si="51"/>
        <v>-3.7719255386720221</v>
      </c>
      <c r="F85" s="4">
        <f>F67+F77</f>
        <v>204.67000000000002</v>
      </c>
      <c r="G85" s="11">
        <f t="shared" si="52"/>
        <v>-5.1223808640830626</v>
      </c>
      <c r="H85" s="4">
        <f>H67+H77</f>
        <v>215.72</v>
      </c>
      <c r="I85" s="11">
        <f t="shared" si="53"/>
        <v>191.47412511822722</v>
      </c>
      <c r="J85" s="4">
        <f>J67+J77</f>
        <v>74.010000000000005</v>
      </c>
      <c r="K85" s="11">
        <f t="shared" si="54"/>
        <v>-44.35756710021802</v>
      </c>
      <c r="L85" s="4">
        <f>L67+L77</f>
        <v>133.01</v>
      </c>
      <c r="M85" s="11">
        <f t="shared" si="55"/>
        <v>50.429767021035957</v>
      </c>
      <c r="N85" s="4">
        <f>N67+N77</f>
        <v>88.42</v>
      </c>
      <c r="O85" s="11">
        <f t="shared" si="56"/>
        <v>18.003469905244909</v>
      </c>
      <c r="P85" s="4">
        <f>P67+P77</f>
        <v>74.929999999999993</v>
      </c>
      <c r="Q85" s="11">
        <f t="shared" si="57"/>
        <v>-6.4076942293280164</v>
      </c>
      <c r="R85" s="4">
        <f>R67+R77</f>
        <v>80.06</v>
      </c>
      <c r="S85" s="11">
        <f t="shared" si="58"/>
        <v>-1.6099299496128823</v>
      </c>
      <c r="T85" s="4">
        <f>T67+T77</f>
        <v>81.37</v>
      </c>
      <c r="U85" s="11">
        <f t="shared" si="59"/>
        <v>120.45516120292608</v>
      </c>
      <c r="V85" s="4">
        <f>V67+V77</f>
        <v>36.909999999999997</v>
      </c>
      <c r="W85" s="11">
        <f t="shared" si="60"/>
        <v>963.68876080691643</v>
      </c>
      <c r="X85" s="4">
        <f>X67+X77</f>
        <v>3.4699999999999998</v>
      </c>
      <c r="Y85" s="11">
        <f t="shared" si="61"/>
        <v>58.447488584474883</v>
      </c>
      <c r="Z85" s="4">
        <f>Z67+Z77</f>
        <v>2.19</v>
      </c>
      <c r="AA85" s="11" t="str">
        <f t="shared" si="62"/>
        <v/>
      </c>
      <c r="AB85" s="4">
        <f>AB67+AB77</f>
        <v>0</v>
      </c>
      <c r="AC85" s="11" t="str">
        <f t="shared" si="63"/>
        <v/>
      </c>
      <c r="AD85" s="4">
        <f>AD67+AD77</f>
        <v>1.1599999999999999</v>
      </c>
      <c r="AE85" s="11">
        <f t="shared" si="64"/>
        <v>-68.306010928961754</v>
      </c>
      <c r="AF85" s="4">
        <f>AF67+AF77</f>
        <v>3.6599999999999997</v>
      </c>
      <c r="AG85" s="11" t="str">
        <f t="shared" si="65"/>
        <v/>
      </c>
      <c r="AH85" s="4">
        <f>AH67+AH77</f>
        <v>0</v>
      </c>
      <c r="AI85" s="11" t="str">
        <f t="shared" si="66"/>
        <v/>
      </c>
      <c r="AJ85" s="4">
        <f>AJ67+AJ77</f>
        <v>0.02</v>
      </c>
      <c r="AK85" s="11">
        <f t="shared" si="67"/>
        <v>0</v>
      </c>
      <c r="AL85" s="4">
        <f>AL67+AL77</f>
        <v>0.02</v>
      </c>
      <c r="AM85" s="11">
        <f t="shared" si="68"/>
        <v>-33.333333333333329</v>
      </c>
      <c r="AN85" s="4">
        <f>AN67+AN77</f>
        <v>0.03</v>
      </c>
      <c r="AO85" s="11" t="str">
        <f t="shared" si="69"/>
        <v/>
      </c>
      <c r="AP85" s="4">
        <f>AP67+AP77</f>
        <v>0</v>
      </c>
      <c r="AQ85" s="11" t="str">
        <f t="shared" si="70"/>
        <v/>
      </c>
      <c r="AR85" s="4">
        <f>AR67+AR77</f>
        <v>0</v>
      </c>
      <c r="AS85" s="11" t="str">
        <f t="shared" si="71"/>
        <v/>
      </c>
      <c r="AT85" s="4">
        <f>AT67+AT77</f>
        <v>1.5300000000000002</v>
      </c>
      <c r="AU85" s="11" t="str">
        <f t="shared" si="72"/>
        <v/>
      </c>
      <c r="AV85" s="4">
        <f>AV67+AV77</f>
        <v>0</v>
      </c>
      <c r="AW85" s="11" t="str">
        <f t="shared" si="73"/>
        <v/>
      </c>
      <c r="AX85" s="4">
        <f>AX67+AX77</f>
        <v>3.7899999999999996</v>
      </c>
      <c r="AY85" s="11" t="str">
        <f t="shared" si="74"/>
        <v/>
      </c>
    </row>
    <row r="86" spans="1:51">
      <c r="A86" s="2" t="s">
        <v>299</v>
      </c>
      <c r="B86" s="1">
        <f>SUBTOTAL(9,B91:B93)</f>
        <v>1151.6000000000001</v>
      </c>
      <c r="C86" s="9">
        <f t="shared" si="50"/>
        <v>11.805825242718459</v>
      </c>
      <c r="D86" s="1">
        <f>SUBTOTAL(9,D91:D93)</f>
        <v>1030</v>
      </c>
      <c r="E86" s="9">
        <f t="shared" si="51"/>
        <v>29.323874693954416</v>
      </c>
      <c r="F86" s="1">
        <f>SUBTOTAL(9,F91:F93)</f>
        <v>796.45</v>
      </c>
      <c r="G86" s="9">
        <f t="shared" si="52"/>
        <v>23.680042238648362</v>
      </c>
      <c r="H86" s="1">
        <f>SUBTOTAL(9,H91:H93)</f>
        <v>643.96</v>
      </c>
      <c r="I86" s="9">
        <f t="shared" si="53"/>
        <v>17.028313887980236</v>
      </c>
      <c r="J86" s="1">
        <f>SUBTOTAL(9,J91:J93)</f>
        <v>550.26</v>
      </c>
      <c r="K86" s="9">
        <f t="shared" si="54"/>
        <v>7.6029567053854272</v>
      </c>
      <c r="L86" s="1">
        <f>SUBTOTAL(9,L91:L93)</f>
        <v>511.38</v>
      </c>
      <c r="M86" s="9">
        <f t="shared" si="55"/>
        <v>39.340599455040874</v>
      </c>
      <c r="N86" s="1">
        <f>SUBTOTAL(9,N91:N93)</f>
        <v>367</v>
      </c>
      <c r="O86" s="9">
        <f t="shared" si="56"/>
        <v>16.338046028022575</v>
      </c>
      <c r="P86" s="1">
        <f>SUBTOTAL(9,P91:P93)</f>
        <v>315.45999999999998</v>
      </c>
      <c r="Q86" s="9">
        <f t="shared" si="57"/>
        <v>28.732911650683519</v>
      </c>
      <c r="R86" s="1">
        <f>SUBTOTAL(9,R91:R93)</f>
        <v>245.05</v>
      </c>
      <c r="S86" s="9">
        <f t="shared" si="58"/>
        <v>59.278518037049089</v>
      </c>
      <c r="T86" s="1">
        <f>SUBTOTAL(9,T91:T93)</f>
        <v>153.85</v>
      </c>
      <c r="U86" s="9">
        <f t="shared" si="59"/>
        <v>25.931079643120235</v>
      </c>
      <c r="V86" s="1">
        <f>SUBTOTAL(9,V91:V93)</f>
        <v>122.17</v>
      </c>
      <c r="W86" s="9">
        <f t="shared" si="60"/>
        <v>39.89465246765144</v>
      </c>
      <c r="X86" s="1">
        <f>SUBTOTAL(9,X91:X93)</f>
        <v>87.33</v>
      </c>
      <c r="Y86" s="9">
        <f t="shared" si="61"/>
        <v>26.675369886858142</v>
      </c>
      <c r="Z86" s="1">
        <f>SUBTOTAL(9,Z91:Z93)</f>
        <v>68.94</v>
      </c>
      <c r="AA86" s="9">
        <f t="shared" si="62"/>
        <v>82.864721485411081</v>
      </c>
      <c r="AB86" s="1">
        <f>SUBTOTAL(9,AB91:AB93)</f>
        <v>37.70000000000001</v>
      </c>
      <c r="AC86" s="9">
        <f t="shared" si="63"/>
        <v>22.442351412796398</v>
      </c>
      <c r="AD86" s="1">
        <f>SUBTOTAL(9,AD91:AD93)</f>
        <v>30.79</v>
      </c>
      <c r="AE86" s="9">
        <f t="shared" si="64"/>
        <v>18.696993060909783</v>
      </c>
      <c r="AF86" s="1">
        <f>SUBTOTAL(9,AF91:AF93)</f>
        <v>25.94</v>
      </c>
      <c r="AG86" s="9">
        <f t="shared" si="65"/>
        <v>15.597147950089143</v>
      </c>
      <c r="AH86" s="1">
        <f>SUBTOTAL(9,AH91:AH93)</f>
        <v>22.439999999999998</v>
      </c>
      <c r="AI86" s="9">
        <f t="shared" si="66"/>
        <v>9.5168374816983672</v>
      </c>
      <c r="AJ86" s="1">
        <f>SUBTOTAL(9,AJ91:AJ93)</f>
        <v>20.490000000000002</v>
      </c>
      <c r="AK86" s="9">
        <f t="shared" si="67"/>
        <v>7.053291536050164</v>
      </c>
      <c r="AL86" s="1">
        <f>SUBTOTAL(9,AL91:AL93)</f>
        <v>19.14</v>
      </c>
      <c r="AM86" s="9">
        <f t="shared" si="68"/>
        <v>5.7458563535911544</v>
      </c>
      <c r="AN86" s="1">
        <f>SUBTOTAL(9,AN91:AN93)</f>
        <v>18.100000000000001</v>
      </c>
      <c r="AO86" s="9">
        <f t="shared" si="69"/>
        <v>50.082918739635161</v>
      </c>
      <c r="AP86" s="1">
        <f>SUBTOTAL(9,AP91:AP93)</f>
        <v>12.06</v>
      </c>
      <c r="AQ86" s="9">
        <f t="shared" si="70"/>
        <v>4.687500000000008</v>
      </c>
      <c r="AR86" s="1">
        <f>SUBTOTAL(9,AR91:AR93)</f>
        <v>11.52</v>
      </c>
      <c r="AS86" s="9">
        <f t="shared" si="71"/>
        <v>6.9637883008356551</v>
      </c>
      <c r="AT86" s="1">
        <f>SUBTOTAL(9,AT91:AT93)</f>
        <v>10.77</v>
      </c>
      <c r="AU86" s="9">
        <f t="shared" si="72"/>
        <v>51.69014084507041</v>
      </c>
      <c r="AV86" s="1">
        <f>SUBTOTAL(9,AV91:AV93)</f>
        <v>7.1000000000000005</v>
      </c>
      <c r="AW86" s="9">
        <f t="shared" si="73"/>
        <v>41.716566866267478</v>
      </c>
      <c r="AX86" s="1">
        <f>SUBTOTAL(9,AX91:AX93)</f>
        <v>5.01</v>
      </c>
      <c r="AY86" s="9" t="str">
        <f t="shared" si="74"/>
        <v/>
      </c>
    </row>
    <row r="87" spans="1:51">
      <c r="A87" s="2" t="s">
        <v>202</v>
      </c>
      <c r="B87" s="1">
        <v>60.16</v>
      </c>
      <c r="C87" s="9">
        <f t="shared" si="50"/>
        <v>0</v>
      </c>
      <c r="D87" s="1">
        <v>60.16</v>
      </c>
      <c r="E87" s="9">
        <f t="shared" si="51"/>
        <v>0</v>
      </c>
      <c r="F87" s="1">
        <v>60.16</v>
      </c>
      <c r="G87" s="9">
        <f t="shared" si="52"/>
        <v>0</v>
      </c>
      <c r="H87" s="1">
        <v>60.16</v>
      </c>
      <c r="I87" s="9">
        <f t="shared" si="53"/>
        <v>0</v>
      </c>
      <c r="J87" s="1">
        <v>60.16</v>
      </c>
      <c r="K87" s="9">
        <f t="shared" si="54"/>
        <v>100</v>
      </c>
      <c r="L87" s="1">
        <v>30.08</v>
      </c>
      <c r="M87" s="9">
        <f t="shared" si="55"/>
        <v>0</v>
      </c>
      <c r="N87" s="1">
        <v>30.08</v>
      </c>
      <c r="O87" s="9">
        <f t="shared" si="56"/>
        <v>0</v>
      </c>
      <c r="P87" s="1">
        <v>30.08</v>
      </c>
      <c r="Q87" s="9">
        <f t="shared" si="57"/>
        <v>0</v>
      </c>
      <c r="R87" s="1">
        <v>30.08</v>
      </c>
      <c r="S87" s="9">
        <f t="shared" si="58"/>
        <v>6.7423704755145444</v>
      </c>
      <c r="T87" s="1">
        <v>28.18</v>
      </c>
      <c r="U87" s="9">
        <f t="shared" si="59"/>
        <v>49.973390101117623</v>
      </c>
      <c r="V87" s="1">
        <v>18.79</v>
      </c>
      <c r="W87" s="9">
        <f t="shared" si="60"/>
        <v>0</v>
      </c>
      <c r="X87" s="1">
        <v>18.79</v>
      </c>
      <c r="Y87" s="9">
        <f t="shared" si="61"/>
        <v>125.02994011976047</v>
      </c>
      <c r="Z87" s="1">
        <v>8.35</v>
      </c>
      <c r="AA87" s="9">
        <f t="shared" si="62"/>
        <v>3.7267080745341477</v>
      </c>
      <c r="AB87" s="1">
        <v>8.0500000000000007</v>
      </c>
      <c r="AC87" s="9">
        <f t="shared" si="63"/>
        <v>49.906890130353823</v>
      </c>
      <c r="AD87" s="1">
        <v>5.37</v>
      </c>
      <c r="AE87" s="9">
        <f t="shared" si="64"/>
        <v>0</v>
      </c>
      <c r="AF87" s="1">
        <v>5.37</v>
      </c>
      <c r="AG87" s="9">
        <f t="shared" si="65"/>
        <v>0</v>
      </c>
      <c r="AH87" s="1">
        <v>5.37</v>
      </c>
      <c r="AI87" s="9">
        <f t="shared" si="66"/>
        <v>0</v>
      </c>
      <c r="AJ87" s="1">
        <v>5.37</v>
      </c>
      <c r="AK87" s="9">
        <f t="shared" si="67"/>
        <v>0</v>
      </c>
      <c r="AL87" s="1">
        <v>5.37</v>
      </c>
      <c r="AM87" s="9">
        <f t="shared" si="68"/>
        <v>0</v>
      </c>
      <c r="AN87" s="1">
        <v>5.37</v>
      </c>
      <c r="AO87" s="9">
        <f t="shared" si="69"/>
        <v>65.230769230769241</v>
      </c>
      <c r="AP87" s="1">
        <v>3.25</v>
      </c>
      <c r="AQ87" s="9">
        <f t="shared" si="70"/>
        <v>0</v>
      </c>
      <c r="AR87" s="1">
        <v>3.25</v>
      </c>
      <c r="AS87" s="9">
        <f t="shared" si="71"/>
        <v>99.386503067484682</v>
      </c>
      <c r="AT87" s="1">
        <v>1.63</v>
      </c>
      <c r="AU87" s="9">
        <f t="shared" si="72"/>
        <v>8.6666666666666607</v>
      </c>
      <c r="AV87" s="1">
        <v>1.5</v>
      </c>
      <c r="AW87" s="9">
        <f t="shared" si="73"/>
        <v>100</v>
      </c>
      <c r="AX87" s="1">
        <v>0.75</v>
      </c>
      <c r="AY87" s="9" t="str">
        <f t="shared" si="74"/>
        <v/>
      </c>
    </row>
    <row r="88" spans="1:51">
      <c r="A88" s="2" t="s">
        <v>206</v>
      </c>
      <c r="B88" s="1">
        <v>0.93</v>
      </c>
      <c r="C88" s="9">
        <f t="shared" si="50"/>
        <v>0</v>
      </c>
      <c r="D88" s="1">
        <v>0.93</v>
      </c>
      <c r="E88" s="9">
        <f t="shared" si="51"/>
        <v>-10.576923076923075</v>
      </c>
      <c r="F88" s="1">
        <v>1.04</v>
      </c>
      <c r="G88" s="9">
        <f t="shared" si="52"/>
        <v>-43.169398907103826</v>
      </c>
      <c r="H88" s="1">
        <v>1.83</v>
      </c>
      <c r="I88" s="9">
        <f t="shared" si="53"/>
        <v>-1.6129032258064528</v>
      </c>
      <c r="J88" s="1">
        <v>1.86</v>
      </c>
      <c r="K88" s="9">
        <f t="shared" si="54"/>
        <v>-94.171106236289575</v>
      </c>
      <c r="L88" s="1">
        <v>31.91</v>
      </c>
      <c r="M88" s="9">
        <f t="shared" si="55"/>
        <v>0.5356017643352291</v>
      </c>
      <c r="N88" s="1">
        <v>31.74</v>
      </c>
      <c r="O88" s="9">
        <f t="shared" si="56"/>
        <v>1.959524574365562</v>
      </c>
      <c r="P88" s="1">
        <v>31.13</v>
      </c>
      <c r="Q88" s="9">
        <f t="shared" si="57"/>
        <v>-0.95450206808781646</v>
      </c>
      <c r="R88" s="1">
        <v>31.43</v>
      </c>
      <c r="S88" s="9">
        <f t="shared" si="58"/>
        <v>1727.325581395349</v>
      </c>
      <c r="T88" s="1">
        <v>1.72</v>
      </c>
      <c r="U88" s="9">
        <f t="shared" si="59"/>
        <v>-6.5217391304347876</v>
      </c>
      <c r="V88" s="1">
        <v>1.84</v>
      </c>
      <c r="W88" s="9">
        <f t="shared" si="60"/>
        <v>20.261437908496735</v>
      </c>
      <c r="X88" s="1">
        <v>1.53</v>
      </c>
      <c r="Y88" s="9">
        <f t="shared" si="61"/>
        <v>-87.153652392947109</v>
      </c>
      <c r="Z88" s="1">
        <v>11.91</v>
      </c>
      <c r="AA88" s="9">
        <f t="shared" si="62"/>
        <v>554.39560439560432</v>
      </c>
      <c r="AB88" s="1">
        <v>1.82</v>
      </c>
      <c r="AC88" s="9">
        <f t="shared" si="63"/>
        <v>-59.55555555555555</v>
      </c>
      <c r="AD88" s="1">
        <v>4.5</v>
      </c>
      <c r="AE88" s="9">
        <f t="shared" si="64"/>
        <v>0</v>
      </c>
      <c r="AF88" s="1">
        <v>4.5</v>
      </c>
      <c r="AG88" s="9">
        <f t="shared" si="65"/>
        <v>6.6350710900473997</v>
      </c>
      <c r="AH88" s="1">
        <v>4.22</v>
      </c>
      <c r="AI88" s="9">
        <f t="shared" si="66"/>
        <v>0</v>
      </c>
      <c r="AJ88" s="1">
        <v>4.22</v>
      </c>
      <c r="AK88" s="9">
        <f t="shared" si="67"/>
        <v>3.1784841075794592</v>
      </c>
      <c r="AL88" s="1">
        <v>4.09</v>
      </c>
      <c r="AM88" s="9">
        <f t="shared" si="68"/>
        <v>0</v>
      </c>
      <c r="AN88" s="1">
        <v>4.09</v>
      </c>
      <c r="AO88" s="9">
        <f t="shared" si="69"/>
        <v>139.18128654970761</v>
      </c>
      <c r="AP88" s="1">
        <v>1.71</v>
      </c>
      <c r="AQ88" s="9">
        <f t="shared" si="70"/>
        <v>0</v>
      </c>
      <c r="AR88" s="1">
        <v>1.71</v>
      </c>
      <c r="AS88" s="9">
        <f t="shared" si="71"/>
        <v>-50.578034682080933</v>
      </c>
      <c r="AT88" s="1">
        <v>3.46</v>
      </c>
      <c r="AU88" s="9">
        <f t="shared" si="72"/>
        <v>355.26315789473688</v>
      </c>
      <c r="AV88" s="1">
        <v>0.76</v>
      </c>
      <c r="AW88" s="9">
        <f t="shared" si="73"/>
        <v>0</v>
      </c>
      <c r="AX88" s="1">
        <v>0.76</v>
      </c>
      <c r="AY88" s="9" t="str">
        <f t="shared" si="74"/>
        <v/>
      </c>
    </row>
    <row r="89" spans="1:51">
      <c r="A89" s="2" t="s">
        <v>207</v>
      </c>
      <c r="B89" s="1">
        <v>35</v>
      </c>
      <c r="C89" s="9">
        <f t="shared" si="50"/>
        <v>0</v>
      </c>
      <c r="D89" s="1">
        <v>35</v>
      </c>
      <c r="E89" s="9">
        <f t="shared" si="51"/>
        <v>0</v>
      </c>
      <c r="F89" s="1">
        <v>35</v>
      </c>
      <c r="G89" s="9">
        <f t="shared" si="52"/>
        <v>0</v>
      </c>
      <c r="H89" s="1">
        <v>35</v>
      </c>
      <c r="I89" s="9">
        <f t="shared" si="53"/>
        <v>0</v>
      </c>
      <c r="J89" s="1">
        <v>35</v>
      </c>
      <c r="K89" s="9">
        <f t="shared" si="54"/>
        <v>18.323191345503727</v>
      </c>
      <c r="L89" s="1">
        <v>29.58</v>
      </c>
      <c r="M89" s="9">
        <f t="shared" si="55"/>
        <v>0</v>
      </c>
      <c r="N89" s="1">
        <v>29.58</v>
      </c>
      <c r="O89" s="9">
        <f t="shared" si="56"/>
        <v>0</v>
      </c>
      <c r="P89" s="1">
        <v>29.58</v>
      </c>
      <c r="Q89" s="9">
        <f t="shared" si="57"/>
        <v>18.272690923630535</v>
      </c>
      <c r="R89" s="1">
        <v>25.01</v>
      </c>
      <c r="S89" s="9">
        <f t="shared" si="58"/>
        <v>11.851520572450815</v>
      </c>
      <c r="T89" s="1">
        <v>22.36</v>
      </c>
      <c r="U89" s="9">
        <f t="shared" si="59"/>
        <v>13.617886178861788</v>
      </c>
      <c r="V89" s="1">
        <v>19.68</v>
      </c>
      <c r="W89" s="9">
        <f t="shared" si="60"/>
        <v>14.75218658892129</v>
      </c>
      <c r="X89" s="1">
        <v>17.149999999999999</v>
      </c>
      <c r="Y89" s="9">
        <f t="shared" si="61"/>
        <v>8.9580686149936355</v>
      </c>
      <c r="Z89" s="1">
        <v>15.74</v>
      </c>
      <c r="AA89" s="9">
        <f t="shared" si="62"/>
        <v>-2.2967101179391634</v>
      </c>
      <c r="AB89" s="1">
        <v>16.11</v>
      </c>
      <c r="AC89" s="9">
        <f t="shared" si="63"/>
        <v>4.8828125</v>
      </c>
      <c r="AD89" s="1">
        <v>15.36</v>
      </c>
      <c r="AE89" s="9">
        <f t="shared" si="64"/>
        <v>29.729729729729726</v>
      </c>
      <c r="AF89" s="1">
        <v>11.84</v>
      </c>
      <c r="AG89" s="9">
        <f t="shared" si="65"/>
        <v>34.545454545454533</v>
      </c>
      <c r="AH89" s="1">
        <v>8.8000000000000007</v>
      </c>
      <c r="AI89" s="9">
        <f t="shared" si="66"/>
        <v>6.2801932367149931</v>
      </c>
      <c r="AJ89" s="1">
        <v>8.2799999999999994</v>
      </c>
      <c r="AK89" s="9">
        <f t="shared" si="67"/>
        <v>6.153846153846148</v>
      </c>
      <c r="AL89" s="1">
        <v>7.8</v>
      </c>
      <c r="AM89" s="9">
        <f t="shared" si="68"/>
        <v>16.071428571428573</v>
      </c>
      <c r="AN89" s="1">
        <v>6.72</v>
      </c>
      <c r="AO89" s="9">
        <f t="shared" si="69"/>
        <v>19.78609625668448</v>
      </c>
      <c r="AP89" s="1">
        <v>5.61</v>
      </c>
      <c r="AQ89" s="9">
        <f t="shared" si="70"/>
        <v>21.428571428571434</v>
      </c>
      <c r="AR89" s="1">
        <v>4.62</v>
      </c>
      <c r="AS89" s="9">
        <f t="shared" si="71"/>
        <v>22.54641909814324</v>
      </c>
      <c r="AT89" s="1">
        <v>3.77</v>
      </c>
      <c r="AU89" s="9">
        <f t="shared" si="72"/>
        <v>204.03225806451616</v>
      </c>
      <c r="AV89" s="1">
        <v>1.24</v>
      </c>
      <c r="AW89" s="9">
        <f t="shared" si="73"/>
        <v>-31.491712707182323</v>
      </c>
      <c r="AX89" s="1">
        <v>1.81</v>
      </c>
      <c r="AY89" s="9" t="str">
        <f t="shared" si="74"/>
        <v/>
      </c>
    </row>
    <row r="90" spans="1:51">
      <c r="A90" s="2" t="s">
        <v>208</v>
      </c>
      <c r="B90" s="1">
        <v>929.33</v>
      </c>
      <c r="C90" s="9">
        <f t="shared" si="50"/>
        <v>11.890629326847826</v>
      </c>
      <c r="D90" s="1">
        <v>830.57</v>
      </c>
      <c r="E90" s="9">
        <f t="shared" si="51"/>
        <v>21.169725439850613</v>
      </c>
      <c r="F90" s="1">
        <v>685.46</v>
      </c>
      <c r="G90" s="9">
        <f t="shared" si="52"/>
        <v>60.533033560504933</v>
      </c>
      <c r="H90" s="1">
        <v>426.99</v>
      </c>
      <c r="I90" s="9">
        <f t="shared" si="53"/>
        <v>21.594145119034053</v>
      </c>
      <c r="J90" s="1">
        <v>351.16</v>
      </c>
      <c r="K90" s="9">
        <f t="shared" si="54"/>
        <v>11.345044073815725</v>
      </c>
      <c r="L90" s="1">
        <v>315.38</v>
      </c>
      <c r="M90" s="9">
        <f t="shared" si="55"/>
        <v>18.554995864972565</v>
      </c>
      <c r="N90" s="1">
        <v>266.02</v>
      </c>
      <c r="O90" s="9">
        <f t="shared" si="56"/>
        <v>43.175457481162525</v>
      </c>
      <c r="P90" s="1">
        <v>185.8</v>
      </c>
      <c r="Q90" s="9">
        <f t="shared" si="57"/>
        <v>37.395548325075815</v>
      </c>
      <c r="R90" s="1">
        <v>135.22999999999999</v>
      </c>
      <c r="S90" s="9">
        <f t="shared" si="58"/>
        <v>43.96891302033427</v>
      </c>
      <c r="T90" s="1">
        <v>93.93</v>
      </c>
      <c r="U90" s="9">
        <f t="shared" si="59"/>
        <v>43.711750305997569</v>
      </c>
      <c r="V90" s="1">
        <v>65.36</v>
      </c>
      <c r="W90" s="9">
        <f t="shared" si="60"/>
        <v>46.08851139919534</v>
      </c>
      <c r="X90" s="1">
        <v>44.74</v>
      </c>
      <c r="Y90" s="9">
        <f t="shared" si="61"/>
        <v>63.523391812865505</v>
      </c>
      <c r="Z90" s="1">
        <v>27.36</v>
      </c>
      <c r="AA90" s="9">
        <f t="shared" si="62"/>
        <v>148.05077062556663</v>
      </c>
      <c r="AB90" s="1">
        <v>11.03</v>
      </c>
      <c r="AC90" s="9">
        <f t="shared" si="63"/>
        <v>106.16822429906543</v>
      </c>
      <c r="AD90" s="1">
        <v>5.35</v>
      </c>
      <c r="AE90" s="9">
        <f t="shared" si="64"/>
        <v>57.817109144542755</v>
      </c>
      <c r="AF90" s="1">
        <v>3.39</v>
      </c>
      <c r="AG90" s="9">
        <f t="shared" si="65"/>
        <v>-9.8404255319148852</v>
      </c>
      <c r="AH90" s="1">
        <v>3.76</v>
      </c>
      <c r="AI90" s="9">
        <f t="shared" si="66"/>
        <v>59.999999999999986</v>
      </c>
      <c r="AJ90" s="1">
        <v>2.35</v>
      </c>
      <c r="AK90" s="9">
        <f t="shared" si="67"/>
        <v>40.718562874251504</v>
      </c>
      <c r="AL90" s="1">
        <v>1.67</v>
      </c>
      <c r="AM90" s="9">
        <f t="shared" si="68"/>
        <v>3.7267080745341503</v>
      </c>
      <c r="AN90" s="1">
        <v>1.61</v>
      </c>
      <c r="AO90" s="9">
        <f t="shared" si="69"/>
        <v>37.606837606837622</v>
      </c>
      <c r="AP90" s="1">
        <v>1.17</v>
      </c>
      <c r="AQ90" s="9">
        <f t="shared" si="70"/>
        <v>-29.09090909090909</v>
      </c>
      <c r="AR90" s="1">
        <v>1.65</v>
      </c>
      <c r="AS90" s="9">
        <f t="shared" si="71"/>
        <v>5.0955414012738753</v>
      </c>
      <c r="AT90" s="1">
        <v>1.57</v>
      </c>
      <c r="AU90" s="9">
        <f t="shared" si="72"/>
        <v>-54.885057471264368</v>
      </c>
      <c r="AV90" s="1">
        <v>3.48</v>
      </c>
      <c r="AW90" s="9">
        <f t="shared" si="73"/>
        <v>165.64885496183206</v>
      </c>
      <c r="AX90" s="1">
        <v>1.31</v>
      </c>
      <c r="AY90" s="9" t="str">
        <f t="shared" si="74"/>
        <v/>
      </c>
    </row>
    <row r="91" spans="1:51">
      <c r="A91" s="2" t="s">
        <v>209</v>
      </c>
      <c r="B91" s="1">
        <v>1136.1300000000001</v>
      </c>
      <c r="C91" s="9">
        <f t="shared" si="50"/>
        <v>22.901927695203497</v>
      </c>
      <c r="D91" s="1">
        <v>924.42</v>
      </c>
      <c r="E91" s="9">
        <f t="shared" si="51"/>
        <v>18.02512639803891</v>
      </c>
      <c r="F91" s="1">
        <v>783.24</v>
      </c>
      <c r="G91" s="9">
        <f t="shared" si="52"/>
        <v>49.3080178428457</v>
      </c>
      <c r="H91" s="1">
        <v>524.58000000000004</v>
      </c>
      <c r="I91" s="9">
        <f t="shared" si="53"/>
        <v>16.799145013693149</v>
      </c>
      <c r="J91" s="1">
        <v>449.13</v>
      </c>
      <c r="K91" s="9">
        <f t="shared" si="54"/>
        <v>9.2375045603794277</v>
      </c>
      <c r="L91" s="1">
        <v>411.15</v>
      </c>
      <c r="M91" s="9">
        <f t="shared" si="55"/>
        <v>14.884877612607571</v>
      </c>
      <c r="N91" s="1">
        <v>357.88</v>
      </c>
      <c r="O91" s="9">
        <f t="shared" si="56"/>
        <v>29.33863389953018</v>
      </c>
      <c r="P91" s="1">
        <v>276.7</v>
      </c>
      <c r="Q91" s="9">
        <f t="shared" si="57"/>
        <v>24.650869447697993</v>
      </c>
      <c r="R91" s="1">
        <v>221.98</v>
      </c>
      <c r="S91" s="9">
        <f t="shared" si="58"/>
        <v>51.470487888092784</v>
      </c>
      <c r="T91" s="1">
        <v>146.55000000000001</v>
      </c>
      <c r="U91" s="9">
        <f t="shared" si="59"/>
        <v>38.372202813709769</v>
      </c>
      <c r="V91" s="1">
        <v>105.91</v>
      </c>
      <c r="W91" s="9">
        <f t="shared" si="60"/>
        <v>28.656462585034021</v>
      </c>
      <c r="X91" s="1">
        <v>82.32</v>
      </c>
      <c r="Y91" s="9">
        <f t="shared" si="61"/>
        <v>28.745699092899585</v>
      </c>
      <c r="Z91" s="1">
        <v>63.94</v>
      </c>
      <c r="AA91" s="9">
        <f t="shared" si="62"/>
        <v>71.558894553259975</v>
      </c>
      <c r="AB91" s="1">
        <v>37.270000000000003</v>
      </c>
      <c r="AC91" s="9">
        <f t="shared" si="63"/>
        <v>22.962718574727827</v>
      </c>
      <c r="AD91" s="1">
        <v>30.31</v>
      </c>
      <c r="AE91" s="9">
        <f t="shared" si="64"/>
        <v>21.143085531574737</v>
      </c>
      <c r="AF91" s="1">
        <v>25.02</v>
      </c>
      <c r="AG91" s="9">
        <f t="shared" si="65"/>
        <v>13.008130081300809</v>
      </c>
      <c r="AH91" s="1">
        <v>22.14</v>
      </c>
      <c r="AI91" s="9">
        <f t="shared" si="66"/>
        <v>9.4955489614243405</v>
      </c>
      <c r="AJ91" s="1">
        <v>20.22</v>
      </c>
      <c r="AK91" s="9">
        <f t="shared" si="67"/>
        <v>7.5531914893616925</v>
      </c>
      <c r="AL91" s="1">
        <v>18.8</v>
      </c>
      <c r="AM91" s="9">
        <f t="shared" si="68"/>
        <v>5.7367829021372305</v>
      </c>
      <c r="AN91" s="1">
        <v>17.78</v>
      </c>
      <c r="AO91" s="9">
        <f t="shared" si="69"/>
        <v>51.319148936170222</v>
      </c>
      <c r="AP91" s="1">
        <v>11.75</v>
      </c>
      <c r="AQ91" s="9">
        <f t="shared" si="70"/>
        <v>4.5373665480427023</v>
      </c>
      <c r="AR91" s="1">
        <v>11.24</v>
      </c>
      <c r="AS91" s="9">
        <f t="shared" si="71"/>
        <v>7.7660594439117974</v>
      </c>
      <c r="AT91" s="1">
        <v>10.43</v>
      </c>
      <c r="AU91" s="9">
        <f t="shared" si="72"/>
        <v>49.426934097421189</v>
      </c>
      <c r="AV91" s="1">
        <v>6.98</v>
      </c>
      <c r="AW91" s="9">
        <f t="shared" si="73"/>
        <v>50.75593952483802</v>
      </c>
      <c r="AX91" s="1">
        <v>4.63</v>
      </c>
      <c r="AY91" s="9" t="str">
        <f t="shared" si="74"/>
        <v/>
      </c>
    </row>
    <row r="92" spans="1:51">
      <c r="A92" s="2" t="s">
        <v>210</v>
      </c>
      <c r="B92" s="1">
        <v>15.46</v>
      </c>
      <c r="C92" s="9">
        <f t="shared" si="50"/>
        <v>0.78226857887875489</v>
      </c>
      <c r="D92" s="1">
        <v>15.34</v>
      </c>
      <c r="E92" s="9">
        <f t="shared" si="51"/>
        <v>16.212121212121218</v>
      </c>
      <c r="F92" s="1">
        <v>13.2</v>
      </c>
      <c r="G92" s="9">
        <f t="shared" si="52"/>
        <v>20.547945205479454</v>
      </c>
      <c r="H92" s="1">
        <v>10.95</v>
      </c>
      <c r="I92" s="9">
        <f t="shared" si="53"/>
        <v>0.55096418732781194</v>
      </c>
      <c r="J92" s="1">
        <v>10.89</v>
      </c>
      <c r="K92" s="9">
        <f t="shared" si="54"/>
        <v>9.0090090090090129</v>
      </c>
      <c r="L92" s="1">
        <v>9.99</v>
      </c>
      <c r="M92" s="9">
        <f t="shared" si="55"/>
        <v>9.6597145993413918</v>
      </c>
      <c r="N92" s="1">
        <v>9.11</v>
      </c>
      <c r="O92" s="9">
        <f t="shared" si="56"/>
        <v>6.9248826291079801</v>
      </c>
      <c r="P92" s="1">
        <v>8.52</v>
      </c>
      <c r="Q92" s="9">
        <f t="shared" si="57"/>
        <v>6.2344139650872821</v>
      </c>
      <c r="R92" s="1">
        <v>8.02</v>
      </c>
      <c r="S92" s="9">
        <f t="shared" si="58"/>
        <v>10.013717421124822</v>
      </c>
      <c r="T92" s="1">
        <v>7.29</v>
      </c>
      <c r="U92" s="9">
        <f t="shared" si="59"/>
        <v>6.2682215743440182</v>
      </c>
      <c r="V92" s="1">
        <v>6.86</v>
      </c>
      <c r="W92" s="9">
        <f t="shared" si="60"/>
        <v>37.75100401606425</v>
      </c>
      <c r="X92" s="1">
        <v>4.9800000000000004</v>
      </c>
      <c r="Y92" s="9">
        <f t="shared" si="61"/>
        <v>106.6390041493776</v>
      </c>
      <c r="Z92" s="1">
        <v>2.41</v>
      </c>
      <c r="AA92" s="9">
        <f t="shared" si="62"/>
        <v>608.82352941176475</v>
      </c>
      <c r="AB92" s="1">
        <v>0.34</v>
      </c>
      <c r="AC92" s="9">
        <f t="shared" si="63"/>
        <v>-12.820512820512816</v>
      </c>
      <c r="AD92" s="1">
        <v>0.39</v>
      </c>
      <c r="AE92" s="9">
        <f t="shared" si="64"/>
        <v>-52.439024390243894</v>
      </c>
      <c r="AF92" s="1">
        <v>0.82</v>
      </c>
      <c r="AG92" s="9">
        <f t="shared" si="65"/>
        <v>241.66666666666666</v>
      </c>
      <c r="AH92" s="1">
        <v>0.24</v>
      </c>
      <c r="AI92" s="9">
        <f t="shared" si="66"/>
        <v>-7.6923076923076987</v>
      </c>
      <c r="AJ92" s="1">
        <v>0.26</v>
      </c>
      <c r="AK92" s="9">
        <f t="shared" si="67"/>
        <v>-16.129032258064512</v>
      </c>
      <c r="AL92" s="1">
        <v>0.31</v>
      </c>
      <c r="AM92" s="9">
        <f t="shared" si="68"/>
        <v>0</v>
      </c>
      <c r="AN92" s="1">
        <v>0.31</v>
      </c>
      <c r="AO92" s="9">
        <f t="shared" si="69"/>
        <v>3.3333333333333366</v>
      </c>
      <c r="AP92" s="1">
        <v>0.3</v>
      </c>
      <c r="AQ92" s="9">
        <f t="shared" si="70"/>
        <v>25</v>
      </c>
      <c r="AR92" s="1">
        <v>0.24</v>
      </c>
      <c r="AS92" s="9">
        <f t="shared" si="71"/>
        <v>-27.272727272727277</v>
      </c>
      <c r="AT92" s="1">
        <v>0.33</v>
      </c>
      <c r="AU92" s="9">
        <f t="shared" si="72"/>
        <v>175.00000000000003</v>
      </c>
      <c r="AV92" s="1">
        <v>0.12</v>
      </c>
      <c r="AW92" s="9" t="str">
        <f t="shared" si="73"/>
        <v/>
      </c>
      <c r="AY92" s="9" t="str">
        <f t="shared" si="74"/>
        <v/>
      </c>
    </row>
    <row r="93" spans="1:51">
      <c r="A93" s="2" t="s">
        <v>186</v>
      </c>
      <c r="B93" s="1">
        <v>0.01</v>
      </c>
      <c r="C93" s="9">
        <f t="shared" si="50"/>
        <v>-99.988918439716301</v>
      </c>
      <c r="D93" s="1">
        <v>90.24</v>
      </c>
      <c r="E93" s="9">
        <f t="shared" si="51"/>
        <v>902299.99999999977</v>
      </c>
      <c r="F93" s="1">
        <v>0.01</v>
      </c>
      <c r="G93" s="9">
        <f t="shared" si="52"/>
        <v>-99.990777460112511</v>
      </c>
      <c r="H93" s="1">
        <v>108.43</v>
      </c>
      <c r="I93" s="9">
        <f t="shared" si="53"/>
        <v>20.157358156028383</v>
      </c>
      <c r="J93" s="1">
        <v>90.24</v>
      </c>
      <c r="K93" s="9">
        <f t="shared" si="54"/>
        <v>0</v>
      </c>
      <c r="L93" s="1">
        <v>90.24</v>
      </c>
      <c r="M93" s="9">
        <f t="shared" si="55"/>
        <v>902299.99999999977</v>
      </c>
      <c r="N93" s="1">
        <v>0.01</v>
      </c>
      <c r="O93" s="9">
        <f t="shared" si="56"/>
        <v>-99.966931216931215</v>
      </c>
      <c r="P93" s="1">
        <v>30.24</v>
      </c>
      <c r="Q93" s="9">
        <f t="shared" si="57"/>
        <v>100.93023255813951</v>
      </c>
      <c r="R93" s="1">
        <v>15.05</v>
      </c>
      <c r="S93" s="9">
        <f t="shared" si="58"/>
        <v>150400</v>
      </c>
      <c r="T93" s="1">
        <v>0.01</v>
      </c>
      <c r="U93" s="9">
        <f t="shared" si="59"/>
        <v>-99.893617021276597</v>
      </c>
      <c r="V93" s="1">
        <v>9.4</v>
      </c>
      <c r="W93" s="9">
        <f t="shared" si="60"/>
        <v>31233.333333333336</v>
      </c>
      <c r="X93" s="1">
        <v>0.03</v>
      </c>
      <c r="Y93" s="9">
        <f t="shared" si="61"/>
        <v>-98.841698841698843</v>
      </c>
      <c r="Z93" s="1">
        <v>2.59</v>
      </c>
      <c r="AA93" s="9">
        <f t="shared" si="62"/>
        <v>2777.7777777777778</v>
      </c>
      <c r="AB93" s="1">
        <v>0.09</v>
      </c>
      <c r="AC93" s="9">
        <f t="shared" si="63"/>
        <v>0</v>
      </c>
      <c r="AD93" s="1">
        <v>0.09</v>
      </c>
      <c r="AE93" s="9">
        <f t="shared" si="64"/>
        <v>-10.000000000000009</v>
      </c>
      <c r="AF93" s="1">
        <v>0.1</v>
      </c>
      <c r="AG93" s="9">
        <f t="shared" si="65"/>
        <v>66.666666666666686</v>
      </c>
      <c r="AH93" s="1">
        <v>0.06</v>
      </c>
      <c r="AI93" s="9">
        <f t="shared" si="66"/>
        <v>499.99999999999989</v>
      </c>
      <c r="AJ93" s="1">
        <v>0.01</v>
      </c>
      <c r="AK93" s="9">
        <f t="shared" si="67"/>
        <v>-66.666666666666657</v>
      </c>
      <c r="AL93" s="1">
        <v>0.03</v>
      </c>
      <c r="AM93" s="9">
        <f t="shared" si="68"/>
        <v>199.99999999999994</v>
      </c>
      <c r="AN93" s="1">
        <v>0.01</v>
      </c>
      <c r="AO93" s="9">
        <f t="shared" si="69"/>
        <v>0</v>
      </c>
      <c r="AP93" s="1">
        <v>0.01</v>
      </c>
      <c r="AQ93" s="9">
        <f t="shared" si="70"/>
        <v>-75</v>
      </c>
      <c r="AR93" s="1">
        <v>0.04</v>
      </c>
      <c r="AS93" s="9">
        <f t="shared" si="71"/>
        <v>300</v>
      </c>
      <c r="AT93" s="1">
        <v>0.01</v>
      </c>
      <c r="AU93" s="9" t="str">
        <f t="shared" si="72"/>
        <v/>
      </c>
      <c r="AW93" s="9" t="str">
        <f t="shared" si="73"/>
        <v/>
      </c>
      <c r="AX93" s="1">
        <v>0.38</v>
      </c>
      <c r="AY93" s="9" t="str">
        <f t="shared" si="74"/>
        <v/>
      </c>
    </row>
    <row r="94" spans="1:51" s="4" customFormat="1">
      <c r="A94" s="3" t="s">
        <v>300</v>
      </c>
      <c r="B94" s="4">
        <f>B67+B77+B86</f>
        <v>1383.3100000000002</v>
      </c>
      <c r="C94" s="11">
        <f t="shared" si="50"/>
        <v>12.743795590692377</v>
      </c>
      <c r="D94" s="4">
        <f>D67+D77+D86</f>
        <v>1226.95</v>
      </c>
      <c r="E94" s="11">
        <f t="shared" si="51"/>
        <v>22.557735336423196</v>
      </c>
      <c r="F94" s="4">
        <f>F67+F77+F86</f>
        <v>1001.1200000000001</v>
      </c>
      <c r="G94" s="11">
        <f t="shared" si="52"/>
        <v>16.452633538060681</v>
      </c>
      <c r="H94" s="4">
        <f>H67+H77+H86</f>
        <v>859.68000000000006</v>
      </c>
      <c r="I94" s="11">
        <f t="shared" si="53"/>
        <v>37.70964486520257</v>
      </c>
      <c r="J94" s="4">
        <f>J67+J77+J86</f>
        <v>624.27</v>
      </c>
      <c r="K94" s="11">
        <f t="shared" si="54"/>
        <v>-3.1223327488011923</v>
      </c>
      <c r="L94" s="4">
        <f>L67+L77+L86</f>
        <v>644.39</v>
      </c>
      <c r="M94" s="11">
        <f t="shared" si="55"/>
        <v>41.493566378288165</v>
      </c>
      <c r="N94" s="4">
        <f>N67+N77+N86</f>
        <v>455.42</v>
      </c>
      <c r="O94" s="11">
        <f t="shared" si="56"/>
        <v>16.657701273085895</v>
      </c>
      <c r="P94" s="4">
        <f>P67+P77+P86</f>
        <v>390.39</v>
      </c>
      <c r="Q94" s="11">
        <f t="shared" si="57"/>
        <v>20.079357755836476</v>
      </c>
      <c r="R94" s="4">
        <f>R67+R77+R86</f>
        <v>325.11</v>
      </c>
      <c r="S94" s="11">
        <f t="shared" si="58"/>
        <v>38.215287815661938</v>
      </c>
      <c r="T94" s="4">
        <f>T67+T77+T86</f>
        <v>235.22</v>
      </c>
      <c r="U94" s="11">
        <f t="shared" si="59"/>
        <v>47.862710585868761</v>
      </c>
      <c r="V94" s="4">
        <f>V67+V77+V86</f>
        <v>159.07999999999998</v>
      </c>
      <c r="W94" s="11">
        <f t="shared" si="60"/>
        <v>75.198237885462532</v>
      </c>
      <c r="X94" s="4">
        <f>X67+X77+X86</f>
        <v>90.8</v>
      </c>
      <c r="Y94" s="11">
        <f t="shared" si="61"/>
        <v>27.653592014621118</v>
      </c>
      <c r="Z94" s="4">
        <f>Z67+Z77+Z86</f>
        <v>71.13</v>
      </c>
      <c r="AA94" s="11">
        <f t="shared" si="62"/>
        <v>88.673740053050338</v>
      </c>
      <c r="AB94" s="4">
        <f>AB67+AB77+AB86</f>
        <v>37.70000000000001</v>
      </c>
      <c r="AC94" s="11">
        <f t="shared" si="63"/>
        <v>17.996870109546201</v>
      </c>
      <c r="AD94" s="4">
        <f>AD67+AD77+AD86</f>
        <v>31.95</v>
      </c>
      <c r="AE94" s="11">
        <f t="shared" si="64"/>
        <v>7.9391891891891815</v>
      </c>
      <c r="AF94" s="4">
        <f>AF67+AF77+AF86</f>
        <v>29.6</v>
      </c>
      <c r="AG94" s="11">
        <f t="shared" si="65"/>
        <v>31.90730837789663</v>
      </c>
      <c r="AH94" s="4">
        <f>AH67+AH77+AH86</f>
        <v>22.439999999999998</v>
      </c>
      <c r="AI94" s="11">
        <f t="shared" si="66"/>
        <v>9.4100438810336229</v>
      </c>
      <c r="AJ94" s="4">
        <f>AJ67+AJ77+AJ86</f>
        <v>20.51</v>
      </c>
      <c r="AK94" s="11">
        <f t="shared" si="67"/>
        <v>7.0459290187891517</v>
      </c>
      <c r="AL94" s="4">
        <f>AL67+AL77+AL86</f>
        <v>19.16</v>
      </c>
      <c r="AM94" s="11">
        <f t="shared" si="68"/>
        <v>5.6811913954770956</v>
      </c>
      <c r="AN94" s="4">
        <f>AN67+AN77+AN86</f>
        <v>18.130000000000003</v>
      </c>
      <c r="AO94" s="11">
        <f t="shared" si="69"/>
        <v>50.331674958540638</v>
      </c>
      <c r="AP94" s="4">
        <f>AP67+AP77+AP86</f>
        <v>12.06</v>
      </c>
      <c r="AQ94" s="11">
        <f t="shared" si="70"/>
        <v>4.687500000000008</v>
      </c>
      <c r="AR94" s="4">
        <f>AR67+AR77+AR86</f>
        <v>11.52</v>
      </c>
      <c r="AS94" s="11">
        <f t="shared" si="71"/>
        <v>-6.3414634146341546</v>
      </c>
      <c r="AT94" s="4">
        <f>AT67+AT77+AT86</f>
        <v>12.3</v>
      </c>
      <c r="AU94" s="11">
        <f t="shared" si="72"/>
        <v>73.239436619718319</v>
      </c>
      <c r="AV94" s="4">
        <f>AV67+AV77+AV86</f>
        <v>7.1000000000000005</v>
      </c>
      <c r="AW94" s="11">
        <f t="shared" si="73"/>
        <v>-19.318181818181802</v>
      </c>
      <c r="AX94" s="4">
        <f>AX67+AX77+AX86</f>
        <v>8.7999999999999989</v>
      </c>
      <c r="AY94" s="11" t="str">
        <f t="shared" si="74"/>
        <v/>
      </c>
    </row>
    <row r="95" spans="1:51">
      <c r="C95" s="9" t="str">
        <f t="shared" si="50"/>
        <v/>
      </c>
      <c r="E95" s="9" t="str">
        <f t="shared" si="51"/>
        <v/>
      </c>
      <c r="G95" s="9" t="str">
        <f t="shared" si="52"/>
        <v/>
      </c>
      <c r="I95" s="9" t="str">
        <f t="shared" si="53"/>
        <v/>
      </c>
      <c r="K95" s="9" t="str">
        <f t="shared" si="54"/>
        <v/>
      </c>
      <c r="M95" s="9" t="str">
        <f t="shared" si="55"/>
        <v/>
      </c>
      <c r="O95" s="9" t="str">
        <f t="shared" si="56"/>
        <v/>
      </c>
      <c r="Q95" s="9" t="str">
        <f t="shared" si="57"/>
        <v/>
      </c>
      <c r="S95" s="9" t="str">
        <f t="shared" si="58"/>
        <v/>
      </c>
      <c r="U95" s="9" t="str">
        <f t="shared" si="59"/>
        <v/>
      </c>
      <c r="W95" s="9" t="str">
        <f t="shared" si="60"/>
        <v/>
      </c>
      <c r="Y95" s="9" t="str">
        <f t="shared" si="61"/>
        <v/>
      </c>
      <c r="AA95" s="9" t="str">
        <f t="shared" si="62"/>
        <v/>
      </c>
      <c r="AC95" s="9" t="str">
        <f t="shared" si="63"/>
        <v/>
      </c>
      <c r="AE95" s="9" t="str">
        <f t="shared" si="64"/>
        <v/>
      </c>
      <c r="AG95" s="9" t="str">
        <f t="shared" si="65"/>
        <v/>
      </c>
      <c r="AI95" s="9" t="str">
        <f t="shared" si="66"/>
        <v/>
      </c>
      <c r="AK95" s="9" t="str">
        <f t="shared" si="67"/>
        <v/>
      </c>
      <c r="AM95" s="9" t="str">
        <f t="shared" si="68"/>
        <v/>
      </c>
      <c r="AO95" s="9" t="str">
        <f t="shared" si="69"/>
        <v/>
      </c>
      <c r="AQ95" s="9" t="str">
        <f t="shared" si="70"/>
        <v/>
      </c>
      <c r="AS95" s="9" t="str">
        <f t="shared" si="71"/>
        <v/>
      </c>
      <c r="AU95" s="9" t="str">
        <f t="shared" si="72"/>
        <v/>
      </c>
      <c r="AW95" s="9" t="str">
        <f t="shared" si="73"/>
        <v/>
      </c>
      <c r="AY95" s="9" t="str">
        <f t="shared" si="74"/>
        <v/>
      </c>
    </row>
  </sheetData>
  <phoneticPr fontId="1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张氏分析</vt:lpstr>
      <vt:lpstr>营业收入分析</vt:lpstr>
      <vt:lpstr>资产负债表</vt:lpstr>
      <vt:lpstr>利润表</vt:lpstr>
      <vt:lpstr>现金流量表</vt:lpstr>
      <vt:lpstr>资产资本表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2020-08-30T12:48:56Z</dcterms:created>
  <dcterms:modified xsi:type="dcterms:W3CDTF">2020-08-30T12:48:56Z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9fd877f1-1cd1-4644-955d-9a4d7d852752</vt:lpwstr>
  </property>
</Properties>
</file>