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财报分析\"/>
    </mc:Choice>
  </mc:AlternateContent>
  <xr:revisionPtr revIDLastSave="0" documentId="13_ncr:1_{5C19536B-EBA5-41D0-80E5-EAF4A1354F62}" xr6:coauthVersionLast="45" xr6:coauthVersionMax="45" xr10:uidLastSave="{00000000-0000-0000-0000-000000000000}"/>
  <bookViews>
    <workbookView xWindow="4965" yWindow="7875" windowWidth="20175" windowHeight="10245" xr2:uid="{00000000-000D-0000-FFFF-FFFF00000000}"/>
  </bookViews>
  <sheets>
    <sheet name="历年主要财务指标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D23" i="1" l="1"/>
  <c r="E23" i="1"/>
  <c r="F23" i="1"/>
  <c r="G23" i="1"/>
  <c r="H23" i="1"/>
  <c r="I23" i="1"/>
  <c r="C23" i="1"/>
  <c r="B21" i="1"/>
  <c r="C21" i="1"/>
  <c r="D21" i="1"/>
  <c r="F21" i="1"/>
  <c r="G21" i="1"/>
  <c r="H21" i="1"/>
  <c r="I21" i="1"/>
  <c r="C17" i="2" l="1"/>
  <c r="C16" i="2"/>
  <c r="C14" i="2"/>
</calcChain>
</file>

<file path=xl/sharedStrings.xml><?xml version="1.0" encoding="utf-8"?>
<sst xmlns="http://schemas.openxmlformats.org/spreadsheetml/2006/main" count="29" uniqueCount="29">
  <si>
    <t>2012年</t>
    <phoneticPr fontId="1" type="noConversion"/>
  </si>
  <si>
    <t>合同销售额（亿元）</t>
    <phoneticPr fontId="1" type="noConversion"/>
  </si>
  <si>
    <t>2013年</t>
    <phoneticPr fontId="1" type="noConversion"/>
  </si>
  <si>
    <t>2014年</t>
  </si>
  <si>
    <t>2015年</t>
  </si>
  <si>
    <t>2016年</t>
  </si>
  <si>
    <t>2017年</t>
  </si>
  <si>
    <t>2018年</t>
  </si>
  <si>
    <t>2019年</t>
  </si>
  <si>
    <t>2020年</t>
  </si>
  <si>
    <t>归属于股东的溢利减除少数股东权益及评估增值影响后之核心溢利（亿元）</t>
    <phoneticPr fontId="1" type="noConversion"/>
  </si>
  <si>
    <t>土地储备（万㎡）</t>
    <phoneticPr fontId="1" type="noConversion"/>
  </si>
  <si>
    <t>权益土储（万㎡）</t>
    <phoneticPr fontId="1" type="noConversion"/>
  </si>
  <si>
    <t>土储平均成本（元/㎡）</t>
    <phoneticPr fontId="1" type="noConversion"/>
  </si>
  <si>
    <t>新增土储建面（万㎡）</t>
    <phoneticPr fontId="1" type="noConversion"/>
  </si>
  <si>
    <t>新增土储平均成本（元/㎡）</t>
    <phoneticPr fontId="1" type="noConversion"/>
  </si>
  <si>
    <t>有息负债（亿元）</t>
    <phoneticPr fontId="1" type="noConversion"/>
  </si>
  <si>
    <t>平均借贷成本</t>
    <phoneticPr fontId="1" type="noConversion"/>
  </si>
  <si>
    <t>平均溢价率</t>
    <phoneticPr fontId="1" type="noConversion"/>
  </si>
  <si>
    <t>物业发展业务结算毛利率</t>
    <phoneticPr fontId="1" type="noConversion"/>
  </si>
  <si>
    <t>销售建面（万㎡）</t>
    <phoneticPr fontId="1" type="noConversion"/>
  </si>
  <si>
    <t>销售单价（元/㎡）</t>
    <phoneticPr fontId="1" type="noConversion"/>
  </si>
  <si>
    <t>已售未结合同销售额（亿元）</t>
    <phoneticPr fontId="1" type="noConversion"/>
  </si>
  <si>
    <t>已售未结建面（万㎡）</t>
    <phoneticPr fontId="1" type="noConversion"/>
  </si>
  <si>
    <t>分红占核心净利润比例</t>
    <phoneticPr fontId="1" type="noConversion"/>
  </si>
  <si>
    <t>新增土储权益面积（万㎡）</t>
    <phoneticPr fontId="1" type="noConversion"/>
  </si>
  <si>
    <t>核心权益后利润率</t>
    <phoneticPr fontId="1" type="noConversion"/>
  </si>
  <si>
    <t>龙湖历年主要财务指标</t>
    <phoneticPr fontId="1" type="noConversion"/>
  </si>
  <si>
    <t>利息支出（亿元）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</si>
</sst>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sz val="11"/>
      <color rgb="FF7030A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10" fontId="4" fillId="0" borderId="4" xfId="0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10" fontId="3" fillId="0" borderId="3" xfId="0" applyNumberFormat="1" applyFont="1" applyBorder="1" applyAlignment="1">
      <alignment vertical="center"/>
    </xf>
    <xf numFmtId="10" fontId="2" fillId="0" borderId="4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</cellXfs>
  <cellStyles count="1">
    <cellStyle name="常规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J4" sqref="J4"/>
    </sheetView>
  </sheetViews>
  <sheetFormatPr defaultRowHeight="16.5" x14ac:dyDescent="0.2"/>
  <cols>
    <col min="1" max="1" width="24.375" style="11" customWidth="1"/>
    <col min="2" max="16384" width="9" style="5"/>
  </cols>
  <sheetData>
    <row r="1" spans="1:10" s="2" customFormat="1" ht="18.75" customHeight="1" x14ac:dyDescent="0.2">
      <c r="A1" s="1" t="s">
        <v>27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21" customHeight="1" x14ac:dyDescent="0.2">
      <c r="A2" s="3" t="s">
        <v>1</v>
      </c>
      <c r="B2" s="4">
        <v>401.3</v>
      </c>
      <c r="C2" s="4">
        <v>481.2</v>
      </c>
      <c r="D2" s="4">
        <v>490.5</v>
      </c>
      <c r="E2" s="4">
        <v>545.4</v>
      </c>
      <c r="F2" s="4">
        <v>881.4</v>
      </c>
      <c r="G2" s="4">
        <v>1560.8</v>
      </c>
      <c r="H2" s="4">
        <v>2006.4</v>
      </c>
      <c r="I2" s="4">
        <v>2425</v>
      </c>
      <c r="J2" s="4">
        <v>2706.1</v>
      </c>
    </row>
    <row r="3" spans="1:10" ht="49.5" customHeight="1" x14ac:dyDescent="0.2">
      <c r="A3" s="6" t="s">
        <v>10</v>
      </c>
      <c r="B3" s="4">
        <v>54</v>
      </c>
      <c r="C3" s="4">
        <v>62.1</v>
      </c>
      <c r="D3" s="4">
        <v>66.099999999999994</v>
      </c>
      <c r="E3" s="4">
        <v>69.5</v>
      </c>
      <c r="F3" s="4">
        <v>77.599999999999994</v>
      </c>
      <c r="G3" s="4">
        <v>97.7</v>
      </c>
      <c r="H3" s="4">
        <v>128.5</v>
      </c>
      <c r="I3" s="4"/>
      <c r="J3" s="4">
        <v>186.9</v>
      </c>
    </row>
    <row r="4" spans="1:10" ht="21" customHeight="1" x14ac:dyDescent="0.2">
      <c r="A4" s="6" t="s">
        <v>26</v>
      </c>
      <c r="B4" s="7">
        <v>0.19400000000000001</v>
      </c>
      <c r="C4" s="8">
        <v>0.15</v>
      </c>
      <c r="D4" s="8">
        <v>0.13</v>
      </c>
      <c r="E4" s="7">
        <v>0.14599999999999999</v>
      </c>
      <c r="F4" s="7">
        <v>0.14199999999999999</v>
      </c>
      <c r="G4" s="7">
        <v>0.13600000000000001</v>
      </c>
      <c r="H4" s="7">
        <v>0.111</v>
      </c>
      <c r="I4" s="7">
        <v>0.10299999999999999</v>
      </c>
      <c r="J4" s="7">
        <v>0.10100000000000001</v>
      </c>
    </row>
    <row r="5" spans="1:10" ht="20.25" customHeight="1" x14ac:dyDescent="0.2">
      <c r="A5" s="6" t="s">
        <v>24</v>
      </c>
      <c r="B5" s="4"/>
      <c r="C5" s="4"/>
      <c r="D5" s="8">
        <v>0.25</v>
      </c>
      <c r="E5" s="8">
        <v>0.3</v>
      </c>
      <c r="F5" s="8">
        <v>0.35</v>
      </c>
      <c r="G5" s="8">
        <v>0.4</v>
      </c>
      <c r="H5" s="8">
        <v>0.45</v>
      </c>
      <c r="I5" s="4"/>
      <c r="J5" s="7">
        <v>0.46500000000000002</v>
      </c>
    </row>
    <row r="6" spans="1:10" ht="22.5" customHeight="1" x14ac:dyDescent="0.2">
      <c r="A6" s="3" t="s">
        <v>19</v>
      </c>
      <c r="B6" s="7">
        <v>0.39700000000000002</v>
      </c>
      <c r="C6" s="8">
        <v>0.27</v>
      </c>
      <c r="D6" s="7">
        <v>0.25700000000000001</v>
      </c>
      <c r="E6" s="7">
        <v>0.26200000000000001</v>
      </c>
      <c r="F6" s="7">
        <v>0.27600000000000002</v>
      </c>
      <c r="G6" s="7">
        <v>0.33800000000000002</v>
      </c>
      <c r="H6" s="7">
        <v>0.33200000000000002</v>
      </c>
      <c r="I6" s="7">
        <v>0.32100000000000001</v>
      </c>
      <c r="J6" s="7">
        <v>0.29299999999999998</v>
      </c>
    </row>
    <row r="7" spans="1:10" ht="23.25" customHeight="1" x14ac:dyDescent="0.2">
      <c r="A7" s="3" t="s">
        <v>21</v>
      </c>
      <c r="B7" s="4">
        <v>9603</v>
      </c>
      <c r="C7" s="4">
        <v>11293</v>
      </c>
      <c r="D7" s="4">
        <v>10803</v>
      </c>
      <c r="E7" s="4">
        <v>12825</v>
      </c>
      <c r="F7" s="4">
        <v>14642</v>
      </c>
      <c r="G7" s="4">
        <v>15352</v>
      </c>
      <c r="H7" s="4">
        <v>16229</v>
      </c>
      <c r="I7" s="4">
        <v>17032</v>
      </c>
      <c r="J7" s="4">
        <v>16744</v>
      </c>
    </row>
    <row r="8" spans="1:10" s="16" customFormat="1" ht="22.5" customHeight="1" x14ac:dyDescent="0.2">
      <c r="A8" s="15" t="s">
        <v>20</v>
      </c>
      <c r="B8" s="16">
        <v>417.96</v>
      </c>
      <c r="C8" s="16">
        <v>426.12</v>
      </c>
      <c r="D8" s="16">
        <v>454.02</v>
      </c>
      <c r="E8" s="16">
        <v>425.29</v>
      </c>
      <c r="F8" s="16">
        <v>602.01</v>
      </c>
      <c r="G8" s="16">
        <v>1016.7</v>
      </c>
      <c r="H8" s="16">
        <v>1236.3</v>
      </c>
      <c r="I8" s="16">
        <v>1424</v>
      </c>
      <c r="J8" s="16">
        <v>1616.2</v>
      </c>
    </row>
    <row r="9" spans="1:10" ht="23.25" customHeight="1" x14ac:dyDescent="0.2">
      <c r="A9" s="3" t="s">
        <v>22</v>
      </c>
      <c r="B9" s="4">
        <v>545</v>
      </c>
      <c r="C9" s="4">
        <v>575</v>
      </c>
      <c r="D9" s="4">
        <v>520</v>
      </c>
      <c r="E9" s="4">
        <v>553</v>
      </c>
      <c r="F9" s="4">
        <v>737</v>
      </c>
      <c r="G9" s="4">
        <v>852</v>
      </c>
      <c r="H9" s="4">
        <v>1951</v>
      </c>
      <c r="I9" s="4">
        <v>2535</v>
      </c>
      <c r="J9" s="4">
        <v>3107</v>
      </c>
    </row>
    <row r="10" spans="1:10" ht="23.25" customHeight="1" x14ac:dyDescent="0.2">
      <c r="A10" s="3" t="s">
        <v>23</v>
      </c>
      <c r="B10" s="4">
        <v>518</v>
      </c>
      <c r="C10" s="4">
        <v>504</v>
      </c>
      <c r="D10" s="4">
        <v>482</v>
      </c>
      <c r="E10" s="4">
        <v>400</v>
      </c>
      <c r="F10" s="4">
        <v>476</v>
      </c>
      <c r="G10" s="4">
        <v>1342</v>
      </c>
      <c r="H10" s="4">
        <v>1174</v>
      </c>
      <c r="I10" s="4">
        <v>1500</v>
      </c>
      <c r="J10" s="4">
        <v>1800</v>
      </c>
    </row>
    <row r="11" spans="1:10" s="13" customFormat="1" ht="25.5" customHeight="1" x14ac:dyDescent="0.2">
      <c r="A11" s="12" t="s">
        <v>11</v>
      </c>
      <c r="B11" s="13">
        <v>3952</v>
      </c>
      <c r="C11" s="13">
        <v>3949</v>
      </c>
      <c r="D11" s="13">
        <v>3492</v>
      </c>
      <c r="E11" s="13">
        <v>3486</v>
      </c>
      <c r="F11" s="13">
        <v>4147</v>
      </c>
      <c r="G11" s="13">
        <v>5458</v>
      </c>
      <c r="H11" s="13">
        <v>6636</v>
      </c>
      <c r="I11" s="13">
        <v>6814</v>
      </c>
      <c r="J11" s="13">
        <v>7400</v>
      </c>
    </row>
    <row r="12" spans="1:10" ht="21.75" customHeight="1" x14ac:dyDescent="0.2">
      <c r="A12" s="3" t="s">
        <v>12</v>
      </c>
      <c r="B12" s="4">
        <v>3582</v>
      </c>
      <c r="C12" s="4">
        <v>3576</v>
      </c>
      <c r="D12" s="4">
        <v>3284</v>
      </c>
      <c r="E12" s="4">
        <v>3054</v>
      </c>
      <c r="F12" s="4">
        <v>3294</v>
      </c>
      <c r="G12" s="4">
        <v>3900</v>
      </c>
      <c r="H12" s="4">
        <v>4559</v>
      </c>
      <c r="I12" s="4">
        <v>4742</v>
      </c>
      <c r="J12" s="4">
        <v>5279</v>
      </c>
    </row>
    <row r="13" spans="1:10" ht="21.75" customHeight="1" x14ac:dyDescent="0.2">
      <c r="A13" s="3" t="s">
        <v>13</v>
      </c>
      <c r="B13" s="4">
        <v>1964</v>
      </c>
      <c r="C13" s="4">
        <v>2050</v>
      </c>
      <c r="D13" s="4">
        <v>2363</v>
      </c>
      <c r="E13" s="4">
        <v>3165</v>
      </c>
      <c r="F13" s="4">
        <v>4039</v>
      </c>
      <c r="G13" s="4">
        <v>5032</v>
      </c>
      <c r="H13" s="4">
        <v>5218</v>
      </c>
      <c r="I13" s="4">
        <v>5737</v>
      </c>
      <c r="J13" s="4">
        <v>5569</v>
      </c>
    </row>
    <row r="14" spans="1:10" s="16" customFormat="1" ht="21.75" customHeight="1" x14ac:dyDescent="0.2">
      <c r="A14" s="15" t="s">
        <v>14</v>
      </c>
      <c r="B14" s="16">
        <v>891</v>
      </c>
      <c r="C14" s="16">
        <v>559</v>
      </c>
      <c r="D14" s="16">
        <v>311</v>
      </c>
      <c r="E14" s="16">
        <v>583</v>
      </c>
      <c r="F14" s="16">
        <v>1255</v>
      </c>
      <c r="G14" s="16">
        <v>2023</v>
      </c>
      <c r="H14" s="16">
        <v>2189</v>
      </c>
      <c r="I14" s="16">
        <v>1731</v>
      </c>
      <c r="J14" s="16">
        <v>2567</v>
      </c>
    </row>
    <row r="15" spans="1:10" ht="24" customHeight="1" x14ac:dyDescent="0.2">
      <c r="A15" s="3" t="s">
        <v>25</v>
      </c>
      <c r="B15" s="4"/>
      <c r="C15" s="4"/>
      <c r="D15" s="4"/>
      <c r="E15" s="4"/>
      <c r="F15" s="4"/>
      <c r="G15" s="4">
        <v>1149</v>
      </c>
      <c r="H15" s="4">
        <v>1372</v>
      </c>
      <c r="I15" s="4">
        <v>1273</v>
      </c>
      <c r="J15" s="4">
        <v>1847</v>
      </c>
    </row>
    <row r="16" spans="1:10" s="10" customFormat="1" ht="21" customHeight="1" x14ac:dyDescent="0.2">
      <c r="A16" s="9" t="s">
        <v>18</v>
      </c>
      <c r="B16" s="7">
        <v>8.72E-2</v>
      </c>
      <c r="C16" s="7">
        <v>0.13</v>
      </c>
      <c r="D16" s="7"/>
      <c r="E16" s="7"/>
      <c r="F16" s="7"/>
      <c r="G16" s="7"/>
      <c r="H16" s="7"/>
      <c r="I16" s="7"/>
      <c r="J16" s="7"/>
    </row>
    <row r="17" spans="1:10" ht="20.25" customHeight="1" x14ac:dyDescent="0.2">
      <c r="A17" s="3" t="s">
        <v>15</v>
      </c>
      <c r="B17" s="4">
        <v>2479</v>
      </c>
      <c r="C17" s="4">
        <v>3120</v>
      </c>
      <c r="D17" s="4">
        <v>6785</v>
      </c>
      <c r="E17" s="4">
        <v>7469</v>
      </c>
      <c r="F17" s="4">
        <v>6329</v>
      </c>
      <c r="G17" s="4">
        <v>6445</v>
      </c>
      <c r="H17" s="4">
        <v>5297</v>
      </c>
      <c r="I17" s="4">
        <v>6186</v>
      </c>
      <c r="J17" s="4">
        <v>5687</v>
      </c>
    </row>
    <row r="18" spans="1:10" ht="21.75" customHeight="1" x14ac:dyDescent="0.2">
      <c r="A18" s="3" t="s">
        <v>16</v>
      </c>
      <c r="B18" s="4">
        <v>328.4</v>
      </c>
      <c r="C18" s="4">
        <v>377</v>
      </c>
      <c r="D18" s="4">
        <v>477.4</v>
      </c>
      <c r="E18" s="4">
        <v>522.70000000000005</v>
      </c>
      <c r="F18" s="4">
        <v>578.70000000000005</v>
      </c>
      <c r="G18" s="4">
        <v>774</v>
      </c>
      <c r="H18" s="4">
        <v>1198.2</v>
      </c>
      <c r="I18" s="4">
        <v>1460</v>
      </c>
      <c r="J18" s="4">
        <v>1673.7</v>
      </c>
    </row>
    <row r="19" spans="1:10" ht="21.75" customHeight="1" x14ac:dyDescent="0.2">
      <c r="A19" s="3" t="s">
        <v>28</v>
      </c>
      <c r="B19" s="4"/>
      <c r="C19" s="4"/>
      <c r="D19" s="4"/>
      <c r="E19" s="4"/>
      <c r="F19" s="4"/>
      <c r="G19" s="4"/>
      <c r="H19" s="4"/>
      <c r="I19" s="4">
        <v>65.11</v>
      </c>
      <c r="J19" s="4">
        <v>78.72</v>
      </c>
    </row>
    <row r="20" spans="1:10" ht="18.75" customHeight="1" x14ac:dyDescent="0.2">
      <c r="A20" s="3" t="s">
        <v>17</v>
      </c>
      <c r="B20" s="7">
        <v>6.7199999999999996E-2</v>
      </c>
      <c r="C20" s="7">
        <v>6.5799999999999997E-2</v>
      </c>
      <c r="D20" s="7">
        <v>6.4000000000000001E-2</v>
      </c>
      <c r="E20" s="7">
        <v>5.74E-2</v>
      </c>
      <c r="F20" s="7">
        <v>4.9200000000000001E-2</v>
      </c>
      <c r="G20" s="7">
        <v>4.4999999999999998E-2</v>
      </c>
      <c r="H20" s="7">
        <v>4.5499999999999999E-2</v>
      </c>
      <c r="I20" s="7">
        <v>4.5400000000000003E-2</v>
      </c>
      <c r="J20" s="7">
        <v>4.3900000000000002E-2</v>
      </c>
    </row>
    <row r="21" spans="1:10" x14ac:dyDescent="0.2">
      <c r="B21" s="5">
        <f>B7/B17</f>
        <v>3.8737394110528438</v>
      </c>
      <c r="C21" s="5">
        <f>C7/C17</f>
        <v>3.6195512820512818</v>
      </c>
      <c r="D21" s="5">
        <f>D7/D17</f>
        <v>1.5921886514369934</v>
      </c>
      <c r="E21" s="5">
        <f>E7/E17</f>
        <v>1.7170973356540367</v>
      </c>
      <c r="F21" s="5">
        <f>F7/F17</f>
        <v>2.3134776425975669</v>
      </c>
      <c r="G21" s="5">
        <f>G7/G17</f>
        <v>2.3820015515903803</v>
      </c>
      <c r="H21" s="5">
        <f>H7/H17</f>
        <v>3.0638097036058145</v>
      </c>
      <c r="I21" s="5">
        <f>I7/I17</f>
        <v>2.7533139346912381</v>
      </c>
    </row>
    <row r="23" spans="1:10" s="13" customFormat="1" x14ac:dyDescent="0.2">
      <c r="A23" s="14"/>
      <c r="C23" s="13">
        <f>B11+C14-C8</f>
        <v>4084.88</v>
      </c>
      <c r="D23" s="13">
        <f t="shared" ref="D23:I23" si="0">C11+D14-D8</f>
        <v>3805.98</v>
      </c>
      <c r="E23" s="13">
        <f t="shared" si="0"/>
        <v>3649.71</v>
      </c>
      <c r="F23" s="13">
        <f t="shared" si="0"/>
        <v>4138.99</v>
      </c>
      <c r="G23" s="13">
        <f t="shared" si="0"/>
        <v>5153.3</v>
      </c>
      <c r="H23" s="13">
        <f t="shared" si="0"/>
        <v>6410.7</v>
      </c>
      <c r="I23" s="13">
        <f t="shared" si="0"/>
        <v>6943</v>
      </c>
    </row>
  </sheetData>
  <phoneticPr fontId="1" type="noConversion"/>
  <conditionalFormatting sqref="A1:XFD1048576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240E-5048-42BA-A1EB-D5E81F346597}">
  <dimension ref="C13:C17"/>
  <sheetViews>
    <sheetView workbookViewId="0">
      <selection activeCell="J38" sqref="J38"/>
    </sheetView>
  </sheetViews>
  <sheetFormatPr defaultRowHeight="14.25" x14ac:dyDescent="0.2"/>
  <sheetData>
    <row r="13" spans="3:3" x14ac:dyDescent="0.2">
      <c r="C13">
        <v>11293</v>
      </c>
    </row>
    <row r="14" spans="3:3" x14ac:dyDescent="0.2">
      <c r="C14">
        <f>C13/1.176</f>
        <v>9602.8911564625851</v>
      </c>
    </row>
    <row r="16" spans="3:3" x14ac:dyDescent="0.2">
      <c r="C16">
        <f>C13-C14</f>
        <v>1690.1088435374149</v>
      </c>
    </row>
    <row r="17" spans="3:3" x14ac:dyDescent="0.2">
      <c r="C17">
        <f>C16/C14</f>
        <v>0.17599999999999999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历年主要财务指标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2021-03-26T09:30:31Z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4a93df44-0d02-4ffb-84e6-761b77fad5c8</vt:lpwstr>
  </property>
</Properties>
</file>