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宏观分析\"/>
    </mc:Choice>
  </mc:AlternateContent>
  <xr:revisionPtr revIDLastSave="0" documentId="13_ncr:1_{50F11940-D331-4D5A-9E67-8D6753C23056}" xr6:coauthVersionLast="45" xr6:coauthVersionMax="45" xr10:uidLastSave="{00000000-0000-0000-0000-000000000000}"/>
  <bookViews>
    <workbookView xWindow="5730" yWindow="5595" windowWidth="21345" windowHeight="12060" activeTab="3" xr2:uid="{00000000-000D-0000-FFFF-FFFF00000000}"/>
  </bookViews>
  <sheets>
    <sheet name="M2与GDP" sheetId="1" r:id="rId1"/>
    <sheet name="备注" sheetId="2" r:id="rId2"/>
    <sheet name="Sheet2" sheetId="3" r:id="rId3"/>
    <sheet name="Sheet2 (2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4" l="1"/>
  <c r="C8" i="4"/>
  <c r="B8" i="4"/>
  <c r="C14" i="3"/>
  <c r="B14" i="3"/>
  <c r="E7" i="1"/>
  <c r="G7" i="1"/>
  <c r="C7" i="1"/>
</calcChain>
</file>

<file path=xl/sharedStrings.xml><?xml version="1.0" encoding="utf-8"?>
<sst xmlns="http://schemas.openxmlformats.org/spreadsheetml/2006/main" count="54" uniqueCount="36">
  <si>
    <t>2019年</t>
    <phoneticPr fontId="1" type="noConversion"/>
  </si>
  <si>
    <t>美国</t>
    <phoneticPr fontId="1" type="noConversion"/>
  </si>
  <si>
    <t>中国</t>
    <phoneticPr fontId="1" type="noConversion"/>
  </si>
  <si>
    <t>M2 : GDP</t>
    <phoneticPr fontId="1" type="noConversion"/>
  </si>
  <si>
    <t>0.71 : 1</t>
    <phoneticPr fontId="1" type="noConversion"/>
  </si>
  <si>
    <t>2 : 1</t>
    <phoneticPr fontId="1" type="noConversion"/>
  </si>
  <si>
    <t>2017年</t>
    <phoneticPr fontId="1" type="noConversion"/>
  </si>
  <si>
    <t>2018年</t>
    <phoneticPr fontId="1" type="noConversion"/>
  </si>
  <si>
    <t>2.03 : 1</t>
    <phoneticPr fontId="1" type="noConversion"/>
  </si>
  <si>
    <t>0.7 : 1</t>
    <phoneticPr fontId="1" type="noConversion"/>
  </si>
  <si>
    <t>1.99 : 1</t>
    <phoneticPr fontId="1" type="noConversion"/>
  </si>
  <si>
    <t>GDP(万亿美元/元)</t>
    <phoneticPr fontId="1" type="noConversion"/>
  </si>
  <si>
    <t>M2(万亿美元/元)</t>
    <phoneticPr fontId="1" type="noConversion"/>
  </si>
  <si>
    <t>金融业增加值(亿元)</t>
    <phoneticPr fontId="1" type="noConversion"/>
  </si>
  <si>
    <t>6.48</t>
    <phoneticPr fontId="1" type="noConversion"/>
  </si>
  <si>
    <t>金融业增加值占GDP比</t>
    <phoneticPr fontId="1" type="noConversion"/>
  </si>
  <si>
    <t>2019年中国金融业增加值7.71万亿元，占GDP的7.7%，全世界金融增加值占全世界GDP的均值比例为4%，日本从1980年一直到现在该比例为百分之5点几，美国作为全世界金融中心，1980到2008年该比例在5.x%，2000年以来不断增加，2008年崩盘时最高为8.x%，现在为7.x%</t>
    <phoneticPr fontId="1" type="noConversion"/>
  </si>
  <si>
    <t>政府部门的负债(亿元)</t>
    <phoneticPr fontId="1" type="noConversion"/>
  </si>
  <si>
    <t>农村金融机构</t>
    <phoneticPr fontId="1" type="noConversion"/>
  </si>
  <si>
    <t>年末</t>
    <phoneticPr fontId="1" type="noConversion"/>
  </si>
  <si>
    <t>比年初增加</t>
    <phoneticPr fontId="1" type="noConversion"/>
  </si>
  <si>
    <t>全部金融机构人民币消费贷款</t>
    <phoneticPr fontId="1" type="noConversion"/>
  </si>
  <si>
    <t>其中：</t>
    <phoneticPr fontId="1" type="noConversion"/>
  </si>
  <si>
    <t xml:space="preserve">       个人短期消费贷款余额</t>
    <phoneticPr fontId="1" type="noConversion"/>
  </si>
  <si>
    <t xml:space="preserve">       个人中长期消费贷款余额</t>
    <phoneticPr fontId="1" type="noConversion"/>
  </si>
  <si>
    <t>A股累计筹资</t>
    <phoneticPr fontId="1" type="noConversion"/>
  </si>
  <si>
    <t xml:space="preserve">      首次公开发行筹资</t>
    <phoneticPr fontId="1" type="noConversion"/>
  </si>
  <si>
    <t xml:space="preserve">      科创板</t>
    <phoneticPr fontId="1" type="noConversion"/>
  </si>
  <si>
    <t>A股再融资</t>
    <phoneticPr fontId="1" type="noConversion"/>
  </si>
  <si>
    <t>各类主体通过沪深交易所发行债券筹资</t>
    <phoneticPr fontId="1" type="noConversion"/>
  </si>
  <si>
    <t>全国中小企业股份转让系统挂牌公司筹资</t>
    <phoneticPr fontId="1" type="noConversion"/>
  </si>
  <si>
    <t>全年发行公司信用类债券</t>
    <phoneticPr fontId="1" type="noConversion"/>
  </si>
  <si>
    <t>全年保险公司原保险保费收入</t>
    <phoneticPr fontId="1" type="noConversion"/>
  </si>
  <si>
    <t xml:space="preserve">       寿险保费收入</t>
    <phoneticPr fontId="1" type="noConversion"/>
  </si>
  <si>
    <t xml:space="preserve">       健康和意外险</t>
    <phoneticPr fontId="1" type="noConversion"/>
  </si>
  <si>
    <t xml:space="preserve">       财产险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</si>
</sst>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2" sqref="D12"/>
    </sheetView>
  </sheetViews>
  <sheetFormatPr defaultRowHeight="14.25" x14ac:dyDescent="0.2"/>
  <cols>
    <col min="1" max="1" width="19.875" style="1" customWidth="1"/>
    <col min="2" max="2" width="7.375" style="1" customWidth="1"/>
    <col min="3" max="3" width="6.75" style="1" customWidth="1"/>
    <col min="4" max="4" width="6.375" style="1" customWidth="1"/>
    <col min="5" max="5" width="6.75" style="1" customWidth="1"/>
    <col min="6" max="6" width="6.875" style="1" customWidth="1"/>
    <col min="7" max="7" width="6.75" style="1" customWidth="1"/>
    <col min="8" max="16384" width="9" style="1"/>
  </cols>
  <sheetData>
    <row r="1" spans="1:7" x14ac:dyDescent="0.2">
      <c r="B1" s="2" t="s">
        <v>6</v>
      </c>
      <c r="C1" s="2"/>
      <c r="D1" s="2" t="s">
        <v>7</v>
      </c>
      <c r="E1" s="2"/>
      <c r="F1" s="2" t="s">
        <v>0</v>
      </c>
      <c r="G1" s="2"/>
    </row>
    <row r="2" spans="1:7" x14ac:dyDescent="0.2">
      <c r="A2" s="1" t="s">
        <v>6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</row>
    <row r="3" spans="1:7" x14ac:dyDescent="0.2">
      <c r="A3" s="1" t="s">
        <v>11</v>
      </c>
      <c r="B3" s="1">
        <v>19.484999999999999</v>
      </c>
      <c r="C3" s="1">
        <v>83.2</v>
      </c>
      <c r="D3" s="1">
        <v>20.58</v>
      </c>
      <c r="E3" s="1">
        <v>91.927999999999997</v>
      </c>
      <c r="F3" s="1">
        <v>21.428000000000001</v>
      </c>
      <c r="G3" s="1">
        <v>99.087000000000003</v>
      </c>
    </row>
    <row r="4" spans="1:7" x14ac:dyDescent="0.2">
      <c r="A4" s="1" t="s">
        <v>12</v>
      </c>
      <c r="B4" s="1">
        <v>13.837</v>
      </c>
      <c r="C4" s="1">
        <v>169.02</v>
      </c>
      <c r="D4" s="1">
        <v>14.455</v>
      </c>
      <c r="E4" s="1">
        <v>182.67</v>
      </c>
      <c r="F4" s="1">
        <v>15.302</v>
      </c>
      <c r="G4" s="1">
        <v>198.649</v>
      </c>
    </row>
    <row r="5" spans="1:7" x14ac:dyDescent="0.2">
      <c r="A5" s="1" t="s">
        <v>3</v>
      </c>
      <c r="B5" s="3" t="s">
        <v>4</v>
      </c>
      <c r="C5" s="3" t="s">
        <v>8</v>
      </c>
      <c r="D5" s="3" t="s">
        <v>9</v>
      </c>
      <c r="E5" s="3" t="s">
        <v>10</v>
      </c>
      <c r="F5" s="3" t="s">
        <v>4</v>
      </c>
      <c r="G5" s="3" t="s">
        <v>5</v>
      </c>
    </row>
    <row r="6" spans="1:7" x14ac:dyDescent="0.2">
      <c r="A6" s="1" t="s">
        <v>13</v>
      </c>
      <c r="B6" s="3"/>
      <c r="C6" s="3" t="s">
        <v>14</v>
      </c>
      <c r="E6" s="1">
        <v>7.06</v>
      </c>
      <c r="G6" s="1">
        <v>7.71</v>
      </c>
    </row>
    <row r="7" spans="1:7" x14ac:dyDescent="0.2">
      <c r="A7" s="1" t="s">
        <v>15</v>
      </c>
      <c r="C7" s="4">
        <f>C6/C3</f>
        <v>7.7884615384615385E-2</v>
      </c>
      <c r="D7" s="4"/>
      <c r="E7" s="4">
        <f t="shared" ref="D7:G7" si="0">E6/E3</f>
        <v>7.6799234183273862E-2</v>
      </c>
      <c r="F7" s="4"/>
      <c r="G7" s="4">
        <f t="shared" si="0"/>
        <v>7.7810409034484843E-2</v>
      </c>
    </row>
    <row r="8" spans="1:7" x14ac:dyDescent="0.2">
      <c r="A8" s="1" t="s">
        <v>17</v>
      </c>
    </row>
    <row r="11" spans="1:7" x14ac:dyDescent="0.2">
      <c r="B11" s="3"/>
      <c r="C11" s="3"/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C9BD-3C20-499A-9968-882A5A0EBB72}">
  <dimension ref="A1"/>
  <sheetViews>
    <sheetView workbookViewId="0">
      <selection activeCell="D8" sqref="D8"/>
    </sheetView>
  </sheetViews>
  <sheetFormatPr defaultRowHeight="14.25" x14ac:dyDescent="0.2"/>
  <cols>
    <col min="1" max="1" width="45.5" customWidth="1"/>
  </cols>
  <sheetData>
    <row r="1" spans="1:1" ht="85.5" x14ac:dyDescent="0.2">
      <c r="A1" s="5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A21F-067F-49D7-B1DF-49B6FFB1417C}">
  <dimension ref="A1:C19"/>
  <sheetViews>
    <sheetView workbookViewId="0">
      <selection activeCell="B9" sqref="B9"/>
    </sheetView>
  </sheetViews>
  <sheetFormatPr defaultRowHeight="14.25" x14ac:dyDescent="0.2"/>
  <cols>
    <col min="1" max="1" width="15.5" style="5" customWidth="1"/>
    <col min="2" max="2" width="10.625" customWidth="1"/>
    <col min="3" max="3" width="11.75" customWidth="1"/>
  </cols>
  <sheetData>
    <row r="1" spans="1:3" x14ac:dyDescent="0.2">
      <c r="B1" t="s">
        <v>19</v>
      </c>
      <c r="C1" t="s">
        <v>20</v>
      </c>
    </row>
    <row r="2" spans="1:3" x14ac:dyDescent="0.2">
      <c r="A2" s="5" t="s">
        <v>18</v>
      </c>
      <c r="B2">
        <v>190688</v>
      </c>
      <c r="C2">
        <v>20866</v>
      </c>
    </row>
    <row r="3" spans="1:3" ht="28.5" x14ac:dyDescent="0.2">
      <c r="A3" s="5" t="s">
        <v>21</v>
      </c>
      <c r="B3">
        <v>439669</v>
      </c>
      <c r="C3">
        <v>61667</v>
      </c>
    </row>
    <row r="4" spans="1:3" x14ac:dyDescent="0.2">
      <c r="A4" s="5" t="s">
        <v>22</v>
      </c>
    </row>
    <row r="5" spans="1:3" ht="28.5" x14ac:dyDescent="0.2">
      <c r="A5" s="5" t="s">
        <v>23</v>
      </c>
      <c r="B5">
        <v>99226</v>
      </c>
      <c r="C5">
        <v>14519</v>
      </c>
    </row>
    <row r="6" spans="1:3" ht="28.5" x14ac:dyDescent="0.2">
      <c r="A6" s="5" t="s">
        <v>24</v>
      </c>
      <c r="B6">
        <v>340443</v>
      </c>
      <c r="C6">
        <v>47148</v>
      </c>
    </row>
    <row r="7" spans="1:3" x14ac:dyDescent="0.2">
      <c r="A7" s="5" t="s">
        <v>25</v>
      </c>
      <c r="B7">
        <v>13534</v>
      </c>
      <c r="C7">
        <v>2076</v>
      </c>
    </row>
    <row r="8" spans="1:3" x14ac:dyDescent="0.2">
      <c r="A8" s="5" t="s">
        <v>22</v>
      </c>
    </row>
    <row r="9" spans="1:3" ht="28.5" x14ac:dyDescent="0.2">
      <c r="A9" s="5" t="s">
        <v>26</v>
      </c>
      <c r="B9">
        <v>2490</v>
      </c>
      <c r="C9">
        <v>1112</v>
      </c>
    </row>
    <row r="10" spans="1:3" x14ac:dyDescent="0.2">
      <c r="A10" s="5" t="s">
        <v>27</v>
      </c>
      <c r="B10">
        <v>824</v>
      </c>
    </row>
    <row r="11" spans="1:3" x14ac:dyDescent="0.2">
      <c r="A11" s="5" t="s">
        <v>28</v>
      </c>
      <c r="B11">
        <v>11044</v>
      </c>
      <c r="C11">
        <v>964</v>
      </c>
    </row>
    <row r="12" spans="1:3" ht="42.75" x14ac:dyDescent="0.2">
      <c r="A12" s="5" t="s">
        <v>29</v>
      </c>
      <c r="B12">
        <v>71987</v>
      </c>
      <c r="C12">
        <v>15109</v>
      </c>
    </row>
    <row r="13" spans="1:3" ht="42.75" x14ac:dyDescent="0.2">
      <c r="A13" s="5" t="s">
        <v>30</v>
      </c>
      <c r="B13">
        <v>265</v>
      </c>
    </row>
    <row r="14" spans="1:3" ht="28.5" x14ac:dyDescent="0.2">
      <c r="A14" s="5" t="s">
        <v>31</v>
      </c>
      <c r="B14">
        <f>10.71*10000</f>
        <v>107100.00000000001</v>
      </c>
      <c r="C14">
        <f>2.92*10000</f>
        <v>29200</v>
      </c>
    </row>
    <row r="15" spans="1:3" ht="28.5" x14ac:dyDescent="0.2">
      <c r="A15" s="5" t="s">
        <v>32</v>
      </c>
      <c r="B15">
        <v>42645</v>
      </c>
    </row>
    <row r="16" spans="1:3" x14ac:dyDescent="0.2">
      <c r="A16" s="5" t="s">
        <v>22</v>
      </c>
    </row>
    <row r="17" spans="1:2" x14ac:dyDescent="0.2">
      <c r="A17" s="5" t="s">
        <v>33</v>
      </c>
      <c r="B17">
        <v>22754</v>
      </c>
    </row>
    <row r="18" spans="1:2" x14ac:dyDescent="0.2">
      <c r="A18" s="5" t="s">
        <v>34</v>
      </c>
      <c r="B18">
        <v>8241</v>
      </c>
    </row>
    <row r="19" spans="1:2" x14ac:dyDescent="0.2">
      <c r="A19" s="5" t="s">
        <v>35</v>
      </c>
      <c r="B19">
        <v>11649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7BAF-6B32-4D37-96CB-58823FC3526D}">
  <dimension ref="A1:C11"/>
  <sheetViews>
    <sheetView tabSelected="1" workbookViewId="0">
      <selection activeCell="E6" sqref="E6"/>
    </sheetView>
  </sheetViews>
  <sheetFormatPr defaultRowHeight="14.25" x14ac:dyDescent="0.2"/>
  <cols>
    <col min="1" max="1" width="15.5" style="5" customWidth="1"/>
    <col min="2" max="2" width="10.625" customWidth="1"/>
    <col min="3" max="3" width="11.75" customWidth="1"/>
  </cols>
  <sheetData>
    <row r="1" spans="1:3" x14ac:dyDescent="0.2">
      <c r="B1" t="s">
        <v>19</v>
      </c>
      <c r="C1" t="s">
        <v>20</v>
      </c>
    </row>
    <row r="2" spans="1:3" x14ac:dyDescent="0.2">
      <c r="A2" s="5" t="s">
        <v>18</v>
      </c>
      <c r="B2">
        <v>190688</v>
      </c>
      <c r="C2">
        <v>20866</v>
      </c>
    </row>
    <row r="3" spans="1:3" ht="28.5" x14ac:dyDescent="0.2">
      <c r="A3" s="5" t="s">
        <v>21</v>
      </c>
      <c r="B3">
        <v>439669</v>
      </c>
      <c r="C3">
        <v>61667</v>
      </c>
    </row>
    <row r="4" spans="1:3" x14ac:dyDescent="0.2">
      <c r="A4" s="5" t="s">
        <v>25</v>
      </c>
      <c r="B4">
        <v>13534</v>
      </c>
      <c r="C4">
        <v>2076</v>
      </c>
    </row>
    <row r="5" spans="1:3" x14ac:dyDescent="0.2">
      <c r="A5" s="5" t="s">
        <v>28</v>
      </c>
      <c r="B5">
        <v>11044</v>
      </c>
      <c r="C5">
        <v>964</v>
      </c>
    </row>
    <row r="6" spans="1:3" ht="42.75" x14ac:dyDescent="0.2">
      <c r="A6" s="5" t="s">
        <v>29</v>
      </c>
      <c r="B6">
        <v>71987</v>
      </c>
      <c r="C6">
        <v>15109</v>
      </c>
    </row>
    <row r="7" spans="1:3" ht="42.75" x14ac:dyDescent="0.2">
      <c r="A7" s="5" t="s">
        <v>30</v>
      </c>
      <c r="B7">
        <v>265</v>
      </c>
      <c r="C7">
        <v>265</v>
      </c>
    </row>
    <row r="8" spans="1:3" ht="28.5" x14ac:dyDescent="0.2">
      <c r="A8" s="5" t="s">
        <v>31</v>
      </c>
      <c r="B8">
        <f>10.71*10000</f>
        <v>107100.00000000001</v>
      </c>
      <c r="C8">
        <f>2.92*10000</f>
        <v>29200</v>
      </c>
    </row>
    <row r="9" spans="1:3" ht="28.5" x14ac:dyDescent="0.2">
      <c r="A9" s="5" t="s">
        <v>32</v>
      </c>
      <c r="B9">
        <v>42645</v>
      </c>
      <c r="C9">
        <v>42645</v>
      </c>
    </row>
    <row r="11" spans="1:3" x14ac:dyDescent="0.2">
      <c r="C11">
        <f>SUM(C2:C9)</f>
        <v>172792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M2与GDP</vt:lpstr>
      <vt:lpstr>备注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2020-11-09T08:23:47Z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aafe82eb-95b6-422c-b3f7-37efc214ca3b</vt:lpwstr>
  </property>
</Properties>
</file>