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kim\4宏观分析\"/>
    </mc:Choice>
  </mc:AlternateContent>
  <xr:revisionPtr revIDLastSave="0" documentId="13_ncr:1_{C2948BFE-43A5-4A0E-AA56-366DB74443F0}" xr6:coauthVersionLast="45" xr6:coauthVersionMax="47" xr10:uidLastSave="{00000000-0000-0000-0000-000000000000}"/>
  <bookViews>
    <workbookView xWindow="-120" yWindow="-120" windowWidth="29040" windowHeight="15840" firstSheet="5" activeTab="6" xr2:uid="{00000000-000D-0000-FFFF-FFFF00000000}"/>
  </bookViews>
  <sheets>
    <sheet name="7月地产销售面积和金额" sheetId="15" r:id="rId1"/>
    <sheet name="地产开发投资" sheetId="16" r:id="rId2"/>
    <sheet name="地产开发投资实际到位资金" sheetId="18" r:id="rId3"/>
    <sheet name="房地产土地开发及销售" sheetId="19" r:id="rId4"/>
    <sheet name="地产销售额和面积" sheetId="17" r:id="rId5"/>
    <sheet name="中国300城市土地市场交易情报（全部）" sheetId="20" r:id="rId6"/>
    <sheet name="中国300城市土地市场交易情报 (计算)" sheetId="21" r:id="rId7"/>
    <sheet name="中国300城市土地市场交易情报 (1-12)" sheetId="23" r:id="rId8"/>
    <sheet name="地产开发投资实际到位资金 (按年)" sheetId="25" r:id="rId9"/>
  </sheets>
  <definedNames>
    <definedName name="_xlnm._FilterDatabase" localSheetId="1" hidden="1">地产开发投资!$A$1:$AI$151</definedName>
    <definedName name="_xlnm._FilterDatabase" localSheetId="2" hidden="1">地产开发投资实际到位资金!$A$1:$U$152</definedName>
    <definedName name="_xlnm._FilterDatabase" localSheetId="8" hidden="1">'地产开发投资实际到位资金 (按年)'!$A$1:$U$152</definedName>
    <definedName name="_xlnm._FilterDatabase" localSheetId="4" hidden="1">地产销售额和面积!$A$1:$Q$139</definedName>
    <definedName name="_xlnm._FilterDatabase" localSheetId="3" hidden="1">房地产土地开发及销售!$A$1:$G$152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54" i="25" l="1"/>
  <c r="T154" i="25"/>
  <c r="R154" i="25"/>
  <c r="N154" i="25"/>
  <c r="L154" i="25"/>
  <c r="P154" i="25" s="1"/>
  <c r="C152" i="25"/>
  <c r="B152" i="25"/>
  <c r="C151" i="25"/>
  <c r="B151" i="25"/>
  <c r="C150" i="25"/>
  <c r="B150" i="25"/>
  <c r="C149" i="25"/>
  <c r="B149" i="25"/>
  <c r="C148" i="25"/>
  <c r="B148" i="25"/>
  <c r="C147" i="25"/>
  <c r="B147" i="25"/>
  <c r="C146" i="25"/>
  <c r="B146" i="25"/>
  <c r="C145" i="25"/>
  <c r="B145" i="25"/>
  <c r="C144" i="25"/>
  <c r="B144" i="25"/>
  <c r="C143" i="25"/>
  <c r="B143" i="25"/>
  <c r="C142" i="25"/>
  <c r="B142" i="25"/>
  <c r="C141" i="25"/>
  <c r="B141" i="25"/>
  <c r="C140" i="25"/>
  <c r="B140" i="25"/>
  <c r="C139" i="25"/>
  <c r="B139" i="25"/>
  <c r="C138" i="25"/>
  <c r="B138" i="25"/>
  <c r="C137" i="25"/>
  <c r="B137" i="25"/>
  <c r="C136" i="25"/>
  <c r="B136" i="25"/>
  <c r="C135" i="25"/>
  <c r="B135" i="25"/>
  <c r="C134" i="25"/>
  <c r="B134" i="25"/>
  <c r="C133" i="25"/>
  <c r="B133" i="25"/>
  <c r="C132" i="25"/>
  <c r="B132" i="25"/>
  <c r="C131" i="25"/>
  <c r="B131" i="25"/>
  <c r="C130" i="25"/>
  <c r="B130" i="25"/>
  <c r="C129" i="25"/>
  <c r="B129" i="25"/>
  <c r="C128" i="25"/>
  <c r="B128" i="25"/>
  <c r="C127" i="25"/>
  <c r="B127" i="25"/>
  <c r="C126" i="25"/>
  <c r="B126" i="25"/>
  <c r="C125" i="25"/>
  <c r="B125" i="25"/>
  <c r="C124" i="25"/>
  <c r="B124" i="25"/>
  <c r="C123" i="25"/>
  <c r="B123" i="25"/>
  <c r="C122" i="25"/>
  <c r="B122" i="25"/>
  <c r="C121" i="25"/>
  <c r="B121" i="25"/>
  <c r="C120" i="25"/>
  <c r="B120" i="25"/>
  <c r="C119" i="25"/>
  <c r="B119" i="25"/>
  <c r="C118" i="25"/>
  <c r="B118" i="25"/>
  <c r="C117" i="25"/>
  <c r="B117" i="25"/>
  <c r="C116" i="25"/>
  <c r="B116" i="25"/>
  <c r="C115" i="25"/>
  <c r="B115" i="25"/>
  <c r="C114" i="25"/>
  <c r="B114" i="25"/>
  <c r="C113" i="25"/>
  <c r="B113" i="25"/>
  <c r="C112" i="25"/>
  <c r="B112" i="25"/>
  <c r="C111" i="25"/>
  <c r="B111" i="25"/>
  <c r="C110" i="25"/>
  <c r="B110" i="25"/>
  <c r="C109" i="25"/>
  <c r="B109" i="25"/>
  <c r="C108" i="25"/>
  <c r="B108" i="25"/>
  <c r="C107" i="25"/>
  <c r="B107" i="25"/>
  <c r="C106" i="25"/>
  <c r="B106" i="25"/>
  <c r="C105" i="25"/>
  <c r="B105" i="25"/>
  <c r="C104" i="25"/>
  <c r="B104" i="25"/>
  <c r="C103" i="25"/>
  <c r="B103" i="25"/>
  <c r="C102" i="25"/>
  <c r="B102" i="25"/>
  <c r="C101" i="25"/>
  <c r="B101" i="25"/>
  <c r="C100" i="25"/>
  <c r="B100" i="25"/>
  <c r="C99" i="25"/>
  <c r="B99" i="25"/>
  <c r="C98" i="25"/>
  <c r="B98" i="25"/>
  <c r="C97" i="25"/>
  <c r="B97" i="25"/>
  <c r="C96" i="25"/>
  <c r="B96" i="25"/>
  <c r="C95" i="25"/>
  <c r="B95" i="25"/>
  <c r="C94" i="25"/>
  <c r="B94" i="25"/>
  <c r="C93" i="25"/>
  <c r="B93" i="25"/>
  <c r="C92" i="25"/>
  <c r="B92" i="25"/>
  <c r="C91" i="25"/>
  <c r="B91" i="25"/>
  <c r="C90" i="25"/>
  <c r="B90" i="25"/>
  <c r="C89" i="25"/>
  <c r="B89" i="25"/>
  <c r="C88" i="25"/>
  <c r="B88" i="25"/>
  <c r="C87" i="25"/>
  <c r="B87" i="25"/>
  <c r="C86" i="25"/>
  <c r="B86" i="25"/>
  <c r="C85" i="25"/>
  <c r="B85" i="25"/>
  <c r="C84" i="25"/>
  <c r="B84" i="25"/>
  <c r="C83" i="25"/>
  <c r="B83" i="25"/>
  <c r="C82" i="25"/>
  <c r="B82" i="25"/>
  <c r="C81" i="25"/>
  <c r="B81" i="25"/>
  <c r="C80" i="25"/>
  <c r="B80" i="25"/>
  <c r="C79" i="25"/>
  <c r="B79" i="25"/>
  <c r="C78" i="25"/>
  <c r="B78" i="25"/>
  <c r="C77" i="25"/>
  <c r="B77" i="25"/>
  <c r="C76" i="25"/>
  <c r="B76" i="25"/>
  <c r="C75" i="25"/>
  <c r="B75" i="25"/>
  <c r="C74" i="25"/>
  <c r="B74" i="25"/>
  <c r="C73" i="25"/>
  <c r="B73" i="25"/>
  <c r="C72" i="25"/>
  <c r="B72" i="25"/>
  <c r="C71" i="25"/>
  <c r="B71" i="25"/>
  <c r="C70" i="25"/>
  <c r="B70" i="25"/>
  <c r="C69" i="25"/>
  <c r="B69" i="25"/>
  <c r="C68" i="25"/>
  <c r="B68" i="25"/>
  <c r="C67" i="25"/>
  <c r="B67" i="25"/>
  <c r="C66" i="25"/>
  <c r="B66" i="25"/>
  <c r="C65" i="25"/>
  <c r="B65" i="25"/>
  <c r="C64" i="25"/>
  <c r="B64" i="25"/>
  <c r="C63" i="25"/>
  <c r="B63" i="25"/>
  <c r="C62" i="25"/>
  <c r="B62" i="25"/>
  <c r="C61" i="25"/>
  <c r="B61" i="25"/>
  <c r="C60" i="25"/>
  <c r="B60" i="25"/>
  <c r="C59" i="25"/>
  <c r="B59" i="25"/>
  <c r="C58" i="25"/>
  <c r="B58" i="25"/>
  <c r="C57" i="25"/>
  <c r="B57" i="25"/>
  <c r="C56" i="25"/>
  <c r="B56" i="25"/>
  <c r="C55" i="25"/>
  <c r="B55" i="25"/>
  <c r="C54" i="25"/>
  <c r="B54" i="25"/>
  <c r="C53" i="25"/>
  <c r="B53" i="25"/>
  <c r="C52" i="25"/>
  <c r="B52" i="25"/>
  <c r="C51" i="25"/>
  <c r="B51" i="25"/>
  <c r="C50" i="25"/>
  <c r="B50" i="25"/>
  <c r="C49" i="25"/>
  <c r="B49" i="25"/>
  <c r="C48" i="25"/>
  <c r="B48" i="25"/>
  <c r="C47" i="25"/>
  <c r="B47" i="25"/>
  <c r="C46" i="25"/>
  <c r="B46" i="25"/>
  <c r="C45" i="25"/>
  <c r="B45" i="25"/>
  <c r="C44" i="25"/>
  <c r="B44" i="25"/>
  <c r="Q43" i="25"/>
  <c r="P43" i="25"/>
  <c r="C43" i="25"/>
  <c r="B43" i="25"/>
  <c r="P42" i="25"/>
  <c r="Q42" i="25" s="1"/>
  <c r="C42" i="25"/>
  <c r="B42" i="25"/>
  <c r="P41" i="25"/>
  <c r="Q41" i="25" s="1"/>
  <c r="C41" i="25"/>
  <c r="B41" i="25"/>
  <c r="Q40" i="25"/>
  <c r="P40" i="25"/>
  <c r="C40" i="25"/>
  <c r="B40" i="25"/>
  <c r="P39" i="25"/>
  <c r="Q39" i="25" s="1"/>
  <c r="C39" i="25"/>
  <c r="B39" i="25"/>
  <c r="Q38" i="25"/>
  <c r="P38" i="25"/>
  <c r="C38" i="25"/>
  <c r="B38" i="25"/>
  <c r="Q37" i="25"/>
  <c r="P37" i="25"/>
  <c r="C37" i="25"/>
  <c r="B37" i="25"/>
  <c r="P36" i="25"/>
  <c r="Q36" i="25" s="1"/>
  <c r="C36" i="25"/>
  <c r="B36" i="25"/>
  <c r="Q35" i="25"/>
  <c r="P35" i="25"/>
  <c r="C35" i="25"/>
  <c r="B35" i="25"/>
  <c r="Q34" i="25"/>
  <c r="P34" i="25"/>
  <c r="C34" i="25"/>
  <c r="B34" i="25"/>
  <c r="P33" i="25"/>
  <c r="Q33" i="25" s="1"/>
  <c r="C33" i="25"/>
  <c r="B33" i="25"/>
  <c r="C32" i="25"/>
  <c r="B32" i="25"/>
  <c r="P31" i="25"/>
  <c r="Q31" i="25" s="1"/>
  <c r="C31" i="25"/>
  <c r="B31" i="25"/>
  <c r="P30" i="25"/>
  <c r="C30" i="25"/>
  <c r="B30" i="25"/>
  <c r="P29" i="25"/>
  <c r="Q29" i="25" s="1"/>
  <c r="C29" i="25"/>
  <c r="B29" i="25"/>
  <c r="Q28" i="25"/>
  <c r="P28" i="25"/>
  <c r="C28" i="25"/>
  <c r="B28" i="25"/>
  <c r="P27" i="25"/>
  <c r="C27" i="25"/>
  <c r="B27" i="25"/>
  <c r="P26" i="25"/>
  <c r="Q26" i="25" s="1"/>
  <c r="C26" i="25"/>
  <c r="B26" i="25"/>
  <c r="P25" i="25"/>
  <c r="Q25" i="25" s="1"/>
  <c r="C25" i="25"/>
  <c r="B25" i="25"/>
  <c r="P24" i="25"/>
  <c r="C24" i="25"/>
  <c r="B24" i="25"/>
  <c r="P23" i="25"/>
  <c r="Q23" i="25" s="1"/>
  <c r="C23" i="25"/>
  <c r="B23" i="25"/>
  <c r="P22" i="25"/>
  <c r="Q22" i="25" s="1"/>
  <c r="C22" i="25"/>
  <c r="B22" i="25"/>
  <c r="P21" i="25"/>
  <c r="C21" i="25"/>
  <c r="B21" i="25"/>
  <c r="C20" i="25"/>
  <c r="B20" i="25"/>
  <c r="P19" i="25"/>
  <c r="C19" i="25"/>
  <c r="B19" i="25"/>
  <c r="P18" i="25"/>
  <c r="C18" i="25"/>
  <c r="B18" i="25"/>
  <c r="P17" i="25"/>
  <c r="C17" i="25"/>
  <c r="B17" i="25"/>
  <c r="P16" i="25"/>
  <c r="Q16" i="25" s="1"/>
  <c r="C16" i="25"/>
  <c r="B16" i="25"/>
  <c r="P15" i="25"/>
  <c r="C15" i="25"/>
  <c r="B15" i="25"/>
  <c r="Q14" i="25"/>
  <c r="P14" i="25"/>
  <c r="C14" i="25"/>
  <c r="B14" i="25"/>
  <c r="P13" i="25"/>
  <c r="C13" i="25"/>
  <c r="B13" i="25"/>
  <c r="P12" i="25"/>
  <c r="C12" i="25"/>
  <c r="B12" i="25"/>
  <c r="P11" i="25"/>
  <c r="Q11" i="25" s="1"/>
  <c r="C11" i="25"/>
  <c r="B11" i="25"/>
  <c r="P10" i="25"/>
  <c r="C10" i="25"/>
  <c r="B10" i="25"/>
  <c r="P9" i="25"/>
  <c r="C9" i="25"/>
  <c r="B9" i="25"/>
  <c r="C8" i="25"/>
  <c r="B8" i="25"/>
  <c r="P7" i="25"/>
  <c r="Q7" i="25" s="1"/>
  <c r="C7" i="25"/>
  <c r="B7" i="25"/>
  <c r="P6" i="25"/>
  <c r="C6" i="25"/>
  <c r="B6" i="25"/>
  <c r="P5" i="25"/>
  <c r="Q5" i="25" s="1"/>
  <c r="C5" i="25"/>
  <c r="B5" i="25"/>
  <c r="P4" i="25"/>
  <c r="Q4" i="25" s="1"/>
  <c r="C4" i="25"/>
  <c r="B4" i="25"/>
  <c r="P3" i="25"/>
  <c r="Q3" i="25" s="1"/>
  <c r="C3" i="25"/>
  <c r="B3" i="25"/>
  <c r="P2" i="25"/>
  <c r="Q2" i="25" s="1"/>
  <c r="C2" i="25"/>
  <c r="B2" i="25"/>
  <c r="Q18" i="25" l="1"/>
  <c r="Q19" i="25"/>
  <c r="Q15" i="25"/>
  <c r="Q12" i="25"/>
  <c r="Q13" i="25"/>
  <c r="Q9" i="25"/>
  <c r="Q10" i="25"/>
  <c r="Q17" i="25"/>
  <c r="Q6" i="25"/>
  <c r="Q21" i="25"/>
  <c r="Q24" i="25"/>
  <c r="Q27" i="25"/>
  <c r="Q30" i="25"/>
  <c r="Q15" i="23"/>
  <c r="Q16" i="23"/>
  <c r="Q17" i="23"/>
  <c r="Q18" i="23"/>
  <c r="Q19" i="23"/>
  <c r="Q20" i="23"/>
  <c r="Q21" i="23"/>
  <c r="Q5" i="23"/>
  <c r="Q6" i="23"/>
  <c r="Q7" i="23"/>
  <c r="Q8" i="23"/>
  <c r="Q9" i="23"/>
  <c r="Q10" i="23"/>
  <c r="Q11" i="23"/>
  <c r="Q4" i="23"/>
  <c r="Q14" i="23"/>
  <c r="N15" i="23"/>
  <c r="N16" i="23"/>
  <c r="N17" i="23"/>
  <c r="N18" i="23"/>
  <c r="N19" i="23"/>
  <c r="N20" i="23"/>
  <c r="N21" i="23"/>
  <c r="N5" i="23"/>
  <c r="N6" i="23"/>
  <c r="N7" i="23"/>
  <c r="N8" i="23"/>
  <c r="N9" i="23"/>
  <c r="N10" i="23"/>
  <c r="N14" i="23"/>
  <c r="N4" i="23"/>
  <c r="K15" i="23"/>
  <c r="K16" i="23"/>
  <c r="K17" i="23"/>
  <c r="K18" i="23"/>
  <c r="K19" i="23"/>
  <c r="K20" i="23"/>
  <c r="K21" i="23"/>
  <c r="K14" i="23"/>
  <c r="K5" i="23"/>
  <c r="K6" i="23"/>
  <c r="K7" i="23"/>
  <c r="K8" i="23"/>
  <c r="K9" i="23"/>
  <c r="K10" i="23"/>
  <c r="K11" i="23"/>
  <c r="K4" i="23"/>
  <c r="F15" i="23"/>
  <c r="F16" i="23"/>
  <c r="F17" i="23"/>
  <c r="F18" i="23"/>
  <c r="F19" i="23"/>
  <c r="F20" i="23"/>
  <c r="F21" i="23"/>
  <c r="F14" i="23"/>
  <c r="F5" i="23"/>
  <c r="F6" i="23"/>
  <c r="F7" i="23"/>
  <c r="F8" i="23"/>
  <c r="F9" i="23"/>
  <c r="F10" i="23"/>
  <c r="F11" i="23"/>
  <c r="F4" i="23"/>
  <c r="C40" i="21"/>
  <c r="D40" i="21"/>
  <c r="E40" i="21"/>
  <c r="F40" i="21"/>
  <c r="G40" i="21"/>
  <c r="H40" i="21"/>
  <c r="I40" i="21"/>
  <c r="J40" i="21"/>
  <c r="K40" i="21"/>
  <c r="B40" i="21"/>
  <c r="C36" i="21"/>
  <c r="D36" i="21"/>
  <c r="E36" i="21"/>
  <c r="F36" i="21"/>
  <c r="G36" i="21"/>
  <c r="H36" i="21"/>
  <c r="I36" i="21"/>
  <c r="J36" i="21"/>
  <c r="K36" i="21"/>
  <c r="B36" i="21"/>
  <c r="C32" i="21"/>
  <c r="D32" i="21"/>
  <c r="E32" i="21"/>
  <c r="F32" i="21"/>
  <c r="G32" i="21"/>
  <c r="H32" i="21"/>
  <c r="I32" i="21"/>
  <c r="J32" i="21"/>
  <c r="K32" i="21"/>
  <c r="B32" i="21"/>
  <c r="C28" i="21"/>
  <c r="D28" i="21"/>
  <c r="E28" i="21"/>
  <c r="F28" i="21"/>
  <c r="G28" i="21"/>
  <c r="H28" i="21"/>
  <c r="I28" i="21"/>
  <c r="J28" i="21"/>
  <c r="K28" i="21"/>
  <c r="B28" i="21"/>
  <c r="C18" i="21"/>
  <c r="D18" i="21"/>
  <c r="E18" i="21"/>
  <c r="F18" i="21"/>
  <c r="G18" i="21"/>
  <c r="H18" i="21"/>
  <c r="I18" i="21"/>
  <c r="J18" i="21"/>
  <c r="K18" i="21"/>
  <c r="B18" i="21"/>
  <c r="C3" i="21"/>
  <c r="D3" i="21"/>
  <c r="E3" i="21"/>
  <c r="F3" i="21"/>
  <c r="G3" i="21"/>
  <c r="H3" i="21"/>
  <c r="I3" i="21"/>
  <c r="J3" i="21"/>
  <c r="K3" i="21"/>
  <c r="B3" i="21"/>
  <c r="T154" i="18" l="1"/>
  <c r="R154" i="18"/>
  <c r="N154" i="18"/>
  <c r="P154" i="18"/>
  <c r="P2" i="18"/>
  <c r="Q2" i="18" s="1"/>
  <c r="P3" i="18"/>
  <c r="Q3" i="18" s="1"/>
  <c r="P4" i="18"/>
  <c r="Q4" i="18" s="1"/>
  <c r="P5" i="18"/>
  <c r="P6" i="18"/>
  <c r="P7" i="18"/>
  <c r="Q9" i="18"/>
  <c r="Q12" i="18"/>
  <c r="Q13" i="18"/>
  <c r="Q22" i="18"/>
  <c r="Q25" i="18"/>
  <c r="Q26" i="18"/>
  <c r="Q34" i="18"/>
  <c r="Q35" i="18"/>
  <c r="Q38" i="18"/>
  <c r="Q39" i="18"/>
  <c r="Q41" i="18"/>
  <c r="P9" i="18"/>
  <c r="P10" i="18"/>
  <c r="Q10" i="18" s="1"/>
  <c r="P11" i="18"/>
  <c r="Q11" i="18" s="1"/>
  <c r="P12" i="18"/>
  <c r="P13" i="18"/>
  <c r="P14" i="18"/>
  <c r="Q14" i="18" s="1"/>
  <c r="P15" i="18"/>
  <c r="P16" i="18"/>
  <c r="Q16" i="18" s="1"/>
  <c r="P17" i="18"/>
  <c r="Q17" i="18" s="1"/>
  <c r="P18" i="18"/>
  <c r="Q18" i="18" s="1"/>
  <c r="P19" i="18"/>
  <c r="Q19" i="18" s="1"/>
  <c r="P21" i="18"/>
  <c r="P22" i="18"/>
  <c r="P23" i="18"/>
  <c r="Q23" i="18" s="1"/>
  <c r="P24" i="18"/>
  <c r="Q24" i="18" s="1"/>
  <c r="P25" i="18"/>
  <c r="P26" i="18"/>
  <c r="P27" i="18"/>
  <c r="Q27" i="18" s="1"/>
  <c r="P28" i="18"/>
  <c r="P29" i="18"/>
  <c r="Q29" i="18" s="1"/>
  <c r="P30" i="18"/>
  <c r="Q30" i="18" s="1"/>
  <c r="P31" i="18"/>
  <c r="Q31" i="18" s="1"/>
  <c r="P33" i="18"/>
  <c r="Q33" i="18" s="1"/>
  <c r="P34" i="18"/>
  <c r="P35" i="18"/>
  <c r="P36" i="18"/>
  <c r="Q36" i="18" s="1"/>
  <c r="P37" i="18"/>
  <c r="Q37" i="18" s="1"/>
  <c r="P38" i="18"/>
  <c r="P39" i="18"/>
  <c r="P40" i="18"/>
  <c r="Q40" i="18" s="1"/>
  <c r="P41" i="18"/>
  <c r="P42" i="18"/>
  <c r="Q42" i="18" s="1"/>
  <c r="P43" i="18"/>
  <c r="Q43" i="18" s="1"/>
  <c r="B3" i="19"/>
  <c r="C3" i="19"/>
  <c r="B4" i="19"/>
  <c r="C4" i="19"/>
  <c r="B5" i="19"/>
  <c r="C5" i="19"/>
  <c r="B6" i="19"/>
  <c r="C6" i="19"/>
  <c r="B7" i="19"/>
  <c r="C7" i="19"/>
  <c r="B8" i="19"/>
  <c r="C8" i="19"/>
  <c r="B9" i="19"/>
  <c r="C9" i="19"/>
  <c r="B10" i="19"/>
  <c r="C10" i="19"/>
  <c r="B11" i="19"/>
  <c r="C11" i="19"/>
  <c r="B12" i="19"/>
  <c r="C12" i="19"/>
  <c r="B13" i="19"/>
  <c r="C13" i="19"/>
  <c r="B14" i="19"/>
  <c r="C14" i="19"/>
  <c r="B15" i="19"/>
  <c r="C15" i="19"/>
  <c r="B16" i="19"/>
  <c r="C16" i="19"/>
  <c r="B17" i="19"/>
  <c r="C17" i="19"/>
  <c r="B18" i="19"/>
  <c r="C18" i="19"/>
  <c r="B19" i="19"/>
  <c r="C19" i="19"/>
  <c r="B20" i="19"/>
  <c r="C20" i="19"/>
  <c r="B21" i="19"/>
  <c r="C21" i="19"/>
  <c r="B22" i="19"/>
  <c r="C22" i="19"/>
  <c r="B23" i="19"/>
  <c r="C23" i="19"/>
  <c r="B24" i="19"/>
  <c r="C24" i="19"/>
  <c r="B25" i="19"/>
  <c r="C25" i="19"/>
  <c r="B26" i="19"/>
  <c r="C26" i="19"/>
  <c r="B27" i="19"/>
  <c r="C27" i="19"/>
  <c r="B28" i="19"/>
  <c r="C28" i="19"/>
  <c r="B29" i="19"/>
  <c r="C29" i="19"/>
  <c r="B30" i="19"/>
  <c r="C30" i="19"/>
  <c r="B31" i="19"/>
  <c r="C31" i="19"/>
  <c r="B32" i="19"/>
  <c r="C32" i="19"/>
  <c r="B33" i="19"/>
  <c r="C33" i="19"/>
  <c r="B34" i="19"/>
  <c r="C34" i="19"/>
  <c r="B35" i="19"/>
  <c r="C35" i="19"/>
  <c r="B36" i="19"/>
  <c r="C36" i="19"/>
  <c r="B37" i="19"/>
  <c r="C37" i="19"/>
  <c r="B38" i="19"/>
  <c r="C38" i="19"/>
  <c r="B39" i="19"/>
  <c r="C39" i="19"/>
  <c r="B40" i="19"/>
  <c r="C40" i="19"/>
  <c r="B41" i="19"/>
  <c r="C41" i="19"/>
  <c r="B42" i="19"/>
  <c r="C42" i="19"/>
  <c r="B43" i="19"/>
  <c r="C43" i="19"/>
  <c r="B44" i="19"/>
  <c r="C44" i="19"/>
  <c r="B45" i="19"/>
  <c r="C45" i="19"/>
  <c r="B46" i="19"/>
  <c r="C46" i="19"/>
  <c r="B47" i="19"/>
  <c r="C47" i="19"/>
  <c r="B48" i="19"/>
  <c r="C48" i="19"/>
  <c r="B49" i="19"/>
  <c r="C49" i="19"/>
  <c r="B50" i="19"/>
  <c r="C50" i="19"/>
  <c r="B51" i="19"/>
  <c r="C51" i="19"/>
  <c r="B52" i="19"/>
  <c r="C52" i="19"/>
  <c r="B53" i="19"/>
  <c r="C53" i="19"/>
  <c r="B54" i="19"/>
  <c r="C54" i="19"/>
  <c r="B55" i="19"/>
  <c r="C55" i="19"/>
  <c r="B56" i="19"/>
  <c r="C56" i="19"/>
  <c r="B57" i="19"/>
  <c r="C57" i="19"/>
  <c r="B58" i="19"/>
  <c r="C58" i="19"/>
  <c r="B59" i="19"/>
  <c r="C59" i="19"/>
  <c r="B60" i="19"/>
  <c r="C60" i="19"/>
  <c r="B61" i="19"/>
  <c r="C61" i="19"/>
  <c r="B62" i="19"/>
  <c r="C62" i="19"/>
  <c r="B63" i="19"/>
  <c r="C63" i="19"/>
  <c r="B64" i="19"/>
  <c r="C64" i="19"/>
  <c r="B65" i="19"/>
  <c r="C65" i="19"/>
  <c r="B66" i="19"/>
  <c r="C66" i="19"/>
  <c r="B67" i="19"/>
  <c r="C67" i="19"/>
  <c r="B68" i="19"/>
  <c r="C68" i="19"/>
  <c r="B69" i="19"/>
  <c r="C69" i="19"/>
  <c r="B70" i="19"/>
  <c r="C70" i="19"/>
  <c r="B71" i="19"/>
  <c r="C71" i="19"/>
  <c r="B72" i="19"/>
  <c r="C72" i="19"/>
  <c r="B73" i="19"/>
  <c r="C73" i="19"/>
  <c r="B74" i="19"/>
  <c r="C74" i="19"/>
  <c r="B75" i="19"/>
  <c r="C75" i="19"/>
  <c r="B76" i="19"/>
  <c r="C76" i="19"/>
  <c r="B77" i="19"/>
  <c r="C77" i="19"/>
  <c r="B78" i="19"/>
  <c r="C78" i="19"/>
  <c r="B79" i="19"/>
  <c r="C79" i="19"/>
  <c r="B80" i="19"/>
  <c r="C80" i="19"/>
  <c r="B81" i="19"/>
  <c r="C81" i="19"/>
  <c r="B82" i="19"/>
  <c r="C82" i="19"/>
  <c r="B83" i="19"/>
  <c r="C83" i="19"/>
  <c r="B84" i="19"/>
  <c r="C84" i="19"/>
  <c r="B85" i="19"/>
  <c r="C85" i="19"/>
  <c r="B86" i="19"/>
  <c r="C86" i="19"/>
  <c r="B87" i="19"/>
  <c r="C87" i="19"/>
  <c r="B88" i="19"/>
  <c r="C88" i="19"/>
  <c r="B89" i="19"/>
  <c r="C89" i="19"/>
  <c r="B90" i="19"/>
  <c r="C90" i="19"/>
  <c r="B91" i="19"/>
  <c r="C91" i="19"/>
  <c r="B92" i="19"/>
  <c r="C92" i="19"/>
  <c r="B93" i="19"/>
  <c r="C93" i="19"/>
  <c r="B94" i="19"/>
  <c r="C94" i="19"/>
  <c r="B95" i="19"/>
  <c r="C95" i="19"/>
  <c r="B96" i="19"/>
  <c r="C96" i="19"/>
  <c r="B97" i="19"/>
  <c r="C97" i="19"/>
  <c r="B98" i="19"/>
  <c r="C98" i="19"/>
  <c r="B99" i="19"/>
  <c r="C99" i="19"/>
  <c r="B100" i="19"/>
  <c r="C100" i="19"/>
  <c r="B101" i="19"/>
  <c r="C101" i="19"/>
  <c r="B102" i="19"/>
  <c r="C102" i="19"/>
  <c r="B103" i="19"/>
  <c r="C103" i="19"/>
  <c r="B104" i="19"/>
  <c r="C104" i="19"/>
  <c r="B105" i="19"/>
  <c r="C105" i="19"/>
  <c r="B106" i="19"/>
  <c r="C106" i="19"/>
  <c r="B107" i="19"/>
  <c r="C107" i="19"/>
  <c r="B108" i="19"/>
  <c r="C108" i="19"/>
  <c r="B109" i="19"/>
  <c r="C109" i="19"/>
  <c r="B110" i="19"/>
  <c r="C110" i="19"/>
  <c r="B111" i="19"/>
  <c r="C111" i="19"/>
  <c r="B112" i="19"/>
  <c r="C112" i="19"/>
  <c r="B113" i="19"/>
  <c r="C113" i="19"/>
  <c r="B114" i="19"/>
  <c r="C114" i="19"/>
  <c r="B115" i="19"/>
  <c r="C115" i="19"/>
  <c r="B116" i="19"/>
  <c r="C116" i="19"/>
  <c r="B117" i="19"/>
  <c r="C117" i="19"/>
  <c r="B118" i="19"/>
  <c r="C118" i="19"/>
  <c r="B119" i="19"/>
  <c r="C119" i="19"/>
  <c r="B120" i="19"/>
  <c r="C120" i="19"/>
  <c r="B121" i="19"/>
  <c r="C121" i="19"/>
  <c r="B122" i="19"/>
  <c r="C122" i="19"/>
  <c r="B123" i="19"/>
  <c r="C123" i="19"/>
  <c r="B124" i="19"/>
  <c r="C124" i="19"/>
  <c r="B125" i="19"/>
  <c r="C125" i="19"/>
  <c r="B126" i="19"/>
  <c r="C126" i="19"/>
  <c r="B127" i="19"/>
  <c r="C127" i="19"/>
  <c r="B128" i="19"/>
  <c r="C128" i="19"/>
  <c r="B129" i="19"/>
  <c r="C129" i="19"/>
  <c r="B130" i="19"/>
  <c r="C130" i="19"/>
  <c r="B131" i="19"/>
  <c r="C131" i="19"/>
  <c r="B132" i="19"/>
  <c r="C132" i="19"/>
  <c r="B133" i="19"/>
  <c r="C133" i="19"/>
  <c r="B134" i="19"/>
  <c r="C134" i="19"/>
  <c r="B135" i="19"/>
  <c r="C135" i="19"/>
  <c r="B136" i="19"/>
  <c r="C136" i="19"/>
  <c r="B137" i="19"/>
  <c r="C137" i="19"/>
  <c r="B138" i="19"/>
  <c r="C138" i="19"/>
  <c r="B139" i="19"/>
  <c r="C139" i="19"/>
  <c r="B140" i="19"/>
  <c r="C140" i="19"/>
  <c r="B141" i="19"/>
  <c r="C141" i="19"/>
  <c r="B142" i="19"/>
  <c r="C142" i="19"/>
  <c r="B143" i="19"/>
  <c r="C143" i="19"/>
  <c r="B144" i="19"/>
  <c r="C144" i="19"/>
  <c r="B145" i="19"/>
  <c r="C145" i="19"/>
  <c r="B146" i="19"/>
  <c r="C146" i="19"/>
  <c r="B147" i="19"/>
  <c r="C147" i="19"/>
  <c r="B148" i="19"/>
  <c r="C148" i="19"/>
  <c r="B149" i="19"/>
  <c r="C149" i="19"/>
  <c r="B150" i="19"/>
  <c r="C150" i="19"/>
  <c r="B151" i="19"/>
  <c r="C151" i="19"/>
  <c r="C2" i="19"/>
  <c r="B2" i="19"/>
  <c r="L154" i="18"/>
  <c r="J154" i="18"/>
  <c r="B3" i="18"/>
  <c r="C3" i="18"/>
  <c r="B4" i="18"/>
  <c r="C4" i="18"/>
  <c r="B5" i="18"/>
  <c r="C5" i="18"/>
  <c r="B6" i="18"/>
  <c r="C6" i="18"/>
  <c r="B7" i="18"/>
  <c r="C7" i="18"/>
  <c r="B8" i="18"/>
  <c r="C8" i="18"/>
  <c r="B9" i="18"/>
  <c r="C9" i="18"/>
  <c r="B10" i="18"/>
  <c r="C10" i="18"/>
  <c r="B11" i="18"/>
  <c r="C11" i="18"/>
  <c r="B12" i="18"/>
  <c r="C12" i="18"/>
  <c r="B13" i="18"/>
  <c r="C13" i="18"/>
  <c r="B14" i="18"/>
  <c r="C14" i="18"/>
  <c r="B15" i="18"/>
  <c r="C15" i="18"/>
  <c r="B16" i="18"/>
  <c r="C16" i="18"/>
  <c r="B17" i="18"/>
  <c r="C17" i="18"/>
  <c r="B18" i="18"/>
  <c r="C18" i="18"/>
  <c r="B19" i="18"/>
  <c r="C19" i="18"/>
  <c r="B20" i="18"/>
  <c r="C20" i="18"/>
  <c r="B21" i="18"/>
  <c r="C21" i="18"/>
  <c r="B22" i="18"/>
  <c r="C22" i="18"/>
  <c r="B23" i="18"/>
  <c r="C23" i="18"/>
  <c r="B24" i="18"/>
  <c r="C24" i="18"/>
  <c r="B25" i="18"/>
  <c r="C25" i="18"/>
  <c r="B26" i="18"/>
  <c r="C26" i="18"/>
  <c r="B27" i="18"/>
  <c r="C27" i="18"/>
  <c r="B28" i="18"/>
  <c r="C28" i="18"/>
  <c r="B29" i="18"/>
  <c r="C29" i="18"/>
  <c r="B30" i="18"/>
  <c r="C30" i="18"/>
  <c r="B31" i="18"/>
  <c r="C31" i="18"/>
  <c r="B32" i="18"/>
  <c r="C32" i="18"/>
  <c r="B33" i="18"/>
  <c r="C33" i="18"/>
  <c r="B34" i="18"/>
  <c r="C34" i="18"/>
  <c r="B35" i="18"/>
  <c r="C35" i="18"/>
  <c r="B36" i="18"/>
  <c r="C36" i="18"/>
  <c r="B37" i="18"/>
  <c r="C37" i="18"/>
  <c r="B38" i="18"/>
  <c r="C38" i="18"/>
  <c r="B39" i="18"/>
  <c r="C39" i="18"/>
  <c r="B40" i="18"/>
  <c r="C40" i="18"/>
  <c r="B41" i="18"/>
  <c r="C41" i="18"/>
  <c r="B42" i="18"/>
  <c r="C42" i="18"/>
  <c r="B43" i="18"/>
  <c r="C43" i="18"/>
  <c r="B44" i="18"/>
  <c r="C44" i="18"/>
  <c r="B45" i="18"/>
  <c r="C45" i="18"/>
  <c r="B46" i="18"/>
  <c r="C46" i="18"/>
  <c r="B47" i="18"/>
  <c r="C47" i="18"/>
  <c r="B48" i="18"/>
  <c r="C48" i="18"/>
  <c r="B49" i="18"/>
  <c r="C49" i="18"/>
  <c r="B50" i="18"/>
  <c r="C50" i="18"/>
  <c r="B51" i="18"/>
  <c r="C51" i="18"/>
  <c r="B52" i="18"/>
  <c r="C52" i="18"/>
  <c r="B53" i="18"/>
  <c r="C53" i="18"/>
  <c r="B54" i="18"/>
  <c r="C54" i="18"/>
  <c r="B55" i="18"/>
  <c r="C55" i="18"/>
  <c r="B56" i="18"/>
  <c r="C56" i="18"/>
  <c r="B57" i="18"/>
  <c r="C57" i="18"/>
  <c r="B58" i="18"/>
  <c r="C58" i="18"/>
  <c r="B59" i="18"/>
  <c r="C59" i="18"/>
  <c r="B60" i="18"/>
  <c r="C60" i="18"/>
  <c r="B61" i="18"/>
  <c r="C61" i="18"/>
  <c r="B62" i="18"/>
  <c r="C62" i="18"/>
  <c r="B63" i="18"/>
  <c r="C63" i="18"/>
  <c r="B64" i="18"/>
  <c r="C64" i="18"/>
  <c r="B65" i="18"/>
  <c r="C65" i="18"/>
  <c r="B66" i="18"/>
  <c r="C66" i="18"/>
  <c r="B67" i="18"/>
  <c r="C67" i="18"/>
  <c r="B68" i="18"/>
  <c r="C68" i="18"/>
  <c r="B69" i="18"/>
  <c r="C69" i="18"/>
  <c r="B70" i="18"/>
  <c r="C70" i="18"/>
  <c r="B71" i="18"/>
  <c r="C71" i="18"/>
  <c r="B72" i="18"/>
  <c r="C72" i="18"/>
  <c r="B73" i="18"/>
  <c r="C73" i="18"/>
  <c r="B74" i="18"/>
  <c r="C74" i="18"/>
  <c r="B75" i="18"/>
  <c r="C75" i="18"/>
  <c r="B76" i="18"/>
  <c r="C76" i="18"/>
  <c r="B77" i="18"/>
  <c r="C77" i="18"/>
  <c r="B78" i="18"/>
  <c r="C78" i="18"/>
  <c r="B79" i="18"/>
  <c r="C79" i="18"/>
  <c r="B80" i="18"/>
  <c r="C80" i="18"/>
  <c r="B81" i="18"/>
  <c r="C81" i="18"/>
  <c r="B82" i="18"/>
  <c r="C82" i="18"/>
  <c r="B83" i="18"/>
  <c r="C83" i="18"/>
  <c r="B84" i="18"/>
  <c r="C84" i="18"/>
  <c r="B85" i="18"/>
  <c r="C85" i="18"/>
  <c r="B86" i="18"/>
  <c r="C86" i="18"/>
  <c r="B87" i="18"/>
  <c r="C87" i="18"/>
  <c r="B88" i="18"/>
  <c r="C88" i="18"/>
  <c r="B89" i="18"/>
  <c r="C89" i="18"/>
  <c r="B90" i="18"/>
  <c r="C90" i="18"/>
  <c r="B91" i="18"/>
  <c r="C91" i="18"/>
  <c r="B92" i="18"/>
  <c r="C92" i="18"/>
  <c r="B93" i="18"/>
  <c r="C93" i="18"/>
  <c r="B94" i="18"/>
  <c r="C94" i="18"/>
  <c r="B95" i="18"/>
  <c r="C95" i="18"/>
  <c r="B96" i="18"/>
  <c r="C96" i="18"/>
  <c r="B97" i="18"/>
  <c r="C97" i="18"/>
  <c r="B98" i="18"/>
  <c r="C98" i="18"/>
  <c r="B99" i="18"/>
  <c r="C99" i="18"/>
  <c r="B100" i="18"/>
  <c r="C100" i="18"/>
  <c r="B101" i="18"/>
  <c r="C101" i="18"/>
  <c r="B102" i="18"/>
  <c r="C102" i="18"/>
  <c r="B103" i="18"/>
  <c r="C103" i="18"/>
  <c r="B104" i="18"/>
  <c r="C104" i="18"/>
  <c r="B105" i="18"/>
  <c r="C105" i="18"/>
  <c r="B106" i="18"/>
  <c r="C106" i="18"/>
  <c r="B107" i="18"/>
  <c r="C107" i="18"/>
  <c r="B108" i="18"/>
  <c r="C108" i="18"/>
  <c r="B109" i="18"/>
  <c r="C109" i="18"/>
  <c r="B110" i="18"/>
  <c r="C110" i="18"/>
  <c r="B111" i="18"/>
  <c r="C111" i="18"/>
  <c r="B112" i="18"/>
  <c r="C112" i="18"/>
  <c r="B113" i="18"/>
  <c r="C113" i="18"/>
  <c r="B114" i="18"/>
  <c r="C114" i="18"/>
  <c r="B115" i="18"/>
  <c r="C115" i="18"/>
  <c r="B116" i="18"/>
  <c r="C116" i="18"/>
  <c r="B117" i="18"/>
  <c r="C117" i="18"/>
  <c r="B118" i="18"/>
  <c r="C118" i="18"/>
  <c r="B119" i="18"/>
  <c r="C119" i="18"/>
  <c r="B120" i="18"/>
  <c r="C120" i="18"/>
  <c r="B121" i="18"/>
  <c r="C121" i="18"/>
  <c r="B122" i="18"/>
  <c r="C122" i="18"/>
  <c r="B123" i="18"/>
  <c r="C123" i="18"/>
  <c r="B124" i="18"/>
  <c r="C124" i="18"/>
  <c r="B125" i="18"/>
  <c r="C125" i="18"/>
  <c r="B126" i="18"/>
  <c r="C126" i="18"/>
  <c r="B127" i="18"/>
  <c r="C127" i="18"/>
  <c r="B128" i="18"/>
  <c r="C128" i="18"/>
  <c r="B129" i="18"/>
  <c r="C129" i="18"/>
  <c r="B130" i="18"/>
  <c r="C130" i="18"/>
  <c r="B131" i="18"/>
  <c r="C131" i="18"/>
  <c r="B132" i="18"/>
  <c r="C132" i="18"/>
  <c r="B133" i="18"/>
  <c r="C133" i="18"/>
  <c r="B134" i="18"/>
  <c r="C134" i="18"/>
  <c r="B135" i="18"/>
  <c r="C135" i="18"/>
  <c r="B136" i="18"/>
  <c r="C136" i="18"/>
  <c r="B137" i="18"/>
  <c r="C137" i="18"/>
  <c r="B138" i="18"/>
  <c r="C138" i="18"/>
  <c r="B139" i="18"/>
  <c r="C139" i="18"/>
  <c r="B140" i="18"/>
  <c r="C140" i="18"/>
  <c r="B141" i="18"/>
  <c r="C141" i="18"/>
  <c r="B142" i="18"/>
  <c r="C142" i="18"/>
  <c r="B143" i="18"/>
  <c r="C143" i="18"/>
  <c r="B144" i="18"/>
  <c r="C144" i="18"/>
  <c r="B145" i="18"/>
  <c r="C145" i="18"/>
  <c r="B146" i="18"/>
  <c r="C146" i="18"/>
  <c r="B147" i="18"/>
  <c r="C147" i="18"/>
  <c r="B148" i="18"/>
  <c r="C148" i="18"/>
  <c r="B149" i="18"/>
  <c r="C149" i="18"/>
  <c r="B150" i="18"/>
  <c r="C150" i="18"/>
  <c r="B151" i="18"/>
  <c r="C151" i="18"/>
  <c r="B152" i="18"/>
  <c r="C152" i="18"/>
  <c r="C2" i="18"/>
  <c r="B2" i="18"/>
  <c r="B3" i="17"/>
  <c r="C3" i="17"/>
  <c r="B4" i="17"/>
  <c r="C4" i="17"/>
  <c r="B5" i="17"/>
  <c r="C5" i="17"/>
  <c r="B6" i="17"/>
  <c r="C6" i="17"/>
  <c r="B7" i="17"/>
  <c r="C7" i="17"/>
  <c r="B8" i="17"/>
  <c r="C8" i="17"/>
  <c r="B9" i="17"/>
  <c r="C9" i="17"/>
  <c r="B10" i="17"/>
  <c r="C10" i="17"/>
  <c r="B11" i="17"/>
  <c r="C11" i="17"/>
  <c r="B12" i="17"/>
  <c r="C12" i="17"/>
  <c r="B13" i="17"/>
  <c r="C13" i="17"/>
  <c r="B14" i="17"/>
  <c r="C14" i="17"/>
  <c r="B15" i="17"/>
  <c r="C15" i="17"/>
  <c r="B16" i="17"/>
  <c r="C16" i="17"/>
  <c r="B17" i="17"/>
  <c r="C17" i="17"/>
  <c r="B18" i="17"/>
  <c r="C18" i="17"/>
  <c r="B19" i="17"/>
  <c r="C19" i="17"/>
  <c r="B20" i="17"/>
  <c r="C20" i="17"/>
  <c r="B21" i="17"/>
  <c r="C21" i="17"/>
  <c r="B22" i="17"/>
  <c r="C22" i="17"/>
  <c r="B23" i="17"/>
  <c r="C23" i="17"/>
  <c r="B24" i="17"/>
  <c r="C24" i="17"/>
  <c r="B25" i="17"/>
  <c r="C25" i="17"/>
  <c r="B26" i="17"/>
  <c r="C26" i="17"/>
  <c r="B27" i="17"/>
  <c r="C27" i="17"/>
  <c r="B28" i="17"/>
  <c r="C28" i="17"/>
  <c r="B29" i="17"/>
  <c r="C29" i="17"/>
  <c r="B30" i="17"/>
  <c r="C30" i="17"/>
  <c r="B31" i="17"/>
  <c r="C31" i="17"/>
  <c r="B32" i="17"/>
  <c r="C32" i="17"/>
  <c r="B33" i="17"/>
  <c r="C33" i="17"/>
  <c r="B34" i="17"/>
  <c r="C34" i="17"/>
  <c r="B35" i="17"/>
  <c r="C35" i="17"/>
  <c r="B36" i="17"/>
  <c r="C36" i="17"/>
  <c r="B37" i="17"/>
  <c r="C37" i="17"/>
  <c r="B38" i="17"/>
  <c r="C38" i="17"/>
  <c r="B39" i="17"/>
  <c r="C39" i="17"/>
  <c r="B40" i="17"/>
  <c r="C40" i="17"/>
  <c r="B41" i="17"/>
  <c r="C41" i="17"/>
  <c r="B42" i="17"/>
  <c r="C42" i="17"/>
  <c r="B43" i="17"/>
  <c r="C43" i="17"/>
  <c r="B44" i="17"/>
  <c r="C44" i="17"/>
  <c r="B45" i="17"/>
  <c r="C45" i="17"/>
  <c r="B46" i="17"/>
  <c r="C46" i="17"/>
  <c r="B47" i="17"/>
  <c r="C47" i="17"/>
  <c r="B48" i="17"/>
  <c r="C48" i="17"/>
  <c r="B49" i="17"/>
  <c r="C49" i="17"/>
  <c r="B50" i="17"/>
  <c r="C50" i="17"/>
  <c r="B51" i="17"/>
  <c r="C51" i="17"/>
  <c r="B52" i="17"/>
  <c r="C52" i="17"/>
  <c r="B53" i="17"/>
  <c r="C53" i="17"/>
  <c r="B54" i="17"/>
  <c r="C54" i="17"/>
  <c r="B55" i="17"/>
  <c r="C55" i="17"/>
  <c r="B56" i="17"/>
  <c r="C56" i="17"/>
  <c r="B57" i="17"/>
  <c r="C57" i="17"/>
  <c r="B58" i="17"/>
  <c r="C58" i="17"/>
  <c r="B59" i="17"/>
  <c r="C59" i="17"/>
  <c r="B60" i="17"/>
  <c r="C60" i="17"/>
  <c r="B61" i="17"/>
  <c r="C61" i="17"/>
  <c r="B62" i="17"/>
  <c r="C62" i="17"/>
  <c r="B63" i="17"/>
  <c r="C63" i="17"/>
  <c r="B64" i="17"/>
  <c r="C64" i="17"/>
  <c r="B65" i="17"/>
  <c r="C65" i="17"/>
  <c r="B66" i="17"/>
  <c r="C66" i="17"/>
  <c r="B67" i="17"/>
  <c r="C67" i="17"/>
  <c r="B68" i="17"/>
  <c r="C68" i="17"/>
  <c r="B69" i="17"/>
  <c r="C69" i="17"/>
  <c r="B70" i="17"/>
  <c r="C70" i="17"/>
  <c r="B71" i="17"/>
  <c r="C71" i="17"/>
  <c r="B72" i="17"/>
  <c r="C72" i="17"/>
  <c r="B73" i="17"/>
  <c r="C73" i="17"/>
  <c r="B74" i="17"/>
  <c r="C74" i="17"/>
  <c r="B75" i="17"/>
  <c r="C75" i="17"/>
  <c r="B76" i="17"/>
  <c r="C76" i="17"/>
  <c r="B77" i="17"/>
  <c r="C77" i="17"/>
  <c r="B78" i="17"/>
  <c r="C78" i="17"/>
  <c r="B79" i="17"/>
  <c r="C79" i="17"/>
  <c r="B80" i="17"/>
  <c r="C80" i="17"/>
  <c r="B81" i="17"/>
  <c r="C81" i="17"/>
  <c r="B82" i="17"/>
  <c r="C82" i="17"/>
  <c r="B83" i="17"/>
  <c r="C83" i="17"/>
  <c r="B84" i="17"/>
  <c r="C84" i="17"/>
  <c r="B85" i="17"/>
  <c r="C85" i="17"/>
  <c r="B86" i="17"/>
  <c r="C86" i="17"/>
  <c r="B87" i="17"/>
  <c r="C87" i="17"/>
  <c r="B88" i="17"/>
  <c r="C88" i="17"/>
  <c r="B89" i="17"/>
  <c r="C89" i="17"/>
  <c r="B90" i="17"/>
  <c r="C90" i="17"/>
  <c r="B91" i="17"/>
  <c r="C91" i="17"/>
  <c r="B92" i="17"/>
  <c r="C92" i="17"/>
  <c r="B93" i="17"/>
  <c r="C93" i="17"/>
  <c r="B94" i="17"/>
  <c r="C94" i="17"/>
  <c r="B95" i="17"/>
  <c r="C95" i="17"/>
  <c r="B96" i="17"/>
  <c r="C96" i="17"/>
  <c r="B97" i="17"/>
  <c r="C97" i="17"/>
  <c r="B98" i="17"/>
  <c r="C98" i="17"/>
  <c r="B99" i="17"/>
  <c r="C99" i="17"/>
  <c r="B100" i="17"/>
  <c r="C100" i="17"/>
  <c r="B101" i="17"/>
  <c r="C101" i="17"/>
  <c r="B102" i="17"/>
  <c r="C102" i="17"/>
  <c r="B103" i="17"/>
  <c r="C103" i="17"/>
  <c r="B104" i="17"/>
  <c r="C104" i="17"/>
  <c r="B105" i="17"/>
  <c r="C105" i="17"/>
  <c r="B106" i="17"/>
  <c r="C106" i="17"/>
  <c r="B107" i="17"/>
  <c r="C107" i="17"/>
  <c r="B108" i="17"/>
  <c r="C108" i="17"/>
  <c r="B109" i="17"/>
  <c r="C109" i="17"/>
  <c r="B110" i="17"/>
  <c r="C110" i="17"/>
  <c r="B111" i="17"/>
  <c r="C111" i="17"/>
  <c r="B112" i="17"/>
  <c r="C112" i="17"/>
  <c r="B113" i="17"/>
  <c r="C113" i="17"/>
  <c r="B114" i="17"/>
  <c r="C114" i="17"/>
  <c r="B115" i="17"/>
  <c r="C115" i="17"/>
  <c r="B116" i="17"/>
  <c r="C116" i="17"/>
  <c r="B117" i="17"/>
  <c r="C117" i="17"/>
  <c r="B118" i="17"/>
  <c r="C118" i="17"/>
  <c r="B119" i="17"/>
  <c r="C119" i="17"/>
  <c r="B120" i="17"/>
  <c r="C120" i="17"/>
  <c r="B121" i="17"/>
  <c r="C121" i="17"/>
  <c r="B122" i="17"/>
  <c r="C122" i="17"/>
  <c r="B123" i="17"/>
  <c r="C123" i="17"/>
  <c r="B124" i="17"/>
  <c r="C124" i="17"/>
  <c r="B125" i="17"/>
  <c r="C125" i="17"/>
  <c r="B126" i="17"/>
  <c r="C126" i="17"/>
  <c r="B127" i="17"/>
  <c r="C127" i="17"/>
  <c r="B128" i="17"/>
  <c r="C128" i="17"/>
  <c r="B129" i="17"/>
  <c r="C129" i="17"/>
  <c r="B130" i="17"/>
  <c r="C130" i="17"/>
  <c r="B131" i="17"/>
  <c r="C131" i="17"/>
  <c r="B132" i="17"/>
  <c r="C132" i="17"/>
  <c r="B133" i="17"/>
  <c r="C133" i="17"/>
  <c r="B134" i="17"/>
  <c r="C134" i="17"/>
  <c r="B135" i="17"/>
  <c r="C135" i="17"/>
  <c r="B136" i="17"/>
  <c r="C136" i="17"/>
  <c r="B137" i="17"/>
  <c r="C137" i="17"/>
  <c r="B138" i="17"/>
  <c r="C138" i="17"/>
  <c r="B139" i="17"/>
  <c r="C139" i="17"/>
  <c r="B2" i="17"/>
  <c r="C2" i="17"/>
  <c r="D3" i="17"/>
  <c r="D4" i="17"/>
  <c r="D5" i="17"/>
  <c r="D6" i="17"/>
  <c r="D7" i="17"/>
  <c r="D8" i="17"/>
  <c r="D9" i="17"/>
  <c r="D10" i="17"/>
  <c r="E10" i="17" s="1"/>
  <c r="D11" i="17"/>
  <c r="D12" i="17"/>
  <c r="D13" i="17"/>
  <c r="D14" i="17"/>
  <c r="E14" i="17" s="1"/>
  <c r="D15" i="17"/>
  <c r="D16" i="17"/>
  <c r="E16" i="17" s="1"/>
  <c r="D17" i="17"/>
  <c r="D18" i="17"/>
  <c r="D19" i="17"/>
  <c r="D20" i="17"/>
  <c r="D21" i="17"/>
  <c r="D22" i="17"/>
  <c r="E22" i="17" s="1"/>
  <c r="D23" i="17"/>
  <c r="D24" i="17"/>
  <c r="D25" i="17"/>
  <c r="D26" i="17"/>
  <c r="E26" i="17" s="1"/>
  <c r="D27" i="17"/>
  <c r="D28" i="17"/>
  <c r="E28" i="17" s="1"/>
  <c r="D29" i="17"/>
  <c r="D30" i="17"/>
  <c r="D31" i="17"/>
  <c r="D32" i="17"/>
  <c r="D33" i="17"/>
  <c r="D34" i="17"/>
  <c r="E34" i="17" s="1"/>
  <c r="D35" i="17"/>
  <c r="D36" i="17"/>
  <c r="D37" i="17"/>
  <c r="D38" i="17"/>
  <c r="E38" i="17" s="1"/>
  <c r="D39" i="17"/>
  <c r="D40" i="17"/>
  <c r="E40" i="17" s="1"/>
  <c r="D41" i="17"/>
  <c r="E41" i="17" s="1"/>
  <c r="D42" i="17"/>
  <c r="E31" i="17" s="1"/>
  <c r="D43" i="17"/>
  <c r="D44" i="17"/>
  <c r="D45" i="17"/>
  <c r="D46" i="17"/>
  <c r="E46" i="17" s="1"/>
  <c r="D47" i="17"/>
  <c r="D48" i="17"/>
  <c r="D49" i="17"/>
  <c r="D50" i="17"/>
  <c r="E50" i="17" s="1"/>
  <c r="D51" i="17"/>
  <c r="D52" i="17"/>
  <c r="E52" i="17" s="1"/>
  <c r="D53" i="17"/>
  <c r="D54" i="17"/>
  <c r="D55" i="17"/>
  <c r="D56" i="17"/>
  <c r="D57" i="17"/>
  <c r="D58" i="17"/>
  <c r="E58" i="17" s="1"/>
  <c r="D59" i="17"/>
  <c r="D60" i="17"/>
  <c r="D61" i="17"/>
  <c r="D62" i="17"/>
  <c r="E62" i="17" s="1"/>
  <c r="D63" i="17"/>
  <c r="D64" i="17"/>
  <c r="E64" i="17" s="1"/>
  <c r="D65" i="17"/>
  <c r="D66" i="17"/>
  <c r="D67" i="17"/>
  <c r="D68" i="17"/>
  <c r="D69" i="17"/>
  <c r="D70" i="17"/>
  <c r="E70" i="17" s="1"/>
  <c r="D71" i="17"/>
  <c r="D72" i="17"/>
  <c r="D73" i="17"/>
  <c r="D74" i="17"/>
  <c r="E74" i="17" s="1"/>
  <c r="D75" i="17"/>
  <c r="D76" i="17"/>
  <c r="E76" i="17" s="1"/>
  <c r="D77" i="17"/>
  <c r="D78" i="17"/>
  <c r="E67" i="17" s="1"/>
  <c r="D79" i="17"/>
  <c r="D80" i="17"/>
  <c r="D81" i="17"/>
  <c r="D82" i="17"/>
  <c r="E82" i="17" s="1"/>
  <c r="D83" i="17"/>
  <c r="D84" i="17"/>
  <c r="D85" i="17"/>
  <c r="D86" i="17"/>
  <c r="E86" i="17" s="1"/>
  <c r="D87" i="17"/>
  <c r="D88" i="17"/>
  <c r="E88" i="17" s="1"/>
  <c r="D89" i="17"/>
  <c r="D90" i="17"/>
  <c r="D91" i="17"/>
  <c r="D92" i="17"/>
  <c r="D93" i="17"/>
  <c r="D94" i="17"/>
  <c r="E94" i="17" s="1"/>
  <c r="D95" i="17"/>
  <c r="D96" i="17"/>
  <c r="D97" i="17"/>
  <c r="D98" i="17"/>
  <c r="E98" i="17" s="1"/>
  <c r="D99" i="17"/>
  <c r="D100" i="17"/>
  <c r="E100" i="17" s="1"/>
  <c r="D101" i="17"/>
  <c r="D102" i="17"/>
  <c r="D103" i="17"/>
  <c r="D104" i="17"/>
  <c r="D105" i="17"/>
  <c r="D106" i="17"/>
  <c r="E106" i="17" s="1"/>
  <c r="D107" i="17"/>
  <c r="D108" i="17"/>
  <c r="D109" i="17"/>
  <c r="D110" i="17"/>
  <c r="E110" i="17" s="1"/>
  <c r="D111" i="17"/>
  <c r="D112" i="17"/>
  <c r="E112" i="17" s="1"/>
  <c r="D113" i="17"/>
  <c r="E113" i="17" s="1"/>
  <c r="D114" i="17"/>
  <c r="E103" i="17" s="1"/>
  <c r="D115" i="17"/>
  <c r="D116" i="17"/>
  <c r="D117" i="17"/>
  <c r="D118" i="17"/>
  <c r="E118" i="17" s="1"/>
  <c r="D119" i="17"/>
  <c r="D120" i="17"/>
  <c r="D121" i="17"/>
  <c r="D122" i="17"/>
  <c r="E122" i="17" s="1"/>
  <c r="D123" i="17"/>
  <c r="D124" i="17"/>
  <c r="E124" i="17" s="1"/>
  <c r="D125" i="17"/>
  <c r="D126" i="17"/>
  <c r="D127" i="17"/>
  <c r="D128" i="17"/>
  <c r="E117" i="17" s="1"/>
  <c r="D129" i="17"/>
  <c r="D130" i="17"/>
  <c r="D131" i="17"/>
  <c r="D132" i="17"/>
  <c r="D133" i="17"/>
  <c r="D134" i="17"/>
  <c r="D135" i="17"/>
  <c r="D136" i="17"/>
  <c r="D137" i="17"/>
  <c r="D138" i="17"/>
  <c r="D139" i="17"/>
  <c r="D2" i="17"/>
  <c r="E2" i="17" s="1"/>
  <c r="B3" i="16"/>
  <c r="C3" i="16"/>
  <c r="B4" i="16"/>
  <c r="C4" i="16"/>
  <c r="B5" i="16"/>
  <c r="C5" i="16"/>
  <c r="B6" i="16"/>
  <c r="C6" i="16"/>
  <c r="B7" i="16"/>
  <c r="C7" i="16"/>
  <c r="B8" i="16"/>
  <c r="C8" i="16"/>
  <c r="B9" i="16"/>
  <c r="C9" i="16"/>
  <c r="B10" i="16"/>
  <c r="C10" i="16"/>
  <c r="B11" i="16"/>
  <c r="C11" i="16"/>
  <c r="B12" i="16"/>
  <c r="C12" i="16"/>
  <c r="B13" i="16"/>
  <c r="C13" i="16"/>
  <c r="B14" i="16"/>
  <c r="C14" i="16"/>
  <c r="B15" i="16"/>
  <c r="C15" i="16"/>
  <c r="B16" i="16"/>
  <c r="C16" i="16"/>
  <c r="B17" i="16"/>
  <c r="C17" i="16"/>
  <c r="B18" i="16"/>
  <c r="C18" i="16"/>
  <c r="B19" i="16"/>
  <c r="C19" i="16"/>
  <c r="B20" i="16"/>
  <c r="C20" i="16"/>
  <c r="B21" i="16"/>
  <c r="C21" i="16"/>
  <c r="B22" i="16"/>
  <c r="C22" i="16"/>
  <c r="B23" i="16"/>
  <c r="C23" i="16"/>
  <c r="B24" i="16"/>
  <c r="C24" i="16"/>
  <c r="B25" i="16"/>
  <c r="C25" i="16"/>
  <c r="B26" i="16"/>
  <c r="C26" i="16"/>
  <c r="B27" i="16"/>
  <c r="C27" i="16"/>
  <c r="B28" i="16"/>
  <c r="C28" i="16"/>
  <c r="B29" i="16"/>
  <c r="C29" i="16"/>
  <c r="B30" i="16"/>
  <c r="C30" i="16"/>
  <c r="B31" i="16"/>
  <c r="C31" i="16"/>
  <c r="B32" i="16"/>
  <c r="C32" i="16"/>
  <c r="B33" i="16"/>
  <c r="C33" i="16"/>
  <c r="B34" i="16"/>
  <c r="C34" i="16"/>
  <c r="B35" i="16"/>
  <c r="C35" i="16"/>
  <c r="B36" i="16"/>
  <c r="C36" i="16"/>
  <c r="B37" i="16"/>
  <c r="C37" i="16"/>
  <c r="B38" i="16"/>
  <c r="C38" i="16"/>
  <c r="B39" i="16"/>
  <c r="C39" i="16"/>
  <c r="B40" i="16"/>
  <c r="C40" i="16"/>
  <c r="B41" i="16"/>
  <c r="C41" i="16"/>
  <c r="B42" i="16"/>
  <c r="C42" i="16"/>
  <c r="B43" i="16"/>
  <c r="C43" i="16"/>
  <c r="B44" i="16"/>
  <c r="C44" i="16"/>
  <c r="B45" i="16"/>
  <c r="C45" i="16"/>
  <c r="B46" i="16"/>
  <c r="C46" i="16"/>
  <c r="B47" i="16"/>
  <c r="C47" i="16"/>
  <c r="B48" i="16"/>
  <c r="C48" i="16"/>
  <c r="B49" i="16"/>
  <c r="C49" i="16"/>
  <c r="B50" i="16"/>
  <c r="C50" i="16"/>
  <c r="B51" i="16"/>
  <c r="C51" i="16"/>
  <c r="B52" i="16"/>
  <c r="C52" i="16"/>
  <c r="B53" i="16"/>
  <c r="C53" i="16"/>
  <c r="B54" i="16"/>
  <c r="C54" i="16"/>
  <c r="B55" i="16"/>
  <c r="C55" i="16"/>
  <c r="B56" i="16"/>
  <c r="C56" i="16"/>
  <c r="B57" i="16"/>
  <c r="C57" i="16"/>
  <c r="B58" i="16"/>
  <c r="C58" i="16"/>
  <c r="B59" i="16"/>
  <c r="C59" i="16"/>
  <c r="B60" i="16"/>
  <c r="C60" i="16"/>
  <c r="B61" i="16"/>
  <c r="C61" i="16"/>
  <c r="B62" i="16"/>
  <c r="C62" i="16"/>
  <c r="B63" i="16"/>
  <c r="C63" i="16"/>
  <c r="B64" i="16"/>
  <c r="C64" i="16"/>
  <c r="B65" i="16"/>
  <c r="C65" i="16"/>
  <c r="B66" i="16"/>
  <c r="C66" i="16"/>
  <c r="B67" i="16"/>
  <c r="C67" i="16"/>
  <c r="B68" i="16"/>
  <c r="C68" i="16"/>
  <c r="B69" i="16"/>
  <c r="C69" i="16"/>
  <c r="B70" i="16"/>
  <c r="C70" i="16"/>
  <c r="B71" i="16"/>
  <c r="C71" i="16"/>
  <c r="B72" i="16"/>
  <c r="C72" i="16"/>
  <c r="B73" i="16"/>
  <c r="C73" i="16"/>
  <c r="B74" i="16"/>
  <c r="C74" i="16"/>
  <c r="B75" i="16"/>
  <c r="C75" i="16"/>
  <c r="B76" i="16"/>
  <c r="C76" i="16"/>
  <c r="B77" i="16"/>
  <c r="C77" i="16"/>
  <c r="B78" i="16"/>
  <c r="C78" i="16"/>
  <c r="B79" i="16"/>
  <c r="C79" i="16"/>
  <c r="B80" i="16"/>
  <c r="C80" i="16"/>
  <c r="B81" i="16"/>
  <c r="C81" i="16"/>
  <c r="B82" i="16"/>
  <c r="C82" i="16"/>
  <c r="B83" i="16"/>
  <c r="C83" i="16"/>
  <c r="B84" i="16"/>
  <c r="C84" i="16"/>
  <c r="B85" i="16"/>
  <c r="C85" i="16"/>
  <c r="B86" i="16"/>
  <c r="C86" i="16"/>
  <c r="B87" i="16"/>
  <c r="C87" i="16"/>
  <c r="B88" i="16"/>
  <c r="C88" i="16"/>
  <c r="B89" i="16"/>
  <c r="C89" i="16"/>
  <c r="B90" i="16"/>
  <c r="C90" i="16"/>
  <c r="B91" i="16"/>
  <c r="C91" i="16"/>
  <c r="B92" i="16"/>
  <c r="C92" i="16"/>
  <c r="B93" i="16"/>
  <c r="C93" i="16"/>
  <c r="B94" i="16"/>
  <c r="C94" i="16"/>
  <c r="B95" i="16"/>
  <c r="C95" i="16"/>
  <c r="B96" i="16"/>
  <c r="C96" i="16"/>
  <c r="B97" i="16"/>
  <c r="C97" i="16"/>
  <c r="B98" i="16"/>
  <c r="C98" i="16"/>
  <c r="B99" i="16"/>
  <c r="C99" i="16"/>
  <c r="B100" i="16"/>
  <c r="C100" i="16"/>
  <c r="B101" i="16"/>
  <c r="C101" i="16"/>
  <c r="B102" i="16"/>
  <c r="C102" i="16"/>
  <c r="B103" i="16"/>
  <c r="C103" i="16"/>
  <c r="B104" i="16"/>
  <c r="C104" i="16"/>
  <c r="B105" i="16"/>
  <c r="C105" i="16"/>
  <c r="B106" i="16"/>
  <c r="C106" i="16"/>
  <c r="B107" i="16"/>
  <c r="C107" i="16"/>
  <c r="B108" i="16"/>
  <c r="C108" i="16"/>
  <c r="B109" i="16"/>
  <c r="C109" i="16"/>
  <c r="B110" i="16"/>
  <c r="C110" i="16"/>
  <c r="B111" i="16"/>
  <c r="C111" i="16"/>
  <c r="B112" i="16"/>
  <c r="C112" i="16"/>
  <c r="B113" i="16"/>
  <c r="C113" i="16"/>
  <c r="B114" i="16"/>
  <c r="C114" i="16"/>
  <c r="B115" i="16"/>
  <c r="C115" i="16"/>
  <c r="B116" i="16"/>
  <c r="C116" i="16"/>
  <c r="B117" i="16"/>
  <c r="C117" i="16"/>
  <c r="B118" i="16"/>
  <c r="C118" i="16"/>
  <c r="B119" i="16"/>
  <c r="C119" i="16"/>
  <c r="B120" i="16"/>
  <c r="C120" i="16"/>
  <c r="B121" i="16"/>
  <c r="C121" i="16"/>
  <c r="B122" i="16"/>
  <c r="C122" i="16"/>
  <c r="B123" i="16"/>
  <c r="C123" i="16"/>
  <c r="B124" i="16"/>
  <c r="C124" i="16"/>
  <c r="B125" i="16"/>
  <c r="C125" i="16"/>
  <c r="B126" i="16"/>
  <c r="C126" i="16"/>
  <c r="B127" i="16"/>
  <c r="C127" i="16"/>
  <c r="B128" i="16"/>
  <c r="C128" i="16"/>
  <c r="B129" i="16"/>
  <c r="C129" i="16"/>
  <c r="B130" i="16"/>
  <c r="C130" i="16"/>
  <c r="B131" i="16"/>
  <c r="C131" i="16"/>
  <c r="B132" i="16"/>
  <c r="C132" i="16"/>
  <c r="B133" i="16"/>
  <c r="C133" i="16"/>
  <c r="B134" i="16"/>
  <c r="C134" i="16"/>
  <c r="B135" i="16"/>
  <c r="C135" i="16"/>
  <c r="B136" i="16"/>
  <c r="C136" i="16"/>
  <c r="B137" i="16"/>
  <c r="C137" i="16"/>
  <c r="B138" i="16"/>
  <c r="C138" i="16"/>
  <c r="B139" i="16"/>
  <c r="C139" i="16"/>
  <c r="B140" i="16"/>
  <c r="C140" i="16"/>
  <c r="B141" i="16"/>
  <c r="C141" i="16"/>
  <c r="B142" i="16"/>
  <c r="C142" i="16"/>
  <c r="B143" i="16"/>
  <c r="C143" i="16"/>
  <c r="B144" i="16"/>
  <c r="C144" i="16"/>
  <c r="B145" i="16"/>
  <c r="C145" i="16"/>
  <c r="B146" i="16"/>
  <c r="C146" i="16"/>
  <c r="B147" i="16"/>
  <c r="C147" i="16"/>
  <c r="B148" i="16"/>
  <c r="C148" i="16"/>
  <c r="B149" i="16"/>
  <c r="C149" i="16"/>
  <c r="B150" i="16"/>
  <c r="C150" i="16"/>
  <c r="B151" i="16"/>
  <c r="C151" i="16"/>
  <c r="C2" i="16"/>
  <c r="B2" i="16"/>
  <c r="E116" i="17" l="1"/>
  <c r="E104" i="17"/>
  <c r="E92" i="17"/>
  <c r="E80" i="17"/>
  <c r="E68" i="17"/>
  <c r="E115" i="17"/>
  <c r="E79" i="17"/>
  <c r="E43" i="17"/>
  <c r="E126" i="17"/>
  <c r="E102" i="17"/>
  <c r="E90" i="17"/>
  <c r="E66" i="17"/>
  <c r="E54" i="17"/>
  <c r="E30" i="17"/>
  <c r="E18" i="17"/>
  <c r="E6" i="17"/>
  <c r="E125" i="17"/>
  <c r="E101" i="17"/>
  <c r="E89" i="17"/>
  <c r="E65" i="17"/>
  <c r="E53" i="17"/>
  <c r="E29" i="17"/>
  <c r="E17" i="17"/>
  <c r="E5" i="17"/>
  <c r="E77" i="17"/>
  <c r="E56" i="17"/>
  <c r="E44" i="17"/>
  <c r="E32" i="17"/>
  <c r="E20" i="17"/>
  <c r="E8" i="17"/>
  <c r="E127" i="17"/>
  <c r="E91" i="17"/>
  <c r="E55" i="17"/>
  <c r="E19" i="17"/>
  <c r="E114" i="17"/>
  <c r="E78" i="17"/>
  <c r="E42" i="17"/>
  <c r="E7" i="17"/>
  <c r="E123" i="17"/>
  <c r="E111" i="17"/>
  <c r="E99" i="17"/>
  <c r="E87" i="17"/>
  <c r="E75" i="17"/>
  <c r="E63" i="17"/>
  <c r="E51" i="17"/>
  <c r="E39" i="17"/>
  <c r="E27" i="17"/>
  <c r="E15" i="17"/>
  <c r="E3" i="17"/>
  <c r="E121" i="17"/>
  <c r="E109" i="17"/>
  <c r="E97" i="17"/>
  <c r="E85" i="17"/>
  <c r="E73" i="17"/>
  <c r="E61" i="17"/>
  <c r="E49" i="17"/>
  <c r="E37" i="17"/>
  <c r="E25" i="17"/>
  <c r="E13" i="17"/>
  <c r="E120" i="17"/>
  <c r="E108" i="17"/>
  <c r="E96" i="17"/>
  <c r="E84" i="17"/>
  <c r="E72" i="17"/>
  <c r="E60" i="17"/>
  <c r="E48" i="17"/>
  <c r="E36" i="17"/>
  <c r="E24" i="17"/>
  <c r="E12" i="17"/>
  <c r="E119" i="17"/>
  <c r="E107" i="17"/>
  <c r="E95" i="17"/>
  <c r="E83" i="17"/>
  <c r="E71" i="17"/>
  <c r="E59" i="17"/>
  <c r="E47" i="17"/>
  <c r="E35" i="17"/>
  <c r="E23" i="17"/>
  <c r="E11" i="17"/>
  <c r="E4" i="17"/>
  <c r="E128" i="17"/>
  <c r="E105" i="17"/>
  <c r="E93" i="17"/>
  <c r="E81" i="17"/>
  <c r="E69" i="17"/>
  <c r="E57" i="17"/>
  <c r="E45" i="17"/>
  <c r="E33" i="17"/>
  <c r="E21" i="17"/>
  <c r="E9" i="17"/>
  <c r="Q21" i="18"/>
  <c r="Q7" i="18"/>
  <c r="Q6" i="18"/>
  <c r="Q5" i="18"/>
  <c r="Q28" i="18"/>
  <c r="Q15" i="18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" i="15"/>
</calcChain>
</file>

<file path=xl/sharedStrings.xml><?xml version="1.0" encoding="utf-8"?>
<sst xmlns="http://schemas.openxmlformats.org/spreadsheetml/2006/main" count="2061" uniqueCount="289">
  <si>
    <t/>
  </si>
  <si>
    <t>月份</t>
    <phoneticPr fontId="1" type="noConversion"/>
  </si>
  <si>
    <t>年份</t>
    <phoneticPr fontId="1" type="noConversion"/>
  </si>
  <si>
    <t>指标</t>
  </si>
  <si>
    <t>商品房销售额累计值(亿元)</t>
  </si>
  <si>
    <t>商品房销售额累计增长(%)</t>
  </si>
  <si>
    <t>商品房现房销售额累计值(亿元)</t>
  </si>
  <si>
    <t>商品房现房销售额累计增长(%)</t>
  </si>
  <si>
    <t>商品房期房销售额累计值(亿元)</t>
  </si>
  <si>
    <t>商品房期房销售额累计增长(%)</t>
  </si>
  <si>
    <t>年份</t>
  </si>
  <si>
    <t>月份</t>
  </si>
  <si>
    <t>商品房销售均价（元/㎡）</t>
    <phoneticPr fontId="1" type="noConversion"/>
  </si>
  <si>
    <t>商品房销售面积:累计同比</t>
  </si>
  <si>
    <t>房屋新开工面积:累计同比</t>
  </si>
  <si>
    <t>房屋施工面积:累计同比</t>
  </si>
  <si>
    <t>房屋竣工面积:累计同比</t>
  </si>
  <si>
    <t>商品房销售面积:累计值（万㎡）</t>
    <phoneticPr fontId="1" type="noConversion"/>
  </si>
  <si>
    <t>房屋新开工面积:累计值（万㎡）</t>
    <phoneticPr fontId="1" type="noConversion"/>
  </si>
  <si>
    <t>房屋施工面积:累计值（万㎡）</t>
    <phoneticPr fontId="1" type="noConversion"/>
  </si>
  <si>
    <t>房屋竣工面积:累计值（万㎡）</t>
    <phoneticPr fontId="1" type="noConversion"/>
  </si>
  <si>
    <t>商品房销售均价同比增长（%）</t>
    <phoneticPr fontId="1" type="noConversion"/>
  </si>
  <si>
    <t>房地产投资累计值(亿元)</t>
  </si>
  <si>
    <t>房地产投资累计增长(%)</t>
  </si>
  <si>
    <t>房地产配套工程投资累计值(亿元)</t>
  </si>
  <si>
    <t>房地产配套工程投资累计增长(%)</t>
  </si>
  <si>
    <t>房地产住宅投资累计值(亿元)</t>
  </si>
  <si>
    <t>房地产住宅投资累计增长(%)</t>
  </si>
  <si>
    <t>90平方米及以下住房投资累计值(亿元)</t>
  </si>
  <si>
    <t>90平方米及以下住房投资累计增长(%)</t>
  </si>
  <si>
    <t>144平方米以上住房投资累计值(亿元)</t>
  </si>
  <si>
    <t>144平方米以上住房投资累计增长(%)</t>
  </si>
  <si>
    <t>别墅、高档公寓投资累计值(亿元)</t>
  </si>
  <si>
    <t>别墅、高档公寓投资累计增长(%)</t>
  </si>
  <si>
    <t>房地产办公楼投资累计值(亿元)</t>
  </si>
  <si>
    <t>房地产办公楼投资累计增长(%)</t>
  </si>
  <si>
    <t>房地产商业营业用房投资累计值(亿元)</t>
  </si>
  <si>
    <t>房地产商业营业用房投资累计增长(%)</t>
  </si>
  <si>
    <t>其它房地产投资累计值(亿元)</t>
  </si>
  <si>
    <t>其它房地产投资累计增长(%)</t>
  </si>
  <si>
    <t>房地产开发建筑工程投资累计值(亿元)</t>
  </si>
  <si>
    <t>房地产开发建筑工程投资累计增长(%)</t>
  </si>
  <si>
    <t>房地产开发安装工程投资累计值(亿元)</t>
  </si>
  <si>
    <t>房地产开发安装工程投资累计增长(%)</t>
  </si>
  <si>
    <t>房地产设备工器具购置投资累计值(亿元)</t>
  </si>
  <si>
    <t>房地产设备工器具购置投资累计增长(%)</t>
  </si>
  <si>
    <t>房地产其它费用投资累计值(亿元)</t>
  </si>
  <si>
    <t>房地产其它费用投资累计增长(%)</t>
  </si>
  <si>
    <t>房地产土地购置费累计值(亿元)</t>
  </si>
  <si>
    <t>房地产土地购置费累计增长(%)</t>
  </si>
  <si>
    <t>房地产开发计划总投资累计值(亿元)</t>
  </si>
  <si>
    <t>房地产开发计划总投资累计增长(%)</t>
  </si>
  <si>
    <t>房地产开发新增固定资产投资累计值(亿元)</t>
  </si>
  <si>
    <t>房地产开发新增固定资产投资累计增长(%)</t>
  </si>
  <si>
    <t>2021年7月</t>
  </si>
  <si>
    <t>2021年6月</t>
  </si>
  <si>
    <t>2021年5月</t>
  </si>
  <si>
    <t>2021年4月</t>
  </si>
  <si>
    <t>2021年3月</t>
  </si>
  <si>
    <t>2021年2月</t>
  </si>
  <si>
    <t>2021年1月</t>
  </si>
  <si>
    <t>2020年12月</t>
  </si>
  <si>
    <t>2020年11月</t>
  </si>
  <si>
    <t>2020年10月</t>
  </si>
  <si>
    <t>2020年9月</t>
  </si>
  <si>
    <t>2020年8月</t>
  </si>
  <si>
    <t>2020年7月</t>
  </si>
  <si>
    <t>2020年6月</t>
  </si>
  <si>
    <t>2020年5月</t>
  </si>
  <si>
    <t>2020年4月</t>
  </si>
  <si>
    <t>2020年3月</t>
  </si>
  <si>
    <t>2020年2月</t>
  </si>
  <si>
    <t>2020年1月</t>
  </si>
  <si>
    <t>2019年12月</t>
  </si>
  <si>
    <t>2019年11月</t>
  </si>
  <si>
    <t>2019年10月</t>
  </si>
  <si>
    <t>2019年9月</t>
  </si>
  <si>
    <t>2019年8月</t>
  </si>
  <si>
    <t>2019年7月</t>
  </si>
  <si>
    <t>2019年6月</t>
  </si>
  <si>
    <t>2019年5月</t>
  </si>
  <si>
    <t>2019年4月</t>
  </si>
  <si>
    <t>2019年3月</t>
  </si>
  <si>
    <t>2019年2月</t>
  </si>
  <si>
    <t>2019年1月</t>
  </si>
  <si>
    <t>2018年12月</t>
  </si>
  <si>
    <t>2018年11月</t>
  </si>
  <si>
    <t>2018年10月</t>
  </si>
  <si>
    <t>2018年9月</t>
  </si>
  <si>
    <t>2018年8月</t>
  </si>
  <si>
    <t>2018年7月</t>
  </si>
  <si>
    <t>2018年6月</t>
  </si>
  <si>
    <t>2018年5月</t>
  </si>
  <si>
    <t>2018年4月</t>
  </si>
  <si>
    <t>2018年3月</t>
  </si>
  <si>
    <t>2018年2月</t>
  </si>
  <si>
    <t>2018年1月</t>
  </si>
  <si>
    <t>2017年12月</t>
  </si>
  <si>
    <t>2017年11月</t>
  </si>
  <si>
    <t>2017年10月</t>
  </si>
  <si>
    <t>2017年9月</t>
  </si>
  <si>
    <t>2017年8月</t>
  </si>
  <si>
    <t>2017年7月</t>
  </si>
  <si>
    <t>2017年6月</t>
  </si>
  <si>
    <t>2017年5月</t>
  </si>
  <si>
    <t>2017年4月</t>
  </si>
  <si>
    <t>2017年3月</t>
  </si>
  <si>
    <t>2017年2月</t>
  </si>
  <si>
    <t>2017年1月</t>
  </si>
  <si>
    <t>2016年12月</t>
  </si>
  <si>
    <t>2016年11月</t>
  </si>
  <si>
    <t>2016年10月</t>
  </si>
  <si>
    <t>2016年9月</t>
  </si>
  <si>
    <t>2016年8月</t>
  </si>
  <si>
    <t>2016年7月</t>
  </si>
  <si>
    <t>2016年6月</t>
  </si>
  <si>
    <t>2016年5月</t>
  </si>
  <si>
    <t>2016年4月</t>
  </si>
  <si>
    <t>2016年3月</t>
  </si>
  <si>
    <t>2016年2月</t>
  </si>
  <si>
    <t>2016年1月</t>
  </si>
  <si>
    <t>2015年12月</t>
  </si>
  <si>
    <t>2015年11月</t>
  </si>
  <si>
    <t>2015年10月</t>
  </si>
  <si>
    <t>2015年9月</t>
  </si>
  <si>
    <t>2015年8月</t>
  </si>
  <si>
    <t>2015年7月</t>
  </si>
  <si>
    <t>2015年6月</t>
  </si>
  <si>
    <t>2015年5月</t>
  </si>
  <si>
    <t>2015年4月</t>
  </si>
  <si>
    <t>2015年3月</t>
  </si>
  <si>
    <t>2015年2月</t>
  </si>
  <si>
    <t>2015年1月</t>
  </si>
  <si>
    <t>2014年12月</t>
  </si>
  <si>
    <t>2014年11月</t>
  </si>
  <si>
    <t>2014年10月</t>
  </si>
  <si>
    <t>2014年9月</t>
  </si>
  <si>
    <t>2014年8月</t>
  </si>
  <si>
    <t>2014年7月</t>
  </si>
  <si>
    <t>2014年6月</t>
  </si>
  <si>
    <t>2014年5月</t>
  </si>
  <si>
    <t>2014年4月</t>
  </si>
  <si>
    <t>2014年3月</t>
  </si>
  <si>
    <t>2014年2月</t>
  </si>
  <si>
    <t>2014年1月</t>
  </si>
  <si>
    <t>2013年12月</t>
  </si>
  <si>
    <t>2013年11月</t>
  </si>
  <si>
    <t>2013年10月</t>
  </si>
  <si>
    <t>2013年9月</t>
  </si>
  <si>
    <t>2013年8月</t>
  </si>
  <si>
    <t>2013年7月</t>
  </si>
  <si>
    <t>2013年6月</t>
  </si>
  <si>
    <t>2013年5月</t>
  </si>
  <si>
    <t>2013年4月</t>
  </si>
  <si>
    <t>2013年3月</t>
  </si>
  <si>
    <t>2013年2月</t>
  </si>
  <si>
    <t>2013年1月</t>
  </si>
  <si>
    <t>2012年12月</t>
  </si>
  <si>
    <t>2012年11月</t>
  </si>
  <si>
    <t>2012年10月</t>
  </si>
  <si>
    <t>2012年9月</t>
  </si>
  <si>
    <t>2012年8月</t>
  </si>
  <si>
    <t>2012年7月</t>
  </si>
  <si>
    <t>2012年6月</t>
  </si>
  <si>
    <t>2012年5月</t>
  </si>
  <si>
    <t>2012年4月</t>
  </si>
  <si>
    <t>2012年3月</t>
  </si>
  <si>
    <t>2012年2月</t>
  </si>
  <si>
    <t>2012年1月</t>
  </si>
  <si>
    <t>2011年12月</t>
  </si>
  <si>
    <t>2011年11月</t>
  </si>
  <si>
    <t>2011年10月</t>
  </si>
  <si>
    <t>2011年9月</t>
  </si>
  <si>
    <t>2011年8月</t>
  </si>
  <si>
    <t>2011年7月</t>
  </si>
  <si>
    <t>2011年6月</t>
  </si>
  <si>
    <t>2011年5月</t>
  </si>
  <si>
    <t>2011年4月</t>
  </si>
  <si>
    <t>2011年3月</t>
  </si>
  <si>
    <t>2011年2月</t>
  </si>
  <si>
    <t>2011年1月</t>
  </si>
  <si>
    <t>2010年12月</t>
  </si>
  <si>
    <t>2010年11月</t>
  </si>
  <si>
    <t>2010年10月</t>
  </si>
  <si>
    <t>2010年9月</t>
  </si>
  <si>
    <t>2010年8月</t>
  </si>
  <si>
    <t>2010年7月</t>
  </si>
  <si>
    <t>2010年6月</t>
  </si>
  <si>
    <t>2010年5月</t>
  </si>
  <si>
    <t>2010年4月</t>
  </si>
  <si>
    <t>2010年3月</t>
  </si>
  <si>
    <t>2010年2月</t>
  </si>
  <si>
    <t>2010年1月</t>
  </si>
  <si>
    <t>2009年12月</t>
  </si>
  <si>
    <t>2009年11月</t>
  </si>
  <si>
    <t>2009年10月</t>
  </si>
  <si>
    <t>2009年9月</t>
  </si>
  <si>
    <t>2009年8月</t>
  </si>
  <si>
    <t>2009年7月</t>
  </si>
  <si>
    <t>2009年6月</t>
  </si>
  <si>
    <t>2009年5月</t>
  </si>
  <si>
    <t>2009年4月</t>
  </si>
  <si>
    <t>2009年3月</t>
  </si>
  <si>
    <t>2009年2月</t>
  </si>
  <si>
    <t>商品房销售面积累计值(万平方米)</t>
  </si>
  <si>
    <t>商品房销售面积累计增长(%)</t>
  </si>
  <si>
    <t>商品房现房销售面积累计增长(%)</t>
  </si>
  <si>
    <t>商品房期房销售面积累计值(万平方米)</t>
  </si>
  <si>
    <t>商品房期房销售面积累计增长(%)</t>
  </si>
  <si>
    <t>商品房销售均价（元/平方米）</t>
    <phoneticPr fontId="1" type="noConversion"/>
  </si>
  <si>
    <t>商品房均价同比增长（%）</t>
    <phoneticPr fontId="1" type="noConversion"/>
  </si>
  <si>
    <t>商品房现房销售面积累计值(万平方米)</t>
    <phoneticPr fontId="1" type="noConversion"/>
  </si>
  <si>
    <t>本年实际到位资金合计累计值(亿元)</t>
  </si>
  <si>
    <t>本年实际到位资金合计累计增长(%)</t>
  </si>
  <si>
    <t>房地产投资上年资金结余累计值(亿元)</t>
  </si>
  <si>
    <t>房地产投资上年资金结余累计增长(%)</t>
  </si>
  <si>
    <t>房地产投资本年资金来源小计累计值(亿元)</t>
  </si>
  <si>
    <t>房地产投资本年资金来源小计累计增长(%)</t>
  </si>
  <si>
    <t>房地产投资国内贷款累计值(亿元)</t>
  </si>
  <si>
    <t>房地产投资国内贷款累计增长(%)</t>
  </si>
  <si>
    <t>房地产投资利用外资累计值(亿元)</t>
  </si>
  <si>
    <t>房地产投资利用外资累计增长(%)</t>
  </si>
  <si>
    <t>房地产投资自筹资金累计值(亿元)</t>
  </si>
  <si>
    <t>房地产投资自筹资金累计增长(%)</t>
  </si>
  <si>
    <t>房地产投资其他资金累计值(亿元)</t>
  </si>
  <si>
    <t>房地产投资其他资金累计增长(%)</t>
  </si>
  <si>
    <t>房地产投资各项应付款累计值(亿元)</t>
  </si>
  <si>
    <t>房地产投资各项应付款累计增长(%)</t>
  </si>
  <si>
    <t>房地产投资工程款累计增长(%)</t>
  </si>
  <si>
    <t>2009年1月</t>
  </si>
  <si>
    <t>房地产投资工程款累计值(亿元)</t>
    <phoneticPr fontId="1" type="noConversion"/>
  </si>
  <si>
    <t>2021年7月占比：</t>
    <phoneticPr fontId="1" type="noConversion"/>
  </si>
  <si>
    <t>房地产业土地购置面积累计值(万平方米)</t>
  </si>
  <si>
    <t>房地产业土地购置面积累计增长(%)</t>
  </si>
  <si>
    <t>房地产业土地成交价款累计值(亿元)</t>
  </si>
  <si>
    <t>房地产业土地成交价款累计增长(%)</t>
  </si>
  <si>
    <t>全国土地市场成交面积（万㎡）</t>
    <phoneticPr fontId="1" type="noConversion"/>
  </si>
  <si>
    <t>商品房销售额累计值(亿元)</t>
    <phoneticPr fontId="1" type="noConversion"/>
  </si>
  <si>
    <t>日期</t>
    <phoneticPr fontId="1" type="noConversion"/>
  </si>
  <si>
    <t>其中：住宅类用地宗数</t>
    <phoneticPr fontId="1" type="noConversion"/>
  </si>
  <si>
    <t>全国300个城市推出土地宗数（宗）</t>
    <phoneticPr fontId="1" type="noConversion"/>
  </si>
  <si>
    <t>其中：住宅类推出土地面积</t>
    <phoneticPr fontId="1" type="noConversion"/>
  </si>
  <si>
    <t>全国300个城市成交土地宗数</t>
    <phoneticPr fontId="1" type="noConversion"/>
  </si>
  <si>
    <t>全国300个城市推出土地面积（万㎡）</t>
    <phoneticPr fontId="1" type="noConversion"/>
  </si>
  <si>
    <t>全国300个城市成交土地面积（万㎡）</t>
    <phoneticPr fontId="1" type="noConversion"/>
  </si>
  <si>
    <t>全国300个城市土地出让金（亿）</t>
    <phoneticPr fontId="1" type="noConversion"/>
  </si>
  <si>
    <t>其中：住宅用地出让金</t>
    <phoneticPr fontId="1" type="noConversion"/>
  </si>
  <si>
    <t>全国300个城市成交楼面价（元/㎡）</t>
    <phoneticPr fontId="1" type="noConversion"/>
  </si>
  <si>
    <t>其中：住宅类成交楼面价</t>
    <phoneticPr fontId="1" type="noConversion"/>
  </si>
  <si>
    <t>全国300个城市土地平均溢价率</t>
    <phoneticPr fontId="1" type="noConversion"/>
  </si>
  <si>
    <t>其中：住宅类溢价率</t>
    <phoneticPr fontId="1" type="noConversion"/>
  </si>
  <si>
    <t>2021年1-6月</t>
  </si>
  <si>
    <t>2021年1-6月</t>
    <phoneticPr fontId="1" type="noConversion"/>
  </si>
  <si>
    <t>2020年1-12月</t>
    <phoneticPr fontId="1" type="noConversion"/>
  </si>
  <si>
    <t>2019年1-12月</t>
    <phoneticPr fontId="1" type="noConversion"/>
  </si>
  <si>
    <t>2019年1-6月</t>
  </si>
  <si>
    <t>2019年1-6月</t>
    <phoneticPr fontId="1" type="noConversion"/>
  </si>
  <si>
    <t>2020年1-6月</t>
  </si>
  <si>
    <t>2020年1-6月</t>
    <phoneticPr fontId="1" type="noConversion"/>
  </si>
  <si>
    <t>2018年1-6月</t>
  </si>
  <si>
    <t>2018年1-6月</t>
    <phoneticPr fontId="1" type="noConversion"/>
  </si>
  <si>
    <t>2018年1-12月</t>
    <phoneticPr fontId="1" type="noConversion"/>
  </si>
  <si>
    <t>2017年1-12月</t>
    <phoneticPr fontId="1" type="noConversion"/>
  </si>
  <si>
    <t>2017年1-6月</t>
  </si>
  <si>
    <t>2017年1-6月</t>
    <phoneticPr fontId="1" type="noConversion"/>
  </si>
  <si>
    <t>2016年1-6月</t>
  </si>
  <si>
    <t>2016年1-6月</t>
    <phoneticPr fontId="1" type="noConversion"/>
  </si>
  <si>
    <t>2016年1-12月</t>
    <phoneticPr fontId="1" type="noConversion"/>
  </si>
  <si>
    <t>2015年1-12月</t>
    <phoneticPr fontId="1" type="noConversion"/>
  </si>
  <si>
    <t>2015年1-6月</t>
    <phoneticPr fontId="1" type="noConversion"/>
  </si>
  <si>
    <t>2014年1-12月</t>
    <phoneticPr fontId="1" type="noConversion"/>
  </si>
  <si>
    <t>2014年1-6月</t>
    <phoneticPr fontId="1" type="noConversion"/>
  </si>
  <si>
    <t>2013年1-12月</t>
    <phoneticPr fontId="1" type="noConversion"/>
  </si>
  <si>
    <t>2013年1-6月</t>
    <phoneticPr fontId="1" type="noConversion"/>
  </si>
  <si>
    <t>2012年1-12月</t>
    <phoneticPr fontId="1" type="noConversion"/>
  </si>
  <si>
    <t>2012年1-6月</t>
    <phoneticPr fontId="1" type="noConversion"/>
  </si>
  <si>
    <t>2011年1-12月</t>
    <phoneticPr fontId="1" type="noConversion"/>
  </si>
  <si>
    <t>2011年1-6月</t>
    <phoneticPr fontId="1" type="noConversion"/>
  </si>
  <si>
    <t>2010年1-12月</t>
    <phoneticPr fontId="1" type="noConversion"/>
  </si>
  <si>
    <t>2010年1-6月</t>
    <phoneticPr fontId="1" type="noConversion"/>
  </si>
  <si>
    <t>2021年1-7月</t>
    <phoneticPr fontId="1" type="noConversion"/>
  </si>
  <si>
    <t>2020年1-7月</t>
    <phoneticPr fontId="1" type="noConversion"/>
  </si>
  <si>
    <t>2019年1-7月</t>
    <phoneticPr fontId="1" type="noConversion"/>
  </si>
  <si>
    <t>2018年1-7月</t>
    <phoneticPr fontId="1" type="noConversion"/>
  </si>
  <si>
    <t>2017年1-7月</t>
    <phoneticPr fontId="1" type="noConversion"/>
  </si>
  <si>
    <t>2016年1-7月</t>
    <phoneticPr fontId="1" type="noConversion"/>
  </si>
  <si>
    <t>其中：住宅类推出土地面积同比增</t>
    <phoneticPr fontId="1" type="noConversion"/>
  </si>
  <si>
    <t>其中：住宅用地出让金同比增</t>
    <phoneticPr fontId="1" type="noConversion"/>
  </si>
  <si>
    <t>其中：住宅类成交楼面价同比增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</si>
</sst>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.00_ "/>
    <numFmt numFmtId="177" formatCode="yyyy&quot;年&quot;m&quot;月&quot;;@"/>
    <numFmt numFmtId="178" formatCode="0.00_ "/>
    <numFmt numFmtId="179" formatCode="0.0_ "/>
  </numFmts>
  <fonts count="2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7030A0"/>
      <name val="宋体"/>
      <family val="2"/>
      <charset val="134"/>
      <scheme val="minor"/>
    </font>
    <font>
      <sz val="11"/>
      <color rgb="FF7030A0"/>
      <name val="宋体"/>
      <family val="3"/>
      <charset val="134"/>
      <scheme val="minor"/>
    </font>
    <font>
      <sz val="11"/>
      <color theme="9" tint="-0.499984740745262"/>
      <name val="宋体"/>
      <family val="2"/>
      <charset val="134"/>
      <scheme val="minor"/>
    </font>
    <font>
      <sz val="11"/>
      <color theme="9" tint="-0.499984740745262"/>
      <name val="宋体"/>
      <family val="3"/>
      <charset val="134"/>
      <scheme val="minor"/>
    </font>
    <font>
      <sz val="11"/>
      <color theme="1" tint="0.249977111117893"/>
      <name val="宋体"/>
      <family val="2"/>
      <charset val="134"/>
      <scheme val="minor"/>
    </font>
    <font>
      <sz val="11"/>
      <color theme="1" tint="0.249977111117893"/>
      <name val="宋体"/>
      <family val="3"/>
      <charset val="134"/>
      <scheme val="minor"/>
    </font>
    <font>
      <sz val="11"/>
      <color rgb="FFC00000"/>
      <name val="宋体"/>
      <family val="2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theme="5" tint="-0.499984740745262"/>
      <name val="宋体"/>
      <family val="2"/>
      <charset val="134"/>
      <scheme val="minor"/>
    </font>
    <font>
      <sz val="11"/>
      <color theme="5" tint="-0.499984740745262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name val="Arial"/>
      <family val="2"/>
    </font>
    <font>
      <sz val="11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theme="6" tint="-0.499984740745262"/>
      <name val="宋体"/>
      <family val="3"/>
      <charset val="134"/>
      <scheme val="minor"/>
    </font>
    <font>
      <sz val="11"/>
      <color theme="3"/>
      <name val="宋体"/>
      <family val="3"/>
      <charset val="134"/>
      <scheme val="minor"/>
    </font>
    <font>
      <sz val="11"/>
      <color theme="1" tint="0.499984740745262"/>
      <name val="宋体"/>
      <family val="3"/>
      <charset val="134"/>
      <scheme val="minor"/>
    </font>
    <font>
      <sz val="11"/>
      <color rgb="FF7030A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4" fillId="0" borderId="0"/>
  </cellStyleXfs>
  <cellXfs count="13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77" fontId="0" fillId="0" borderId="3" xfId="0" applyNumberFormat="1" applyBorder="1">
      <alignment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177" fontId="0" fillId="0" borderId="1" xfId="0" applyNumberFormat="1" applyBorder="1">
      <alignment vertical="center"/>
    </xf>
    <xf numFmtId="177" fontId="0" fillId="0" borderId="8" xfId="0" applyNumberFormat="1" applyBorder="1">
      <alignment vertical="center"/>
    </xf>
    <xf numFmtId="177" fontId="0" fillId="0" borderId="11" xfId="0" applyNumberFormat="1" applyBorder="1">
      <alignment vertical="center"/>
    </xf>
    <xf numFmtId="177" fontId="0" fillId="2" borderId="5" xfId="0" applyNumberForma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176" fontId="3" fillId="2" borderId="6" xfId="0" applyNumberFormat="1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176" fontId="4" fillId="0" borderId="9" xfId="0" applyNumberFormat="1" applyFont="1" applyBorder="1">
      <alignment vertical="center"/>
    </xf>
    <xf numFmtId="0" fontId="4" fillId="0" borderId="9" xfId="0" applyFont="1" applyBorder="1">
      <alignment vertical="center"/>
    </xf>
    <xf numFmtId="176" fontId="4" fillId="0" borderId="12" xfId="0" applyNumberFormat="1" applyFont="1" applyBorder="1">
      <alignment vertical="center"/>
    </xf>
    <xf numFmtId="0" fontId="4" fillId="0" borderId="12" xfId="0" applyFont="1" applyBorder="1">
      <alignment vertical="center"/>
    </xf>
    <xf numFmtId="176" fontId="4" fillId="0" borderId="2" xfId="0" applyNumberFormat="1" applyFont="1" applyBorder="1">
      <alignment vertical="center"/>
    </xf>
    <xf numFmtId="0" fontId="4" fillId="0" borderId="2" xfId="0" applyFont="1" applyBorder="1">
      <alignment vertical="center"/>
    </xf>
    <xf numFmtId="176" fontId="4" fillId="0" borderId="4" xfId="0" applyNumberFormat="1" applyFont="1" applyBorder="1">
      <alignment vertical="center"/>
    </xf>
    <xf numFmtId="0" fontId="4" fillId="0" borderId="4" xfId="0" applyFont="1" applyBorder="1">
      <alignment vertical="center"/>
    </xf>
    <xf numFmtId="176" fontId="5" fillId="2" borderId="6" xfId="0" applyNumberFormat="1" applyFont="1" applyFill="1" applyBorder="1" applyAlignment="1">
      <alignment vertical="center" wrapText="1"/>
    </xf>
    <xf numFmtId="176" fontId="6" fillId="0" borderId="9" xfId="0" applyNumberFormat="1" applyFont="1" applyBorder="1">
      <alignment vertical="center"/>
    </xf>
    <xf numFmtId="176" fontId="6" fillId="0" borderId="12" xfId="0" applyNumberFormat="1" applyFont="1" applyBorder="1">
      <alignment vertical="center"/>
    </xf>
    <xf numFmtId="176" fontId="6" fillId="0" borderId="2" xfId="0" applyNumberFormat="1" applyFont="1" applyBorder="1">
      <alignment vertical="center"/>
    </xf>
    <xf numFmtId="176" fontId="6" fillId="0" borderId="4" xfId="0" applyNumberFormat="1" applyFont="1" applyBorder="1">
      <alignment vertical="center"/>
    </xf>
    <xf numFmtId="0" fontId="7" fillId="2" borderId="6" xfId="0" applyFont="1" applyFill="1" applyBorder="1" applyAlignment="1">
      <alignment vertical="center" wrapText="1"/>
    </xf>
    <xf numFmtId="0" fontId="8" fillId="2" borderId="7" xfId="0" applyFont="1" applyFill="1" applyBorder="1" applyAlignment="1">
      <alignment vertical="center" wrapText="1"/>
    </xf>
    <xf numFmtId="0" fontId="8" fillId="0" borderId="9" xfId="0" applyFont="1" applyBorder="1">
      <alignment vertical="center"/>
    </xf>
    <xf numFmtId="0" fontId="8" fillId="0" borderId="10" xfId="0" applyFont="1" applyBorder="1">
      <alignment vertical="center"/>
    </xf>
    <xf numFmtId="0" fontId="8" fillId="0" borderId="12" xfId="0" applyFont="1" applyBorder="1">
      <alignment vertical="center"/>
    </xf>
    <xf numFmtId="0" fontId="8" fillId="0" borderId="13" xfId="0" applyFont="1" applyBorder="1">
      <alignment vertical="center"/>
    </xf>
    <xf numFmtId="0" fontId="8" fillId="0" borderId="2" xfId="0" applyFont="1" applyBorder="1">
      <alignment vertical="center"/>
    </xf>
    <xf numFmtId="0" fontId="8" fillId="0" borderId="4" xfId="0" applyFont="1" applyBorder="1">
      <alignment vertical="center"/>
    </xf>
    <xf numFmtId="0" fontId="8" fillId="2" borderId="6" xfId="0" applyFont="1" applyFill="1" applyBorder="1" applyAlignment="1">
      <alignment vertical="center" wrapText="1"/>
    </xf>
    <xf numFmtId="178" fontId="9" fillId="2" borderId="6" xfId="0" applyNumberFormat="1" applyFont="1" applyFill="1" applyBorder="1" applyAlignment="1">
      <alignment vertical="center" wrapText="1"/>
    </xf>
    <xf numFmtId="10" fontId="10" fillId="2" borderId="6" xfId="0" applyNumberFormat="1" applyFont="1" applyFill="1" applyBorder="1" applyAlignment="1">
      <alignment vertical="center" wrapText="1"/>
    </xf>
    <xf numFmtId="178" fontId="10" fillId="0" borderId="9" xfId="0" applyNumberFormat="1" applyFont="1" applyBorder="1">
      <alignment vertical="center"/>
    </xf>
    <xf numFmtId="10" fontId="10" fillId="0" borderId="9" xfId="0" applyNumberFormat="1" applyFont="1" applyBorder="1">
      <alignment vertical="center"/>
    </xf>
    <xf numFmtId="178" fontId="10" fillId="0" borderId="12" xfId="0" applyNumberFormat="1" applyFont="1" applyBorder="1">
      <alignment vertical="center"/>
    </xf>
    <xf numFmtId="10" fontId="10" fillId="0" borderId="12" xfId="0" applyNumberFormat="1" applyFont="1" applyBorder="1">
      <alignment vertical="center"/>
    </xf>
    <xf numFmtId="178" fontId="10" fillId="0" borderId="2" xfId="0" applyNumberFormat="1" applyFont="1" applyBorder="1">
      <alignment vertical="center"/>
    </xf>
    <xf numFmtId="10" fontId="10" fillId="0" borderId="2" xfId="0" applyNumberFormat="1" applyFont="1" applyBorder="1">
      <alignment vertical="center"/>
    </xf>
    <xf numFmtId="178" fontId="10" fillId="0" borderId="4" xfId="0" applyNumberFormat="1" applyFont="1" applyBorder="1">
      <alignment vertical="center"/>
    </xf>
    <xf numFmtId="10" fontId="10" fillId="0" borderId="4" xfId="0" applyNumberFormat="1" applyFont="1" applyBorder="1">
      <alignment vertical="center"/>
    </xf>
    <xf numFmtId="0" fontId="11" fillId="2" borderId="6" xfId="0" applyFont="1" applyFill="1" applyBorder="1" applyAlignment="1">
      <alignment vertical="center" wrapText="1"/>
    </xf>
    <xf numFmtId="0" fontId="12" fillId="0" borderId="9" xfId="0" applyFont="1" applyBorder="1">
      <alignment vertical="center"/>
    </xf>
    <xf numFmtId="0" fontId="12" fillId="0" borderId="12" xfId="0" applyFont="1" applyBorder="1">
      <alignment vertical="center"/>
    </xf>
    <xf numFmtId="0" fontId="12" fillId="0" borderId="2" xfId="0" applyFont="1" applyBorder="1">
      <alignment vertical="center"/>
    </xf>
    <xf numFmtId="0" fontId="12" fillId="0" borderId="4" xfId="0" applyFont="1" applyBorder="1">
      <alignment vertical="center"/>
    </xf>
    <xf numFmtId="10" fontId="0" fillId="0" borderId="0" xfId="0" applyNumberForma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15" fillId="0" borderId="0" xfId="0" applyFont="1" applyAlignment="1">
      <alignment horizontal="right" vertical="center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2" fillId="0" borderId="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2" fillId="0" borderId="17" xfId="0" applyFont="1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10" fontId="2" fillId="0" borderId="2" xfId="0" applyNumberFormat="1" applyFont="1" applyBorder="1" applyAlignment="1">
      <alignment vertical="center" wrapText="1"/>
    </xf>
    <xf numFmtId="0" fontId="16" fillId="0" borderId="2" xfId="2" applyFont="1" applyBorder="1" applyAlignment="1">
      <alignment vertical="center" wrapText="1"/>
    </xf>
    <xf numFmtId="0" fontId="16" fillId="0" borderId="14" xfId="2" applyFont="1" applyBorder="1" applyAlignment="1">
      <alignment vertical="center" wrapText="1"/>
    </xf>
    <xf numFmtId="0" fontId="0" fillId="0" borderId="3" xfId="0" applyFont="1" applyBorder="1">
      <alignment vertical="center"/>
    </xf>
    <xf numFmtId="176" fontId="0" fillId="0" borderId="4" xfId="0" applyNumberFormat="1" applyFont="1" applyBorder="1">
      <alignment vertical="center"/>
    </xf>
    <xf numFmtId="10" fontId="0" fillId="0" borderId="4" xfId="0" applyNumberFormat="1" applyFont="1" applyBorder="1">
      <alignment vertical="center"/>
    </xf>
    <xf numFmtId="0" fontId="0" fillId="0" borderId="4" xfId="0" applyFont="1" applyBorder="1">
      <alignment vertical="center"/>
    </xf>
    <xf numFmtId="0" fontId="15" fillId="0" borderId="4" xfId="2" applyFont="1" applyBorder="1" applyAlignment="1">
      <alignment horizontal="right" vertical="center"/>
    </xf>
    <xf numFmtId="0" fontId="15" fillId="0" borderId="15" xfId="2" applyFont="1" applyBorder="1" applyAlignment="1">
      <alignment horizontal="right" vertical="center"/>
    </xf>
    <xf numFmtId="0" fontId="0" fillId="0" borderId="16" xfId="0" applyFont="1" applyBorder="1">
      <alignment vertical="center"/>
    </xf>
    <xf numFmtId="176" fontId="0" fillId="0" borderId="17" xfId="0" applyNumberFormat="1" applyFont="1" applyBorder="1">
      <alignment vertical="center"/>
    </xf>
    <xf numFmtId="10" fontId="0" fillId="0" borderId="17" xfId="0" applyNumberFormat="1" applyFont="1" applyBorder="1">
      <alignment vertical="center"/>
    </xf>
    <xf numFmtId="0" fontId="0" fillId="0" borderId="17" xfId="0" applyFont="1" applyBorder="1">
      <alignment vertical="center"/>
    </xf>
    <xf numFmtId="0" fontId="15" fillId="0" borderId="17" xfId="2" applyFont="1" applyBorder="1" applyAlignment="1">
      <alignment horizontal="right" vertical="center"/>
    </xf>
    <xf numFmtId="0" fontId="15" fillId="0" borderId="18" xfId="2" applyFont="1" applyBorder="1" applyAlignment="1">
      <alignment horizontal="right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3" fillId="0" borderId="9" xfId="0" applyFont="1" applyBorder="1" applyAlignment="1">
      <alignment horizontal="right" vertical="center"/>
    </xf>
    <xf numFmtId="0" fontId="0" fillId="0" borderId="9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8" xfId="0" applyBorder="1">
      <alignment vertical="center"/>
    </xf>
    <xf numFmtId="0" fontId="6" fillId="0" borderId="4" xfId="0" applyFont="1" applyBorder="1">
      <alignment vertical="center"/>
    </xf>
    <xf numFmtId="179" fontId="0" fillId="0" borderId="2" xfId="0" applyNumberFormat="1" applyBorder="1" applyAlignment="1">
      <alignment vertical="center" wrapText="1"/>
    </xf>
    <xf numFmtId="179" fontId="0" fillId="0" borderId="4" xfId="0" applyNumberFormat="1" applyBorder="1">
      <alignment vertical="center"/>
    </xf>
    <xf numFmtId="179" fontId="0" fillId="0" borderId="17" xfId="0" applyNumberFormat="1" applyBorder="1">
      <alignment vertical="center"/>
    </xf>
    <xf numFmtId="179" fontId="0" fillId="0" borderId="0" xfId="0" applyNumberFormat="1">
      <alignment vertical="center"/>
    </xf>
    <xf numFmtId="0" fontId="17" fillId="0" borderId="2" xfId="0" applyFont="1" applyBorder="1" applyAlignment="1">
      <alignment vertical="center" wrapText="1"/>
    </xf>
    <xf numFmtId="0" fontId="17" fillId="0" borderId="4" xfId="0" applyFont="1" applyBorder="1">
      <alignment vertical="center"/>
    </xf>
    <xf numFmtId="0" fontId="17" fillId="0" borderId="17" xfId="0" applyFont="1" applyBorder="1">
      <alignment vertical="center"/>
    </xf>
    <xf numFmtId="0" fontId="17" fillId="0" borderId="0" xfId="0" applyFont="1">
      <alignment vertical="center"/>
    </xf>
    <xf numFmtId="10" fontId="17" fillId="0" borderId="0" xfId="0" applyNumberFormat="1" applyFont="1">
      <alignment vertical="center"/>
    </xf>
    <xf numFmtId="0" fontId="18" fillId="0" borderId="2" xfId="0" applyFont="1" applyBorder="1" applyAlignment="1">
      <alignment vertical="center" wrapText="1"/>
    </xf>
    <xf numFmtId="0" fontId="18" fillId="0" borderId="4" xfId="0" applyFont="1" applyBorder="1">
      <alignment vertical="center"/>
    </xf>
    <xf numFmtId="0" fontId="18" fillId="0" borderId="17" xfId="0" applyFont="1" applyBorder="1">
      <alignment vertical="center"/>
    </xf>
    <xf numFmtId="0" fontId="18" fillId="0" borderId="0" xfId="0" applyFont="1">
      <alignment vertical="center"/>
    </xf>
    <xf numFmtId="10" fontId="18" fillId="0" borderId="0" xfId="0" applyNumberFormat="1" applyFont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17" xfId="0" applyFont="1" applyBorder="1">
      <alignment vertical="center"/>
    </xf>
    <xf numFmtId="0" fontId="6" fillId="0" borderId="0" xfId="0" applyFont="1">
      <alignment vertical="center"/>
    </xf>
    <xf numFmtId="0" fontId="2" fillId="0" borderId="4" xfId="0" applyFont="1" applyBorder="1">
      <alignment vertical="center"/>
    </xf>
    <xf numFmtId="0" fontId="2" fillId="0" borderId="17" xfId="0" applyFont="1" applyBorder="1">
      <alignment vertical="center"/>
    </xf>
    <xf numFmtId="0" fontId="2" fillId="0" borderId="0" xfId="0" applyFont="1">
      <alignment vertical="center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left" vertical="center" wrapText="1"/>
    </xf>
    <xf numFmtId="10" fontId="6" fillId="2" borderId="0" xfId="0" applyNumberFormat="1" applyFont="1" applyFill="1" applyBorder="1" applyAlignment="1">
      <alignment horizontal="left" vertical="center" wrapText="1"/>
    </xf>
    <xf numFmtId="57" fontId="0" fillId="3" borderId="0" xfId="0" applyNumberFormat="1" applyFill="1" applyBorder="1" applyAlignment="1">
      <alignment horizontal="right" vertical="center"/>
    </xf>
    <xf numFmtId="0" fontId="0" fillId="3" borderId="0" xfId="0" applyFill="1" applyBorder="1">
      <alignment vertical="center"/>
    </xf>
    <xf numFmtId="0" fontId="6" fillId="3" borderId="0" xfId="0" applyFont="1" applyFill="1" applyBorder="1">
      <alignment vertical="center"/>
    </xf>
    <xf numFmtId="10" fontId="6" fillId="3" borderId="0" xfId="0" applyNumberFormat="1" applyFont="1" applyFill="1" applyBorder="1">
      <alignment vertical="center"/>
    </xf>
    <xf numFmtId="9" fontId="0" fillId="3" borderId="0" xfId="0" applyNumberFormat="1" applyFill="1" applyBorder="1">
      <alignment vertical="center"/>
    </xf>
    <xf numFmtId="0" fontId="0" fillId="3" borderId="0" xfId="0" applyFill="1" applyBorder="1" applyAlignment="1">
      <alignment horizontal="right" vertical="center"/>
    </xf>
    <xf numFmtId="10" fontId="19" fillId="3" borderId="0" xfId="0" applyNumberFormat="1" applyFont="1" applyFill="1" applyBorder="1">
      <alignment vertical="center"/>
    </xf>
    <xf numFmtId="0" fontId="19" fillId="3" borderId="0" xfId="0" applyFont="1" applyFill="1" applyBorder="1">
      <alignment vertical="center"/>
    </xf>
    <xf numFmtId="0" fontId="4" fillId="0" borderId="2" xfId="2" applyFont="1" applyBorder="1" applyAlignment="1">
      <alignment vertical="center" wrapText="1"/>
    </xf>
    <xf numFmtId="0" fontId="20" fillId="0" borderId="4" xfId="2" applyFont="1" applyBorder="1" applyAlignment="1">
      <alignment horizontal="right" vertical="center"/>
    </xf>
    <xf numFmtId="0" fontId="4" fillId="0" borderId="0" xfId="0" applyFont="1">
      <alignment vertical="center"/>
    </xf>
    <xf numFmtId="0" fontId="4" fillId="0" borderId="2" xfId="0" applyFont="1" applyBorder="1" applyAlignment="1">
      <alignment vertical="center" wrapText="1"/>
    </xf>
    <xf numFmtId="176" fontId="4" fillId="0" borderId="2" xfId="0" applyNumberFormat="1" applyFont="1" applyBorder="1" applyAlignment="1">
      <alignment vertical="center" wrapText="1"/>
    </xf>
    <xf numFmtId="176" fontId="4" fillId="0" borderId="0" xfId="0" applyNumberFormat="1" applyFont="1">
      <alignment vertical="center"/>
    </xf>
    <xf numFmtId="9" fontId="0" fillId="0" borderId="6" xfId="0" applyNumberFormat="1" applyBorder="1" applyAlignment="1">
      <alignment horizontal="center" vertical="center" wrapText="1"/>
    </xf>
    <xf numFmtId="9" fontId="0" fillId="0" borderId="9" xfId="0" applyNumberFormat="1" applyBorder="1" applyAlignment="1">
      <alignment horizontal="center" vertical="center"/>
    </xf>
    <xf numFmtId="0" fontId="0" fillId="0" borderId="5" xfId="0" applyBorder="1" applyAlignment="1">
      <alignment horizontal="left" vertical="center" wrapText="1"/>
    </xf>
    <xf numFmtId="57" fontId="0" fillId="0" borderId="5" xfId="0" applyNumberFormat="1" applyBorder="1" applyAlignment="1">
      <alignment horizontal="left" vertical="center" wrapText="1"/>
    </xf>
    <xf numFmtId="57" fontId="0" fillId="0" borderId="8" xfId="0" applyNumberFormat="1" applyBorder="1" applyAlignment="1">
      <alignment horizontal="left" vertical="center"/>
    </xf>
    <xf numFmtId="0" fontId="0" fillId="0" borderId="8" xfId="0" applyBorder="1" applyAlignment="1">
      <alignment horizontal="left" vertical="center"/>
    </xf>
  </cellXfs>
  <cellStyles count="3">
    <cellStyle name="常规" xfId="0" builtinId="0"/>
    <cellStyle name="常规 2" xfId="1" xr:uid="{78D784F4-DCCF-43E3-A169-0FA9DC45AAA0}"/>
    <cellStyle name="常规 3" xfId="2" xr:uid="{F128484B-6C7D-4585-A487-2FB187DDFF8D}"/>
  </cellStyles>
  <dxfs count="2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6F5EF-2E42-4A9A-A523-87BFCF01D841}">
  <dimension ref="A1:T28"/>
  <sheetViews>
    <sheetView topLeftCell="B1" workbookViewId="0">
      <selection activeCell="G9" sqref="G9"/>
    </sheetView>
  </sheetViews>
  <sheetFormatPr defaultRowHeight="13.5" x14ac:dyDescent="0.15"/>
  <cols>
    <col min="1" max="1" width="11.625" style="2" hidden="1" customWidth="1"/>
    <col min="2" max="2" width="7" style="49" customWidth="1"/>
    <col min="3" max="3" width="6" style="49" customWidth="1"/>
    <col min="4" max="4" width="10.5" style="43" customWidth="1"/>
    <col min="5" max="5" width="10.5" style="44" customWidth="1"/>
    <col min="6" max="6" width="12.125" style="19" customWidth="1"/>
    <col min="7" max="7" width="9" style="33"/>
    <col min="8" max="8" width="10.25" style="20" customWidth="1"/>
    <col min="9" max="9" width="10.375" style="33" customWidth="1"/>
    <col min="10" max="10" width="11" style="20" customWidth="1"/>
    <col min="11" max="11" width="11" style="33" customWidth="1"/>
    <col min="12" max="12" width="12.25" style="25" customWidth="1"/>
    <col min="13" max="13" width="12.375" style="25" customWidth="1"/>
    <col min="14" max="14" width="12.25" style="25" customWidth="1"/>
    <col min="15" max="15" width="12" style="25" customWidth="1"/>
    <col min="16" max="19" width="9" style="33"/>
    <col min="20" max="20" width="11.5" style="3" customWidth="1"/>
    <col min="21" max="16384" width="9" style="3"/>
  </cols>
  <sheetData>
    <row r="1" spans="1:20" s="10" customFormat="1" ht="40.5" x14ac:dyDescent="0.15">
      <c r="A1" s="8" t="s">
        <v>3</v>
      </c>
      <c r="B1" s="45" t="s">
        <v>10</v>
      </c>
      <c r="C1" s="45" t="s">
        <v>11</v>
      </c>
      <c r="D1" s="35" t="s">
        <v>12</v>
      </c>
      <c r="E1" s="36" t="s">
        <v>21</v>
      </c>
      <c r="F1" s="11" t="s">
        <v>4</v>
      </c>
      <c r="G1" s="34" t="s">
        <v>5</v>
      </c>
      <c r="H1" s="12" t="s">
        <v>6</v>
      </c>
      <c r="I1" s="34" t="s">
        <v>7</v>
      </c>
      <c r="J1" s="12" t="s">
        <v>8</v>
      </c>
      <c r="K1" s="34" t="s">
        <v>9</v>
      </c>
      <c r="L1" s="21" t="s">
        <v>17</v>
      </c>
      <c r="M1" s="21" t="s">
        <v>18</v>
      </c>
      <c r="N1" s="21" t="s">
        <v>19</v>
      </c>
      <c r="O1" s="21" t="s">
        <v>20</v>
      </c>
      <c r="P1" s="26" t="s">
        <v>13</v>
      </c>
      <c r="Q1" s="26" t="s">
        <v>14</v>
      </c>
      <c r="R1" s="26" t="s">
        <v>15</v>
      </c>
      <c r="S1" s="27" t="s">
        <v>16</v>
      </c>
      <c r="T1" s="9" t="s">
        <v>236</v>
      </c>
    </row>
    <row r="2" spans="1:20" x14ac:dyDescent="0.15">
      <c r="A2" s="6">
        <v>44378</v>
      </c>
      <c r="B2" s="46">
        <v>2021</v>
      </c>
      <c r="C2" s="46">
        <v>7</v>
      </c>
      <c r="D2" s="37">
        <f>F2/L2*10000</f>
        <v>10470.471237389849</v>
      </c>
      <c r="E2" s="38">
        <f>(D2-D3)/D3</f>
        <v>7.5458042945795487E-2</v>
      </c>
      <c r="F2" s="13">
        <v>106430.43</v>
      </c>
      <c r="G2" s="28">
        <v>30.7</v>
      </c>
      <c r="H2" s="14">
        <v>11176.09</v>
      </c>
      <c r="I2" s="28">
        <v>15.5</v>
      </c>
      <c r="J2" s="14">
        <v>95254.34</v>
      </c>
      <c r="K2" s="28">
        <v>32.799999999999997</v>
      </c>
      <c r="L2" s="22">
        <v>101648.17570000001</v>
      </c>
      <c r="M2" s="22">
        <v>118948.27190000001</v>
      </c>
      <c r="N2" s="22">
        <v>891880.28599999996</v>
      </c>
      <c r="O2" s="22">
        <v>41782.252999999997</v>
      </c>
      <c r="P2" s="28">
        <v>21.5</v>
      </c>
      <c r="Q2" s="28">
        <v>-0.9</v>
      </c>
      <c r="R2" s="28">
        <v>9</v>
      </c>
      <c r="S2" s="29">
        <v>25.7</v>
      </c>
      <c r="T2" s="4"/>
    </row>
    <row r="3" spans="1:20" x14ac:dyDescent="0.15">
      <c r="A3" s="6">
        <v>44013</v>
      </c>
      <c r="B3" s="46">
        <v>2020</v>
      </c>
      <c r="C3" s="46">
        <v>7</v>
      </c>
      <c r="D3" s="37">
        <f t="shared" ref="D3:D23" si="0">F3/L3*10000</f>
        <v>9735.8249408876054</v>
      </c>
      <c r="E3" s="38">
        <f t="shared" ref="E3:E22" si="1">(D3-D4)/D4</f>
        <v>3.9383501941472485E-2</v>
      </c>
      <c r="F3" s="13">
        <v>81422.03</v>
      </c>
      <c r="G3" s="28">
        <v>-2.1</v>
      </c>
      <c r="H3" s="14">
        <v>9676.27</v>
      </c>
      <c r="I3" s="28">
        <v>-9.1</v>
      </c>
      <c r="J3" s="14">
        <v>71745.759999999995</v>
      </c>
      <c r="K3" s="28">
        <v>-1.1000000000000001</v>
      </c>
      <c r="L3" s="22">
        <v>83631.361999999994</v>
      </c>
      <c r="M3" s="22">
        <v>120031.5376</v>
      </c>
      <c r="N3" s="22">
        <v>818279.71230000001</v>
      </c>
      <c r="O3" s="22">
        <v>33248.413</v>
      </c>
      <c r="P3" s="28">
        <v>-5.8</v>
      </c>
      <c r="Q3" s="28">
        <v>-4.5</v>
      </c>
      <c r="R3" s="28">
        <v>3</v>
      </c>
      <c r="S3" s="29">
        <v>-10.9</v>
      </c>
      <c r="T3" s="4"/>
    </row>
    <row r="4" spans="1:20" x14ac:dyDescent="0.15">
      <c r="A4" s="6">
        <v>43647</v>
      </c>
      <c r="B4" s="46">
        <v>2019</v>
      </c>
      <c r="C4" s="46">
        <v>7</v>
      </c>
      <c r="D4" s="37">
        <f t="shared" si="0"/>
        <v>9366.9227216922172</v>
      </c>
      <c r="E4" s="38">
        <f t="shared" si="1"/>
        <v>7.6530472987328749E-2</v>
      </c>
      <c r="F4" s="13">
        <v>83162.350000000006</v>
      </c>
      <c r="G4" s="28">
        <v>6.2</v>
      </c>
      <c r="H4" s="14">
        <v>10650.45</v>
      </c>
      <c r="I4" s="28">
        <v>-11.1</v>
      </c>
      <c r="J4" s="14">
        <v>72511.899999999994</v>
      </c>
      <c r="K4" s="28">
        <v>9.3000000000000007</v>
      </c>
      <c r="L4" s="22">
        <v>88783</v>
      </c>
      <c r="M4" s="22">
        <v>125715.8784</v>
      </c>
      <c r="N4" s="22">
        <v>794207.47629999998</v>
      </c>
      <c r="O4" s="22">
        <v>37330.7549</v>
      </c>
      <c r="P4" s="28">
        <v>-1.3</v>
      </c>
      <c r="Q4" s="28">
        <v>9.5</v>
      </c>
      <c r="R4" s="28">
        <v>9</v>
      </c>
      <c r="S4" s="29">
        <v>-11.3</v>
      </c>
      <c r="T4" s="4"/>
    </row>
    <row r="5" spans="1:20" x14ac:dyDescent="0.15">
      <c r="A5" s="6">
        <v>43282</v>
      </c>
      <c r="B5" s="46">
        <v>2018</v>
      </c>
      <c r="C5" s="46">
        <v>7</v>
      </c>
      <c r="D5" s="37">
        <f t="shared" si="0"/>
        <v>8701.0288670225782</v>
      </c>
      <c r="E5" s="38">
        <f t="shared" si="1"/>
        <v>9.7468083122733334E-2</v>
      </c>
      <c r="F5" s="13">
        <v>78300.149999999994</v>
      </c>
      <c r="G5" s="28">
        <v>14.4</v>
      </c>
      <c r="H5" s="14">
        <v>11985.35</v>
      </c>
      <c r="I5" s="28">
        <v>-12.9</v>
      </c>
      <c r="J5" s="14">
        <v>66314.8</v>
      </c>
      <c r="K5" s="28">
        <v>21.2</v>
      </c>
      <c r="L5" s="22">
        <v>89989.530199999994</v>
      </c>
      <c r="M5" s="22">
        <v>114780.621</v>
      </c>
      <c r="N5" s="22">
        <v>728593.33140000002</v>
      </c>
      <c r="O5" s="22">
        <v>42066.6849</v>
      </c>
      <c r="P5" s="28">
        <v>4.2</v>
      </c>
      <c r="Q5" s="28">
        <v>14.4</v>
      </c>
      <c r="R5" s="28">
        <v>3</v>
      </c>
      <c r="S5" s="29">
        <v>-10.5</v>
      </c>
      <c r="T5" s="4"/>
    </row>
    <row r="6" spans="1:20" x14ac:dyDescent="0.15">
      <c r="A6" s="6">
        <v>42917</v>
      </c>
      <c r="B6" s="46">
        <v>2017</v>
      </c>
      <c r="C6" s="46">
        <v>7</v>
      </c>
      <c r="D6" s="37">
        <f t="shared" si="0"/>
        <v>7928.2750913946302</v>
      </c>
      <c r="E6" s="38">
        <f t="shared" si="1"/>
        <v>4.3351630340490131E-2</v>
      </c>
      <c r="F6" s="13">
        <v>68461.36</v>
      </c>
      <c r="G6" s="28">
        <v>18.899999999999999</v>
      </c>
      <c r="H6" s="14">
        <v>13766.75</v>
      </c>
      <c r="I6" s="28">
        <v>15.2</v>
      </c>
      <c r="J6" s="14">
        <v>54694.61</v>
      </c>
      <c r="K6" s="28">
        <v>19.899999999999999</v>
      </c>
      <c r="L6" s="22">
        <v>86350.888699999996</v>
      </c>
      <c r="M6" s="22">
        <v>100370.8039</v>
      </c>
      <c r="N6" s="22">
        <v>707312.80539999995</v>
      </c>
      <c r="O6" s="22">
        <v>47020.603900000002</v>
      </c>
      <c r="P6" s="28">
        <v>14</v>
      </c>
      <c r="Q6" s="28">
        <v>8</v>
      </c>
      <c r="R6" s="28">
        <v>3.2</v>
      </c>
      <c r="S6" s="29">
        <v>2.4</v>
      </c>
      <c r="T6" s="4"/>
    </row>
    <row r="7" spans="1:20" x14ac:dyDescent="0.15">
      <c r="A7" s="6">
        <v>42552</v>
      </c>
      <c r="B7" s="46">
        <v>2016</v>
      </c>
      <c r="C7" s="46">
        <v>7</v>
      </c>
      <c r="D7" s="37">
        <f t="shared" si="0"/>
        <v>7598.8524490130867</v>
      </c>
      <c r="E7" s="38">
        <f t="shared" si="1"/>
        <v>0.10583541325728708</v>
      </c>
      <c r="F7" s="13">
        <v>57569.05</v>
      </c>
      <c r="G7" s="28">
        <v>39.799999999999997</v>
      </c>
      <c r="H7" s="14">
        <v>11948.39</v>
      </c>
      <c r="I7" s="28">
        <v>38.700000000000003</v>
      </c>
      <c r="J7" s="14">
        <v>45620.65</v>
      </c>
      <c r="K7" s="28">
        <v>40.1</v>
      </c>
      <c r="L7" s="22">
        <v>75760.189299999998</v>
      </c>
      <c r="M7" s="22">
        <v>92944.180600000007</v>
      </c>
      <c r="N7" s="22">
        <v>685605.67559999996</v>
      </c>
      <c r="O7" s="22">
        <v>45903.783199999998</v>
      </c>
      <c r="P7" s="28">
        <v>26.4</v>
      </c>
      <c r="Q7" s="28">
        <v>13.7</v>
      </c>
      <c r="R7" s="28">
        <v>4.8</v>
      </c>
      <c r="S7" s="29">
        <v>21.3</v>
      </c>
      <c r="T7" s="4"/>
    </row>
    <row r="8" spans="1:20" x14ac:dyDescent="0.15">
      <c r="A8" s="6">
        <v>42186</v>
      </c>
      <c r="B8" s="46">
        <v>2015</v>
      </c>
      <c r="C8" s="46">
        <v>7</v>
      </c>
      <c r="D8" s="37">
        <f t="shared" si="0"/>
        <v>6871.5944144258601</v>
      </c>
      <c r="E8" s="38">
        <f t="shared" si="1"/>
        <v>6.8713560109724139E-2</v>
      </c>
      <c r="F8" s="13">
        <v>41170.76</v>
      </c>
      <c r="G8" s="28">
        <v>13.4</v>
      </c>
      <c r="H8" s="14">
        <v>8614.2099999999991</v>
      </c>
      <c r="I8" s="28">
        <v>15.9</v>
      </c>
      <c r="J8" s="14">
        <v>32556.55</v>
      </c>
      <c r="K8" s="28">
        <v>12.7</v>
      </c>
      <c r="L8" s="22">
        <v>59914.420899999997</v>
      </c>
      <c r="M8" s="22">
        <v>81730.656000000003</v>
      </c>
      <c r="N8" s="22">
        <v>654172.48239999998</v>
      </c>
      <c r="O8" s="22">
        <v>37833.366199999997</v>
      </c>
      <c r="P8" s="28">
        <v>6.1</v>
      </c>
      <c r="Q8" s="28">
        <v>-16.8</v>
      </c>
      <c r="R8" s="28">
        <v>3.4</v>
      </c>
      <c r="S8" s="29">
        <v>-13.1</v>
      </c>
      <c r="T8" s="4"/>
    </row>
    <row r="9" spans="1:20" x14ac:dyDescent="0.15">
      <c r="A9" s="6">
        <v>41821</v>
      </c>
      <c r="B9" s="46">
        <v>2014</v>
      </c>
      <c r="C9" s="46">
        <v>7</v>
      </c>
      <c r="D9" s="37">
        <f t="shared" si="0"/>
        <v>6429.7812537536793</v>
      </c>
      <c r="E9" s="38">
        <f t="shared" si="1"/>
        <v>-6.1057891280366866E-3</v>
      </c>
      <c r="F9" s="13">
        <v>36315.14</v>
      </c>
      <c r="G9" s="28">
        <v>-8.1999999999999993</v>
      </c>
      <c r="H9" s="14">
        <v>7432.15</v>
      </c>
      <c r="I9" s="28">
        <v>-4.9000000000000004</v>
      </c>
      <c r="J9" s="14">
        <v>28882.98</v>
      </c>
      <c r="K9" s="28">
        <v>-9</v>
      </c>
      <c r="L9" s="22">
        <v>56479.588600000003</v>
      </c>
      <c r="M9" s="22">
        <v>98231.765700000004</v>
      </c>
      <c r="N9" s="22">
        <v>632684.92429999996</v>
      </c>
      <c r="O9" s="22">
        <v>43524.494700000003</v>
      </c>
      <c r="P9" s="28">
        <v>-7.6</v>
      </c>
      <c r="Q9" s="28">
        <v>-12.8</v>
      </c>
      <c r="R9" s="28">
        <v>11.3</v>
      </c>
      <c r="S9" s="29">
        <v>4.5</v>
      </c>
      <c r="T9" s="4"/>
    </row>
    <row r="10" spans="1:20" x14ac:dyDescent="0.15">
      <c r="A10" s="6">
        <v>41456</v>
      </c>
      <c r="B10" s="46">
        <v>2013</v>
      </c>
      <c r="C10" s="46">
        <v>7</v>
      </c>
      <c r="D10" s="37">
        <f t="shared" si="0"/>
        <v>6469.2813213115542</v>
      </c>
      <c r="E10" s="38">
        <f t="shared" si="1"/>
        <v>9.5362672726979084E-2</v>
      </c>
      <c r="F10" s="13">
        <v>39548.839999999997</v>
      </c>
      <c r="G10" s="28">
        <v>37.799999999999997</v>
      </c>
      <c r="H10" s="14">
        <v>7812.71</v>
      </c>
      <c r="I10" s="28">
        <v>41.9</v>
      </c>
      <c r="J10" s="14">
        <v>31736.14</v>
      </c>
      <c r="K10" s="28">
        <v>36.799999999999997</v>
      </c>
      <c r="L10" s="22">
        <v>61133.282099999997</v>
      </c>
      <c r="M10" s="22">
        <v>112637.72349999999</v>
      </c>
      <c r="N10" s="22">
        <v>568680.9497</v>
      </c>
      <c r="O10" s="22">
        <v>41642.713000000003</v>
      </c>
      <c r="P10" s="28">
        <v>25.8</v>
      </c>
      <c r="Q10" s="28">
        <v>8.4</v>
      </c>
      <c r="R10" s="28">
        <v>16.2</v>
      </c>
      <c r="S10" s="29">
        <v>7.9</v>
      </c>
      <c r="T10" s="4"/>
    </row>
    <row r="11" spans="1:20" x14ac:dyDescent="0.15">
      <c r="A11" s="6">
        <v>41091</v>
      </c>
      <c r="B11" s="46">
        <v>2012</v>
      </c>
      <c r="C11" s="46">
        <v>7</v>
      </c>
      <c r="D11" s="37">
        <f t="shared" si="0"/>
        <v>5906.0633362700255</v>
      </c>
      <c r="E11" s="38">
        <f t="shared" si="1"/>
        <v>6.5206414910672486E-2</v>
      </c>
      <c r="F11" s="13">
        <v>28699.47</v>
      </c>
      <c r="G11" s="28">
        <v>-0.5</v>
      </c>
      <c r="H11" s="14">
        <v>5506.04</v>
      </c>
      <c r="I11" s="28">
        <v>5.2</v>
      </c>
      <c r="J11" s="14">
        <v>23193.43</v>
      </c>
      <c r="K11" s="28">
        <v>-1.8</v>
      </c>
      <c r="L11" s="22">
        <v>48593.231</v>
      </c>
      <c r="M11" s="22">
        <v>103904.5471</v>
      </c>
      <c r="N11" s="22">
        <v>489216.14250000002</v>
      </c>
      <c r="O11" s="22">
        <v>38607.9205</v>
      </c>
      <c r="P11" s="28">
        <v>-6.6</v>
      </c>
      <c r="Q11" s="28">
        <v>-9.8000000000000007</v>
      </c>
      <c r="R11" s="28">
        <v>15.3</v>
      </c>
      <c r="S11" s="29">
        <v>19</v>
      </c>
      <c r="T11" s="4"/>
    </row>
    <row r="12" spans="1:20" x14ac:dyDescent="0.15">
      <c r="A12" s="6">
        <v>40725</v>
      </c>
      <c r="B12" s="46">
        <v>2011</v>
      </c>
      <c r="C12" s="46">
        <v>7</v>
      </c>
      <c r="D12" s="37">
        <f t="shared" si="0"/>
        <v>5544.5247546366909</v>
      </c>
      <c r="E12" s="38">
        <f t="shared" si="1"/>
        <v>0.11004919392006209</v>
      </c>
      <c r="F12" s="13">
        <v>28852.11</v>
      </c>
      <c r="G12" s="28">
        <v>26.1</v>
      </c>
      <c r="H12" s="14">
        <v>5235.57</v>
      </c>
      <c r="I12" s="28">
        <v>13.3</v>
      </c>
      <c r="J12" s="14">
        <v>23616.54</v>
      </c>
      <c r="K12" s="28">
        <v>29.3</v>
      </c>
      <c r="L12" s="22">
        <v>52037.120000000003</v>
      </c>
      <c r="M12" s="22">
        <v>115169.16</v>
      </c>
      <c r="N12" s="22">
        <v>424195.25</v>
      </c>
      <c r="O12" s="22">
        <v>32445.43</v>
      </c>
      <c r="P12" s="28">
        <v>13.6</v>
      </c>
      <c r="Q12" s="28">
        <v>24.9</v>
      </c>
      <c r="R12" s="28">
        <v>30.8</v>
      </c>
      <c r="S12" s="29">
        <v>13.4</v>
      </c>
      <c r="T12" s="4"/>
    </row>
    <row r="13" spans="1:20" x14ac:dyDescent="0.15">
      <c r="A13" s="6">
        <v>40360</v>
      </c>
      <c r="B13" s="46">
        <v>2010</v>
      </c>
      <c r="C13" s="46">
        <v>7</v>
      </c>
      <c r="D13" s="37">
        <f t="shared" si="0"/>
        <v>4994.8459807052195</v>
      </c>
      <c r="E13" s="38">
        <f t="shared" si="1"/>
        <v>6.4102330851955741E-2</v>
      </c>
      <c r="F13" s="13">
        <v>22885.69</v>
      </c>
      <c r="G13" s="28">
        <v>16.8</v>
      </c>
      <c r="H13" s="14">
        <v>4620.97</v>
      </c>
      <c r="I13" s="28">
        <v>3</v>
      </c>
      <c r="J13" s="14">
        <v>18264.72</v>
      </c>
      <c r="K13" s="28">
        <v>20.9</v>
      </c>
      <c r="L13" s="22">
        <v>45818.61</v>
      </c>
      <c r="M13" s="22">
        <v>92183.27</v>
      </c>
      <c r="N13" s="22">
        <v>324259.39</v>
      </c>
      <c r="O13" s="22">
        <v>28603.48</v>
      </c>
      <c r="P13" s="28">
        <v>9.6999999999999993</v>
      </c>
      <c r="Q13" s="28">
        <v>67.7</v>
      </c>
      <c r="R13" s="28">
        <v>29.4</v>
      </c>
      <c r="S13" s="29">
        <v>12.6</v>
      </c>
      <c r="T13" s="4"/>
    </row>
    <row r="14" spans="1:20" x14ac:dyDescent="0.15">
      <c r="A14" s="6">
        <v>39995</v>
      </c>
      <c r="B14" s="46">
        <v>2009</v>
      </c>
      <c r="C14" s="46">
        <v>7</v>
      </c>
      <c r="D14" s="37">
        <f t="shared" si="0"/>
        <v>4693.9526734296123</v>
      </c>
      <c r="E14" s="38">
        <f t="shared" si="1"/>
        <v>0.16968708363044194</v>
      </c>
      <c r="F14" s="13">
        <v>19599.59</v>
      </c>
      <c r="G14" s="28">
        <v>60.4</v>
      </c>
      <c r="H14" s="14">
        <v>4486.8999999999996</v>
      </c>
      <c r="I14" s="28">
        <v>65</v>
      </c>
      <c r="J14" s="14">
        <v>15112.69</v>
      </c>
      <c r="K14" s="28">
        <v>59.1</v>
      </c>
      <c r="L14" s="22">
        <v>41754.980000000003</v>
      </c>
      <c r="M14" s="22">
        <v>54979.73</v>
      </c>
      <c r="N14" s="22">
        <v>250683.7</v>
      </c>
      <c r="O14" s="22">
        <v>25398.25</v>
      </c>
      <c r="P14" s="28">
        <v>37.1</v>
      </c>
      <c r="Q14" s="28">
        <v>-9.1</v>
      </c>
      <c r="R14" s="28">
        <v>12.5</v>
      </c>
      <c r="S14" s="29">
        <v>24.6</v>
      </c>
      <c r="T14" s="4"/>
    </row>
    <row r="15" spans="1:20" x14ac:dyDescent="0.15">
      <c r="A15" s="6">
        <v>39630</v>
      </c>
      <c r="B15" s="46">
        <v>2008</v>
      </c>
      <c r="C15" s="46">
        <v>7</v>
      </c>
      <c r="D15" s="37">
        <f t="shared" si="0"/>
        <v>4012.9986379439652</v>
      </c>
      <c r="E15" s="38">
        <f t="shared" si="1"/>
        <v>4.2368826665111173E-2</v>
      </c>
      <c r="F15" s="13">
        <v>12221.17</v>
      </c>
      <c r="G15" s="28">
        <v>-7</v>
      </c>
      <c r="H15" s="14">
        <v>2719.65</v>
      </c>
      <c r="I15" s="28">
        <v>-12</v>
      </c>
      <c r="J15" s="14">
        <v>9501.52</v>
      </c>
      <c r="K15" s="28">
        <v>-5.5</v>
      </c>
      <c r="L15" s="22">
        <v>30453.96</v>
      </c>
      <c r="M15" s="22">
        <v>60509.99</v>
      </c>
      <c r="N15" s="22">
        <v>222896.7</v>
      </c>
      <c r="O15" s="22">
        <v>20382.39</v>
      </c>
      <c r="P15" s="28">
        <v>-10.8</v>
      </c>
      <c r="Q15" s="28">
        <v>15.1</v>
      </c>
      <c r="R15" s="28">
        <v>22.5</v>
      </c>
      <c r="S15" s="29">
        <v>13.6</v>
      </c>
      <c r="T15" s="4"/>
    </row>
    <row r="16" spans="1:20" x14ac:dyDescent="0.15">
      <c r="A16" s="6">
        <v>39264</v>
      </c>
      <c r="B16" s="46">
        <v>2007</v>
      </c>
      <c r="C16" s="46">
        <v>7</v>
      </c>
      <c r="D16" s="37">
        <f t="shared" si="0"/>
        <v>3849.8835875425198</v>
      </c>
      <c r="E16" s="38">
        <f t="shared" si="1"/>
        <v>0.11368276551617552</v>
      </c>
      <c r="F16" s="13">
        <v>13142.44</v>
      </c>
      <c r="G16" s="28">
        <v>39.200000000000003</v>
      </c>
      <c r="H16" s="14">
        <v>3091.03</v>
      </c>
      <c r="I16" s="28">
        <v>22.6</v>
      </c>
      <c r="J16" s="14">
        <v>10051.41</v>
      </c>
      <c r="K16" s="28">
        <v>45.3</v>
      </c>
      <c r="L16" s="22">
        <v>34137.24</v>
      </c>
      <c r="M16" s="22">
        <v>52557.66</v>
      </c>
      <c r="N16" s="22">
        <v>181937.89</v>
      </c>
      <c r="O16" s="22">
        <v>17939.48</v>
      </c>
      <c r="P16" s="28">
        <v>25.1</v>
      </c>
      <c r="Q16" s="28">
        <v>20.6</v>
      </c>
      <c r="R16" s="28">
        <v>22.5</v>
      </c>
      <c r="S16" s="29">
        <v>10</v>
      </c>
      <c r="T16" s="4"/>
    </row>
    <row r="17" spans="1:20" x14ac:dyDescent="0.15">
      <c r="A17" s="6">
        <v>38899</v>
      </c>
      <c r="B17" s="46">
        <v>2006</v>
      </c>
      <c r="C17" s="46">
        <v>7</v>
      </c>
      <c r="D17" s="37">
        <f t="shared" si="0"/>
        <v>3456.8942851137285</v>
      </c>
      <c r="E17" s="38">
        <f t="shared" si="1"/>
        <v>0.15691729303587038</v>
      </c>
      <c r="F17" s="13">
        <v>9440.08</v>
      </c>
      <c r="G17" s="28">
        <v>21.7</v>
      </c>
      <c r="H17" s="14">
        <v>2521.48</v>
      </c>
      <c r="I17" s="28">
        <v>2.4</v>
      </c>
      <c r="J17" s="14">
        <v>6918.6</v>
      </c>
      <c r="K17" s="28">
        <v>30.7</v>
      </c>
      <c r="L17" s="22">
        <v>27307.98</v>
      </c>
      <c r="M17" s="22">
        <v>43575.58</v>
      </c>
      <c r="N17" s="22">
        <v>148498.89000000001</v>
      </c>
      <c r="O17" s="22">
        <v>16313.57</v>
      </c>
      <c r="P17" s="28">
        <v>12.6</v>
      </c>
      <c r="Q17" s="28">
        <v>17.399999999999999</v>
      </c>
      <c r="R17" s="28">
        <v>19.2</v>
      </c>
      <c r="S17" s="29">
        <v>11</v>
      </c>
      <c r="T17" s="4"/>
    </row>
    <row r="18" spans="1:20" x14ac:dyDescent="0.15">
      <c r="A18" s="6">
        <v>38534</v>
      </c>
      <c r="B18" s="46">
        <v>2005</v>
      </c>
      <c r="C18" s="46">
        <v>7</v>
      </c>
      <c r="D18" s="37">
        <f t="shared" si="0"/>
        <v>2988.0219665854256</v>
      </c>
      <c r="E18" s="38">
        <f t="shared" si="1"/>
        <v>9.6897489155583355E-2</v>
      </c>
      <c r="F18" s="13">
        <v>4938.28</v>
      </c>
      <c r="G18" s="28">
        <v>34.9</v>
      </c>
      <c r="H18" s="14"/>
      <c r="I18" s="28"/>
      <c r="J18" s="14"/>
      <c r="K18" s="28"/>
      <c r="L18" s="22">
        <v>16526.919999999998</v>
      </c>
      <c r="M18" s="22">
        <v>37128.21</v>
      </c>
      <c r="N18" s="22">
        <v>124535.12</v>
      </c>
      <c r="O18" s="22">
        <v>14700.51</v>
      </c>
      <c r="P18" s="28">
        <v>22.9</v>
      </c>
      <c r="Q18" s="28">
        <v>13.3</v>
      </c>
      <c r="R18" s="28">
        <v>19.8</v>
      </c>
      <c r="S18" s="29">
        <v>24</v>
      </c>
      <c r="T18" s="4"/>
    </row>
    <row r="19" spans="1:20" x14ac:dyDescent="0.15">
      <c r="A19" s="6">
        <v>38169</v>
      </c>
      <c r="B19" s="46">
        <v>2004</v>
      </c>
      <c r="C19" s="46">
        <v>7</v>
      </c>
      <c r="D19" s="37">
        <f t="shared" si="0"/>
        <v>2724.0667392589921</v>
      </c>
      <c r="E19" s="38">
        <f t="shared" si="1"/>
        <v>0.12744214845351232</v>
      </c>
      <c r="F19" s="13">
        <v>3657.49</v>
      </c>
      <c r="G19" s="28">
        <v>41.4</v>
      </c>
      <c r="H19" s="14"/>
      <c r="I19" s="28"/>
      <c r="J19" s="14"/>
      <c r="K19" s="28"/>
      <c r="L19" s="22">
        <v>13426.58</v>
      </c>
      <c r="M19" s="22">
        <v>32763</v>
      </c>
      <c r="N19" s="22">
        <v>103899.17</v>
      </c>
      <c r="O19" s="22">
        <v>11808.51</v>
      </c>
      <c r="P19" s="28">
        <v>25.2</v>
      </c>
      <c r="Q19" s="28">
        <v>14.9</v>
      </c>
      <c r="R19" s="28">
        <v>24.3</v>
      </c>
      <c r="S19" s="29">
        <v>12.9</v>
      </c>
      <c r="T19" s="4"/>
    </row>
    <row r="20" spans="1:20" x14ac:dyDescent="0.15">
      <c r="A20" s="6">
        <v>37803</v>
      </c>
      <c r="B20" s="46">
        <v>2003</v>
      </c>
      <c r="C20" s="46">
        <v>7</v>
      </c>
      <c r="D20" s="37">
        <f t="shared" si="0"/>
        <v>2416.1476870414458</v>
      </c>
      <c r="E20" s="38">
        <f t="shared" si="1"/>
        <v>4.3801102767593261E-2</v>
      </c>
      <c r="F20" s="13">
        <v>2574.92</v>
      </c>
      <c r="G20" s="28">
        <v>43.9</v>
      </c>
      <c r="H20" s="14"/>
      <c r="I20" s="28"/>
      <c r="J20" s="14"/>
      <c r="K20" s="28"/>
      <c r="L20" s="22">
        <v>10657.13</v>
      </c>
      <c r="M20" s="22">
        <v>28520.07</v>
      </c>
      <c r="N20" s="22">
        <v>83423.86</v>
      </c>
      <c r="O20" s="22">
        <v>10367.9</v>
      </c>
      <c r="P20" s="28">
        <v>38</v>
      </c>
      <c r="Q20" s="28">
        <v>29.9</v>
      </c>
      <c r="R20" s="28">
        <v>27.9</v>
      </c>
      <c r="S20" s="29">
        <v>37.700000000000003</v>
      </c>
      <c r="T20" s="4"/>
    </row>
    <row r="21" spans="1:20" x14ac:dyDescent="0.15">
      <c r="A21" s="6">
        <v>37438</v>
      </c>
      <c r="B21" s="46">
        <v>2002</v>
      </c>
      <c r="C21" s="46">
        <v>7</v>
      </c>
      <c r="D21" s="37">
        <f t="shared" si="0"/>
        <v>2314.7587032003848</v>
      </c>
      <c r="E21" s="38">
        <f t="shared" si="1"/>
        <v>1.3433737715242991E-2</v>
      </c>
      <c r="F21" s="13">
        <v>1779.98</v>
      </c>
      <c r="G21" s="28">
        <v>22.4</v>
      </c>
      <c r="H21" s="14"/>
      <c r="I21" s="28"/>
      <c r="J21" s="14"/>
      <c r="K21" s="28"/>
      <c r="L21" s="22">
        <v>7689.7</v>
      </c>
      <c r="M21" s="22">
        <v>21779.18</v>
      </c>
      <c r="N21" s="22">
        <v>66031.41</v>
      </c>
      <c r="O21" s="22">
        <v>7516.55</v>
      </c>
      <c r="P21" s="28">
        <v>20.8</v>
      </c>
      <c r="Q21" s="28">
        <v>18</v>
      </c>
      <c r="R21" s="28">
        <v>22.7</v>
      </c>
      <c r="S21" s="29">
        <v>24.3</v>
      </c>
      <c r="T21" s="4"/>
    </row>
    <row r="22" spans="1:20" x14ac:dyDescent="0.15">
      <c r="A22" s="6">
        <v>37073</v>
      </c>
      <c r="B22" s="46">
        <v>2001</v>
      </c>
      <c r="C22" s="46">
        <v>7</v>
      </c>
      <c r="D22" s="37">
        <f t="shared" si="0"/>
        <v>2284.07503821507</v>
      </c>
      <c r="E22" s="38">
        <f t="shared" si="1"/>
        <v>0.10931654872810823</v>
      </c>
      <c r="F22" s="13">
        <v>1453.88</v>
      </c>
      <c r="G22" s="28">
        <v>40.799999999999997</v>
      </c>
      <c r="H22" s="14"/>
      <c r="I22" s="28"/>
      <c r="J22" s="14"/>
      <c r="K22" s="28"/>
      <c r="L22" s="22">
        <v>6365.29</v>
      </c>
      <c r="M22" s="22">
        <v>18458.400000000001</v>
      </c>
      <c r="N22" s="22">
        <v>53829.41</v>
      </c>
      <c r="O22" s="22">
        <v>6044.74</v>
      </c>
      <c r="P22" s="28">
        <v>26.9</v>
      </c>
      <c r="Q22" s="28">
        <v>36</v>
      </c>
      <c r="R22" s="28">
        <v>22.3</v>
      </c>
      <c r="S22" s="29">
        <v>18</v>
      </c>
      <c r="T22" s="4"/>
    </row>
    <row r="23" spans="1:20" x14ac:dyDescent="0.15">
      <c r="A23" s="6">
        <v>36708</v>
      </c>
      <c r="B23" s="46">
        <v>2000</v>
      </c>
      <c r="C23" s="46">
        <v>7</v>
      </c>
      <c r="D23" s="37">
        <f t="shared" si="0"/>
        <v>2058.9930266828583</v>
      </c>
      <c r="E23" s="38"/>
      <c r="F23" s="13">
        <v>1032.55</v>
      </c>
      <c r="G23" s="28">
        <v>38.6</v>
      </c>
      <c r="H23" s="14"/>
      <c r="I23" s="28"/>
      <c r="J23" s="14"/>
      <c r="K23" s="28"/>
      <c r="L23" s="22">
        <v>5014.83</v>
      </c>
      <c r="M23" s="22">
        <v>13572.84</v>
      </c>
      <c r="N23" s="22">
        <v>44030.41</v>
      </c>
      <c r="O23" s="22">
        <v>5123.0200000000004</v>
      </c>
      <c r="P23" s="28">
        <v>38</v>
      </c>
      <c r="Q23" s="28">
        <v>32.700000000000003</v>
      </c>
      <c r="R23" s="28">
        <v>11.6</v>
      </c>
      <c r="S23" s="29">
        <v>19.100000000000001</v>
      </c>
      <c r="T23" s="4"/>
    </row>
    <row r="24" spans="1:20" x14ac:dyDescent="0.15">
      <c r="A24" s="6">
        <v>36342</v>
      </c>
      <c r="B24" s="46">
        <v>1999</v>
      </c>
      <c r="C24" s="46">
        <v>7</v>
      </c>
      <c r="D24" s="37"/>
      <c r="E24" s="38"/>
      <c r="F24" s="13"/>
      <c r="G24" s="28"/>
      <c r="H24" s="14"/>
      <c r="I24" s="28"/>
      <c r="J24" s="14"/>
      <c r="K24" s="28"/>
      <c r="L24" s="22">
        <v>3633.96</v>
      </c>
      <c r="M24" s="22">
        <v>10227.64</v>
      </c>
      <c r="N24" s="22">
        <v>39464.92</v>
      </c>
      <c r="O24" s="22">
        <v>4301.2299999999996</v>
      </c>
      <c r="P24" s="28">
        <v>9.1999999999999993</v>
      </c>
      <c r="Q24" s="28">
        <v>29.4</v>
      </c>
      <c r="R24" s="28">
        <v>19.399999999999999</v>
      </c>
      <c r="S24" s="29">
        <v>27.1</v>
      </c>
      <c r="T24" s="4"/>
    </row>
    <row r="25" spans="1:20" x14ac:dyDescent="0.15">
      <c r="A25" s="6">
        <v>35977</v>
      </c>
      <c r="B25" s="46">
        <v>1998</v>
      </c>
      <c r="C25" s="46">
        <v>7</v>
      </c>
      <c r="D25" s="37"/>
      <c r="E25" s="38"/>
      <c r="F25" s="13"/>
      <c r="G25" s="28"/>
      <c r="H25" s="14"/>
      <c r="I25" s="28"/>
      <c r="J25" s="14"/>
      <c r="K25" s="28"/>
      <c r="L25" s="22"/>
      <c r="M25" s="22"/>
      <c r="N25" s="22"/>
      <c r="O25" s="22"/>
      <c r="P25" s="28">
        <v>51.3</v>
      </c>
      <c r="Q25" s="28">
        <v>44.3</v>
      </c>
      <c r="R25" s="28">
        <v>12</v>
      </c>
      <c r="S25" s="29">
        <v>13.2</v>
      </c>
      <c r="T25" s="4"/>
    </row>
    <row r="26" spans="1:20" x14ac:dyDescent="0.15">
      <c r="A26" s="6">
        <v>35612</v>
      </c>
      <c r="B26" s="46">
        <v>1997</v>
      </c>
      <c r="C26" s="46">
        <v>7</v>
      </c>
      <c r="D26" s="37"/>
      <c r="E26" s="38"/>
      <c r="F26" s="13"/>
      <c r="G26" s="28"/>
      <c r="H26" s="14"/>
      <c r="I26" s="28"/>
      <c r="J26" s="14"/>
      <c r="K26" s="28"/>
      <c r="L26" s="22"/>
      <c r="M26" s="22"/>
      <c r="N26" s="22"/>
      <c r="O26" s="22"/>
      <c r="P26" s="28">
        <v>12.1</v>
      </c>
      <c r="Q26" s="28">
        <v>5</v>
      </c>
      <c r="R26" s="28">
        <v>-6.1</v>
      </c>
      <c r="S26" s="29">
        <v>3.5</v>
      </c>
      <c r="T26" s="4"/>
    </row>
    <row r="27" spans="1:20" x14ac:dyDescent="0.15">
      <c r="A27" s="7">
        <v>35247</v>
      </c>
      <c r="B27" s="47">
        <v>1996</v>
      </c>
      <c r="C27" s="47">
        <v>7</v>
      </c>
      <c r="D27" s="39"/>
      <c r="E27" s="40"/>
      <c r="F27" s="15"/>
      <c r="G27" s="30"/>
      <c r="H27" s="16"/>
      <c r="I27" s="30"/>
      <c r="J27" s="16"/>
      <c r="K27" s="30"/>
      <c r="L27" s="23"/>
      <c r="M27" s="23"/>
      <c r="N27" s="23"/>
      <c r="O27" s="23"/>
      <c r="P27" s="30">
        <v>40</v>
      </c>
      <c r="Q27" s="30">
        <v>7.3</v>
      </c>
      <c r="R27" s="30">
        <v>33.200000000000003</v>
      </c>
      <c r="S27" s="31">
        <v>24.2</v>
      </c>
      <c r="T27" s="4"/>
    </row>
    <row r="28" spans="1:20" x14ac:dyDescent="0.15">
      <c r="A28" s="5"/>
      <c r="B28" s="48"/>
      <c r="C28" s="48"/>
      <c r="D28" s="41"/>
      <c r="E28" s="42"/>
      <c r="F28" s="17"/>
      <c r="G28" s="32"/>
      <c r="H28" s="18"/>
      <c r="I28" s="32"/>
      <c r="J28" s="18"/>
      <c r="K28" s="32"/>
      <c r="L28" s="24"/>
      <c r="M28" s="24"/>
      <c r="N28" s="24"/>
      <c r="O28" s="24"/>
      <c r="P28" s="32"/>
      <c r="Q28" s="32"/>
      <c r="R28" s="32"/>
      <c r="S28" s="32"/>
    </row>
  </sheetData>
  <phoneticPr fontId="1" type="noConversion"/>
  <conditionalFormatting sqref="A1:S27">
    <cfRule type="expression" dxfId="1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01C15-D50A-41CC-9C85-02DFD0AD8AD3}">
  <sheetPr filterMode="1"/>
  <dimension ref="A1:AI151"/>
  <sheetViews>
    <sheetView workbookViewId="0">
      <pane ySplit="1" topLeftCell="A2" activePane="bottomLeft" state="frozen"/>
      <selection pane="bottomLeft" activeCell="E157" sqref="E157"/>
    </sheetView>
  </sheetViews>
  <sheetFormatPr defaultRowHeight="13.5" x14ac:dyDescent="0.15"/>
  <cols>
    <col min="1" max="1" width="12" customWidth="1"/>
    <col min="2" max="2" width="7.875" customWidth="1"/>
    <col min="3" max="3" width="7.25" customWidth="1"/>
  </cols>
  <sheetData>
    <row r="1" spans="1:35" s="52" customFormat="1" ht="67.5" x14ac:dyDescent="0.15">
      <c r="A1" s="51" t="s">
        <v>3</v>
      </c>
      <c r="B1" s="51" t="s">
        <v>2</v>
      </c>
      <c r="C1" s="51" t="s">
        <v>1</v>
      </c>
      <c r="D1" s="52" t="s">
        <v>22</v>
      </c>
      <c r="E1" s="52" t="s">
        <v>23</v>
      </c>
      <c r="F1" s="52" t="s">
        <v>24</v>
      </c>
      <c r="G1" s="52" t="s">
        <v>25</v>
      </c>
      <c r="H1" s="52" t="s">
        <v>26</v>
      </c>
      <c r="I1" s="52" t="s">
        <v>27</v>
      </c>
      <c r="J1" s="52" t="s">
        <v>28</v>
      </c>
      <c r="K1" s="52" t="s">
        <v>29</v>
      </c>
      <c r="L1" s="52" t="s">
        <v>30</v>
      </c>
      <c r="M1" s="52" t="s">
        <v>31</v>
      </c>
      <c r="N1" s="52" t="s">
        <v>32</v>
      </c>
      <c r="O1" s="52" t="s">
        <v>33</v>
      </c>
      <c r="P1" s="52" t="s">
        <v>34</v>
      </c>
      <c r="Q1" s="52" t="s">
        <v>35</v>
      </c>
      <c r="R1" s="52" t="s">
        <v>36</v>
      </c>
      <c r="S1" s="52" t="s">
        <v>37</v>
      </c>
      <c r="T1" s="52" t="s">
        <v>38</v>
      </c>
      <c r="U1" s="52" t="s">
        <v>39</v>
      </c>
      <c r="V1" s="52" t="s">
        <v>40</v>
      </c>
      <c r="W1" s="52" t="s">
        <v>41</v>
      </c>
      <c r="X1" s="52" t="s">
        <v>42</v>
      </c>
      <c r="Y1" s="52" t="s">
        <v>43</v>
      </c>
      <c r="Z1" s="52" t="s">
        <v>44</v>
      </c>
      <c r="AA1" s="52" t="s">
        <v>45</v>
      </c>
      <c r="AB1" s="52" t="s">
        <v>46</v>
      </c>
      <c r="AC1" s="52" t="s">
        <v>47</v>
      </c>
      <c r="AD1" s="52" t="s">
        <v>48</v>
      </c>
      <c r="AE1" s="52" t="s">
        <v>49</v>
      </c>
      <c r="AF1" s="52" t="s">
        <v>50</v>
      </c>
      <c r="AG1" s="52" t="s">
        <v>51</v>
      </c>
      <c r="AH1" s="52" t="s">
        <v>52</v>
      </c>
      <c r="AI1" s="52" t="s">
        <v>53</v>
      </c>
    </row>
    <row r="2" spans="1:35" x14ac:dyDescent="0.15">
      <c r="A2" s="53" t="s">
        <v>54</v>
      </c>
      <c r="B2" s="53">
        <f>YEAR(A2)</f>
        <v>2021</v>
      </c>
      <c r="C2" s="53">
        <f>MONTH(A2)</f>
        <v>7</v>
      </c>
      <c r="D2" s="54">
        <v>84895.41</v>
      </c>
      <c r="E2" s="54">
        <v>12.7</v>
      </c>
      <c r="F2" s="54" t="s">
        <v>0</v>
      </c>
      <c r="G2" s="54" t="s">
        <v>0</v>
      </c>
      <c r="H2" s="54">
        <v>63980.28</v>
      </c>
      <c r="I2" s="54">
        <v>14.9</v>
      </c>
      <c r="J2" s="54">
        <v>11996.61</v>
      </c>
      <c r="K2" s="54">
        <v>9.1</v>
      </c>
      <c r="L2" s="54">
        <v>9857.26</v>
      </c>
      <c r="M2" s="54">
        <v>10.4</v>
      </c>
      <c r="N2" s="54" t="s">
        <v>0</v>
      </c>
      <c r="O2" s="54" t="s">
        <v>0</v>
      </c>
      <c r="P2" s="54">
        <v>3383.4</v>
      </c>
      <c r="Q2" s="54">
        <v>3.7</v>
      </c>
      <c r="R2" s="54">
        <v>7133.3</v>
      </c>
      <c r="S2" s="54">
        <v>2</v>
      </c>
      <c r="T2" s="54">
        <v>10398.43</v>
      </c>
      <c r="U2" s="54">
        <v>10.7</v>
      </c>
      <c r="V2" s="54">
        <v>50024.61</v>
      </c>
      <c r="W2" s="54">
        <v>18.8</v>
      </c>
      <c r="X2" s="54">
        <v>3017.24</v>
      </c>
      <c r="Y2" s="54">
        <v>-2.7</v>
      </c>
      <c r="Z2" s="54">
        <v>694</v>
      </c>
      <c r="AA2" s="54">
        <v>-13.2</v>
      </c>
      <c r="AB2" s="54">
        <v>31159.56</v>
      </c>
      <c r="AC2" s="54">
        <v>6.3</v>
      </c>
      <c r="AD2" s="54">
        <v>26617.49</v>
      </c>
      <c r="AE2" s="54">
        <v>4</v>
      </c>
      <c r="AF2" s="54">
        <v>955666.45</v>
      </c>
      <c r="AG2" s="54">
        <v>12.3</v>
      </c>
      <c r="AH2" s="54">
        <v>21181.63</v>
      </c>
      <c r="AI2" s="54">
        <v>32.4</v>
      </c>
    </row>
    <row r="3" spans="1:35" hidden="1" x14ac:dyDescent="0.15">
      <c r="A3" s="53" t="s">
        <v>55</v>
      </c>
      <c r="B3" s="53">
        <f t="shared" ref="B3:B66" si="0">YEAR(A3)</f>
        <v>2021</v>
      </c>
      <c r="C3" s="53">
        <f t="shared" ref="C3:C66" si="1">MONTH(A3)</f>
        <v>6</v>
      </c>
      <c r="D3" s="54">
        <v>72179.070000000007</v>
      </c>
      <c r="E3" s="54">
        <v>15</v>
      </c>
      <c r="F3" s="54" t="s">
        <v>0</v>
      </c>
      <c r="G3" s="54" t="s">
        <v>0</v>
      </c>
      <c r="H3" s="54">
        <v>54244.22</v>
      </c>
      <c r="I3" s="54">
        <v>17</v>
      </c>
      <c r="J3" s="54">
        <v>10182.16</v>
      </c>
      <c r="K3" s="54">
        <v>9.9</v>
      </c>
      <c r="L3" s="54">
        <v>8399.3700000000008</v>
      </c>
      <c r="M3" s="54">
        <v>12.9</v>
      </c>
      <c r="N3" s="54" t="s">
        <v>0</v>
      </c>
      <c r="O3" s="54" t="s">
        <v>0</v>
      </c>
      <c r="P3" s="54">
        <v>2909.57</v>
      </c>
      <c r="Q3" s="54">
        <v>6.7</v>
      </c>
      <c r="R3" s="54">
        <v>6054.19</v>
      </c>
      <c r="S3" s="54">
        <v>3.5</v>
      </c>
      <c r="T3" s="54">
        <v>8971.09</v>
      </c>
      <c r="U3" s="54">
        <v>14.3</v>
      </c>
      <c r="V3" s="54">
        <v>42479.46</v>
      </c>
      <c r="W3" s="54">
        <v>21.5</v>
      </c>
      <c r="X3" s="54">
        <v>2560.39</v>
      </c>
      <c r="Y3" s="54">
        <v>-1.2</v>
      </c>
      <c r="Z3" s="54">
        <v>569.63</v>
      </c>
      <c r="AA3" s="54">
        <v>-15.8</v>
      </c>
      <c r="AB3" s="54">
        <v>26569.59</v>
      </c>
      <c r="AC3" s="54">
        <v>8.1999999999999993</v>
      </c>
      <c r="AD3" s="54">
        <v>22759.91</v>
      </c>
      <c r="AE3" s="54">
        <v>6.3</v>
      </c>
      <c r="AF3" s="54">
        <v>938605.81</v>
      </c>
      <c r="AG3" s="54">
        <v>12.4</v>
      </c>
      <c r="AH3" s="54">
        <v>18625.13</v>
      </c>
      <c r="AI3" s="54">
        <v>32.799999999999997</v>
      </c>
    </row>
    <row r="4" spans="1:35" hidden="1" x14ac:dyDescent="0.15">
      <c r="A4" s="53" t="s">
        <v>56</v>
      </c>
      <c r="B4" s="53">
        <f t="shared" si="0"/>
        <v>2021</v>
      </c>
      <c r="C4" s="53">
        <f t="shared" si="1"/>
        <v>5</v>
      </c>
      <c r="D4" s="54">
        <v>54318.080000000002</v>
      </c>
      <c r="E4" s="54">
        <v>18.3</v>
      </c>
      <c r="F4" s="54" t="s">
        <v>0</v>
      </c>
      <c r="G4" s="54" t="s">
        <v>0</v>
      </c>
      <c r="H4" s="54">
        <v>40750.21</v>
      </c>
      <c r="I4" s="54">
        <v>20.7</v>
      </c>
      <c r="J4" s="54">
        <v>7580.89</v>
      </c>
      <c r="K4" s="54">
        <v>12.5</v>
      </c>
      <c r="L4" s="54">
        <v>6366.73</v>
      </c>
      <c r="M4" s="54">
        <v>15</v>
      </c>
      <c r="N4" s="54" t="s">
        <v>0</v>
      </c>
      <c r="O4" s="54" t="s">
        <v>0</v>
      </c>
      <c r="P4" s="54">
        <v>2207.98</v>
      </c>
      <c r="Q4" s="54">
        <v>6.2</v>
      </c>
      <c r="R4" s="54">
        <v>4590.59</v>
      </c>
      <c r="S4" s="54">
        <v>6.1</v>
      </c>
      <c r="T4" s="54">
        <v>6769.3</v>
      </c>
      <c r="U4" s="54">
        <v>17.8</v>
      </c>
      <c r="V4" s="54">
        <v>31788.07</v>
      </c>
      <c r="W4" s="54">
        <v>22.7</v>
      </c>
      <c r="X4" s="54">
        <v>1954.5</v>
      </c>
      <c r="Y4" s="54">
        <v>0.2</v>
      </c>
      <c r="Z4" s="54">
        <v>437.93</v>
      </c>
      <c r="AA4" s="54">
        <v>-15.7</v>
      </c>
      <c r="AB4" s="54">
        <v>20137.580000000002</v>
      </c>
      <c r="AC4" s="54">
        <v>14.8</v>
      </c>
      <c r="AD4" s="54">
        <v>17487.3</v>
      </c>
      <c r="AE4" s="54">
        <v>14.4</v>
      </c>
      <c r="AF4" s="54">
        <v>906071.76</v>
      </c>
      <c r="AG4" s="54">
        <v>12.5</v>
      </c>
      <c r="AH4" s="54">
        <v>14051.18</v>
      </c>
      <c r="AI4" s="54">
        <v>23.4</v>
      </c>
    </row>
    <row r="5" spans="1:35" hidden="1" x14ac:dyDescent="0.15">
      <c r="A5" s="53" t="s">
        <v>57</v>
      </c>
      <c r="B5" s="53">
        <f t="shared" si="0"/>
        <v>2021</v>
      </c>
      <c r="C5" s="53">
        <f t="shared" si="1"/>
        <v>4</v>
      </c>
      <c r="D5" s="54">
        <v>40239.760000000002</v>
      </c>
      <c r="E5" s="54">
        <v>21.6</v>
      </c>
      <c r="F5" s="54" t="s">
        <v>0</v>
      </c>
      <c r="G5" s="54" t="s">
        <v>0</v>
      </c>
      <c r="H5" s="54">
        <v>30161.69</v>
      </c>
      <c r="I5" s="54">
        <v>24.4</v>
      </c>
      <c r="J5" s="54">
        <v>5634.94</v>
      </c>
      <c r="K5" s="54">
        <v>16</v>
      </c>
      <c r="L5" s="54">
        <v>4683.41</v>
      </c>
      <c r="M5" s="54">
        <v>16.3</v>
      </c>
      <c r="N5" s="54" t="s">
        <v>0</v>
      </c>
      <c r="O5" s="54" t="s">
        <v>0</v>
      </c>
      <c r="P5" s="54">
        <v>1694.26</v>
      </c>
      <c r="Q5" s="54">
        <v>10.8</v>
      </c>
      <c r="R5" s="54">
        <v>3443.21</v>
      </c>
      <c r="S5" s="54">
        <v>9.5</v>
      </c>
      <c r="T5" s="54">
        <v>4940.59</v>
      </c>
      <c r="U5" s="54">
        <v>17.899999999999999</v>
      </c>
      <c r="V5" s="54">
        <v>23918.49</v>
      </c>
      <c r="W5" s="54">
        <v>27.1</v>
      </c>
      <c r="X5" s="54">
        <v>1503.27</v>
      </c>
      <c r="Y5" s="54">
        <v>5.9</v>
      </c>
      <c r="Z5" s="54">
        <v>348.61</v>
      </c>
      <c r="AA5" s="54">
        <v>-11.1</v>
      </c>
      <c r="AB5" s="54">
        <v>14469.39</v>
      </c>
      <c r="AC5" s="54">
        <v>16</v>
      </c>
      <c r="AD5" s="54">
        <v>12367.46</v>
      </c>
      <c r="AE5" s="54">
        <v>14.2</v>
      </c>
      <c r="AF5" s="54">
        <v>885466.59</v>
      </c>
      <c r="AG5" s="54">
        <v>12.6</v>
      </c>
      <c r="AH5" s="54">
        <v>11708.03</v>
      </c>
      <c r="AI5" s="54">
        <v>24.6</v>
      </c>
    </row>
    <row r="6" spans="1:35" hidden="1" x14ac:dyDescent="0.15">
      <c r="A6" s="53" t="s">
        <v>58</v>
      </c>
      <c r="B6" s="53">
        <f t="shared" si="0"/>
        <v>2021</v>
      </c>
      <c r="C6" s="53">
        <f t="shared" si="1"/>
        <v>3</v>
      </c>
      <c r="D6" s="54">
        <v>27575.82</v>
      </c>
      <c r="E6" s="54">
        <v>25.6</v>
      </c>
      <c r="F6" s="54" t="s">
        <v>0</v>
      </c>
      <c r="G6" s="54" t="s">
        <v>0</v>
      </c>
      <c r="H6" s="54">
        <v>20623.7</v>
      </c>
      <c r="I6" s="54">
        <v>28.8</v>
      </c>
      <c r="J6" s="54">
        <v>3840.27</v>
      </c>
      <c r="K6" s="54">
        <v>21.6</v>
      </c>
      <c r="L6" s="54">
        <v>3269.7</v>
      </c>
      <c r="M6" s="54">
        <v>21.1</v>
      </c>
      <c r="N6" s="54" t="s">
        <v>0</v>
      </c>
      <c r="O6" s="54" t="s">
        <v>0</v>
      </c>
      <c r="P6" s="54">
        <v>1190.31</v>
      </c>
      <c r="Q6" s="54">
        <v>14.9</v>
      </c>
      <c r="R6" s="54">
        <v>2396.96</v>
      </c>
      <c r="S6" s="54">
        <v>13.8</v>
      </c>
      <c r="T6" s="54">
        <v>3364.85</v>
      </c>
      <c r="U6" s="54">
        <v>19.899999999999999</v>
      </c>
      <c r="V6" s="54">
        <v>16934.830000000002</v>
      </c>
      <c r="W6" s="54">
        <v>34.299999999999997</v>
      </c>
      <c r="X6" s="54">
        <v>1094.45</v>
      </c>
      <c r="Y6" s="54">
        <v>16.8</v>
      </c>
      <c r="Z6" s="54">
        <v>253.81</v>
      </c>
      <c r="AA6" s="54">
        <v>-1.4</v>
      </c>
      <c r="AB6" s="54">
        <v>9292.74</v>
      </c>
      <c r="AC6" s="54">
        <v>13.9</v>
      </c>
      <c r="AD6" s="54">
        <v>7802.65</v>
      </c>
      <c r="AE6" s="54">
        <v>11.4</v>
      </c>
      <c r="AF6" s="54">
        <v>864331.04</v>
      </c>
      <c r="AG6" s="54">
        <v>12.8</v>
      </c>
      <c r="AH6" s="54">
        <v>10091.48</v>
      </c>
      <c r="AI6" s="54">
        <v>30.6</v>
      </c>
    </row>
    <row r="7" spans="1:35" hidden="1" x14ac:dyDescent="0.15">
      <c r="A7" s="53" t="s">
        <v>59</v>
      </c>
      <c r="B7" s="53">
        <f t="shared" si="0"/>
        <v>2021</v>
      </c>
      <c r="C7" s="53">
        <f t="shared" si="1"/>
        <v>2</v>
      </c>
      <c r="D7" s="54">
        <v>13985.87</v>
      </c>
      <c r="E7" s="54">
        <v>38.299999999999997</v>
      </c>
      <c r="F7" s="54" t="s">
        <v>0</v>
      </c>
      <c r="G7" s="54" t="s">
        <v>0</v>
      </c>
      <c r="H7" s="54">
        <v>10387.26</v>
      </c>
      <c r="I7" s="54">
        <v>41.9</v>
      </c>
      <c r="J7" s="54">
        <v>1960.02</v>
      </c>
      <c r="K7" s="54">
        <v>37.1</v>
      </c>
      <c r="L7" s="54">
        <v>1672.3</v>
      </c>
      <c r="M7" s="54">
        <v>30.4</v>
      </c>
      <c r="N7" s="54" t="s">
        <v>0</v>
      </c>
      <c r="O7" s="54" t="s">
        <v>0</v>
      </c>
      <c r="P7" s="54">
        <v>675.28</v>
      </c>
      <c r="Q7" s="54">
        <v>22.8</v>
      </c>
      <c r="R7" s="54">
        <v>1251.24</v>
      </c>
      <c r="S7" s="54">
        <v>27.8</v>
      </c>
      <c r="T7" s="54">
        <v>1672.08</v>
      </c>
      <c r="U7" s="54">
        <v>31.8</v>
      </c>
      <c r="V7" s="54">
        <v>9487.7000000000007</v>
      </c>
      <c r="W7" s="54">
        <v>48.4</v>
      </c>
      <c r="X7" s="54">
        <v>614.29999999999995</v>
      </c>
      <c r="Y7" s="54">
        <v>32.700000000000003</v>
      </c>
      <c r="Z7" s="54">
        <v>139.66999999999999</v>
      </c>
      <c r="AA7" s="54">
        <v>13.6</v>
      </c>
      <c r="AB7" s="54">
        <v>3744.2</v>
      </c>
      <c r="AC7" s="54">
        <v>19.399999999999999</v>
      </c>
      <c r="AD7" s="54">
        <v>3071.24</v>
      </c>
      <c r="AE7" s="54">
        <v>16.399999999999999</v>
      </c>
      <c r="AF7" s="54">
        <v>837785.45</v>
      </c>
      <c r="AG7" s="54">
        <v>12.4</v>
      </c>
      <c r="AH7" s="54">
        <v>7126.72</v>
      </c>
      <c r="AI7" s="54">
        <v>45.6</v>
      </c>
    </row>
    <row r="8" spans="1:35" hidden="1" x14ac:dyDescent="0.15">
      <c r="A8" s="53" t="s">
        <v>60</v>
      </c>
      <c r="B8" s="53">
        <f t="shared" si="0"/>
        <v>2021</v>
      </c>
      <c r="C8" s="53">
        <f t="shared" si="1"/>
        <v>1</v>
      </c>
      <c r="D8" s="54" t="s">
        <v>0</v>
      </c>
      <c r="E8" s="54" t="s">
        <v>0</v>
      </c>
      <c r="F8" s="54" t="s">
        <v>0</v>
      </c>
      <c r="G8" s="54" t="s">
        <v>0</v>
      </c>
      <c r="H8" s="54" t="s">
        <v>0</v>
      </c>
      <c r="I8" s="54" t="s">
        <v>0</v>
      </c>
      <c r="J8" s="54" t="s">
        <v>0</v>
      </c>
      <c r="K8" s="54" t="s">
        <v>0</v>
      </c>
      <c r="L8" s="54" t="s">
        <v>0</v>
      </c>
      <c r="M8" s="54" t="s">
        <v>0</v>
      </c>
      <c r="N8" s="54" t="s">
        <v>0</v>
      </c>
      <c r="O8" s="54" t="s">
        <v>0</v>
      </c>
      <c r="P8" s="54" t="s">
        <v>0</v>
      </c>
      <c r="Q8" s="54" t="s">
        <v>0</v>
      </c>
      <c r="R8" s="54" t="s">
        <v>0</v>
      </c>
      <c r="S8" s="54" t="s">
        <v>0</v>
      </c>
      <c r="T8" s="54" t="s">
        <v>0</v>
      </c>
      <c r="U8" s="54" t="s">
        <v>0</v>
      </c>
      <c r="V8" s="54" t="s">
        <v>0</v>
      </c>
      <c r="W8" s="54" t="s">
        <v>0</v>
      </c>
      <c r="X8" s="54" t="s">
        <v>0</v>
      </c>
      <c r="Y8" s="54" t="s">
        <v>0</v>
      </c>
      <c r="Z8" s="54" t="s">
        <v>0</v>
      </c>
      <c r="AA8" s="54" t="s">
        <v>0</v>
      </c>
      <c r="AB8" s="54" t="s">
        <v>0</v>
      </c>
      <c r="AC8" s="54" t="s">
        <v>0</v>
      </c>
      <c r="AD8" s="54" t="s">
        <v>0</v>
      </c>
      <c r="AE8" s="54" t="s">
        <v>0</v>
      </c>
      <c r="AF8" s="54" t="s">
        <v>0</v>
      </c>
      <c r="AG8" s="54" t="s">
        <v>0</v>
      </c>
      <c r="AH8" s="54" t="s">
        <v>0</v>
      </c>
      <c r="AI8" s="54" t="s">
        <v>0</v>
      </c>
    </row>
    <row r="9" spans="1:35" hidden="1" x14ac:dyDescent="0.15">
      <c r="A9" s="53" t="s">
        <v>61</v>
      </c>
      <c r="B9" s="53">
        <f t="shared" si="0"/>
        <v>2020</v>
      </c>
      <c r="C9" s="53">
        <f t="shared" si="1"/>
        <v>12</v>
      </c>
      <c r="D9" s="54">
        <v>141442.95000000001</v>
      </c>
      <c r="E9" s="54">
        <v>7</v>
      </c>
      <c r="F9" s="54" t="s">
        <v>0</v>
      </c>
      <c r="G9" s="54" t="s">
        <v>0</v>
      </c>
      <c r="H9" s="54">
        <v>104445.73</v>
      </c>
      <c r="I9" s="54">
        <v>7.6</v>
      </c>
      <c r="J9" s="54">
        <v>20444.93</v>
      </c>
      <c r="K9" s="54">
        <v>4.5</v>
      </c>
      <c r="L9" s="54">
        <v>16584.150000000001</v>
      </c>
      <c r="M9" s="54">
        <v>-4.0999999999999996</v>
      </c>
      <c r="N9" s="54" t="s">
        <v>0</v>
      </c>
      <c r="O9" s="54" t="s">
        <v>0</v>
      </c>
      <c r="P9" s="54">
        <v>6494.1</v>
      </c>
      <c r="Q9" s="54">
        <v>5.4</v>
      </c>
      <c r="R9" s="54">
        <v>13076.06</v>
      </c>
      <c r="S9" s="54">
        <v>-1.1000000000000001</v>
      </c>
      <c r="T9" s="54">
        <v>17427.05</v>
      </c>
      <c r="U9" s="54">
        <v>10.8</v>
      </c>
      <c r="V9" s="54">
        <v>81904.89</v>
      </c>
      <c r="W9" s="54">
        <v>8.8000000000000007</v>
      </c>
      <c r="X9" s="54">
        <v>5849.85</v>
      </c>
      <c r="Y9" s="54">
        <v>-12.9</v>
      </c>
      <c r="Z9" s="54">
        <v>1442.94</v>
      </c>
      <c r="AA9" s="54">
        <v>-15.8</v>
      </c>
      <c r="AB9" s="54">
        <v>52245.27</v>
      </c>
      <c r="AC9" s="54">
        <v>7.7</v>
      </c>
      <c r="AD9" s="54">
        <v>44451.87</v>
      </c>
      <c r="AE9" s="54">
        <v>6.7</v>
      </c>
      <c r="AF9" s="54">
        <v>948886.63</v>
      </c>
      <c r="AG9" s="54">
        <v>13</v>
      </c>
      <c r="AH9" s="54">
        <v>42970.47</v>
      </c>
      <c r="AI9" s="54">
        <v>-0.1</v>
      </c>
    </row>
    <row r="10" spans="1:35" hidden="1" x14ac:dyDescent="0.15">
      <c r="A10" s="53" t="s">
        <v>62</v>
      </c>
      <c r="B10" s="53">
        <f t="shared" si="0"/>
        <v>2020</v>
      </c>
      <c r="C10" s="53">
        <f t="shared" si="1"/>
        <v>11</v>
      </c>
      <c r="D10" s="54">
        <v>129492.36</v>
      </c>
      <c r="E10" s="54">
        <v>6.8</v>
      </c>
      <c r="F10" s="54" t="s">
        <v>0</v>
      </c>
      <c r="G10" s="54" t="s">
        <v>0</v>
      </c>
      <c r="H10" s="54">
        <v>95836.93</v>
      </c>
      <c r="I10" s="54">
        <v>7.4</v>
      </c>
      <c r="J10" s="54">
        <v>18687.97</v>
      </c>
      <c r="K10" s="54">
        <v>4.0999999999999996</v>
      </c>
      <c r="L10" s="54">
        <v>15250.89</v>
      </c>
      <c r="M10" s="54">
        <v>-4.2</v>
      </c>
      <c r="N10" s="54" t="s">
        <v>0</v>
      </c>
      <c r="O10" s="54" t="s">
        <v>0</v>
      </c>
      <c r="P10" s="54">
        <v>5787.93</v>
      </c>
      <c r="Q10" s="54">
        <v>4.2</v>
      </c>
      <c r="R10" s="54">
        <v>11886.29</v>
      </c>
      <c r="S10" s="54">
        <v>-1.9</v>
      </c>
      <c r="T10" s="54">
        <v>15981.21</v>
      </c>
      <c r="U10" s="54">
        <v>11.3</v>
      </c>
      <c r="V10" s="54">
        <v>73710.73</v>
      </c>
      <c r="W10" s="54">
        <v>7.9</v>
      </c>
      <c r="X10" s="54">
        <v>5284.19</v>
      </c>
      <c r="Y10" s="54">
        <v>-13.9</v>
      </c>
      <c r="Z10" s="54">
        <v>1325.93</v>
      </c>
      <c r="AA10" s="54">
        <v>-15.8</v>
      </c>
      <c r="AB10" s="54">
        <v>49171.5</v>
      </c>
      <c r="AC10" s="54">
        <v>8.6999999999999993</v>
      </c>
      <c r="AD10" s="54">
        <v>42492.82</v>
      </c>
      <c r="AE10" s="54">
        <v>8.1</v>
      </c>
      <c r="AF10" s="54">
        <v>928868.23</v>
      </c>
      <c r="AG10" s="54">
        <v>12.6</v>
      </c>
      <c r="AH10" s="54">
        <v>28019.06</v>
      </c>
      <c r="AI10" s="54">
        <v>-0.4</v>
      </c>
    </row>
    <row r="11" spans="1:35" hidden="1" x14ac:dyDescent="0.15">
      <c r="A11" s="53" t="s">
        <v>63</v>
      </c>
      <c r="B11" s="53">
        <f t="shared" si="0"/>
        <v>2020</v>
      </c>
      <c r="C11" s="53">
        <f t="shared" si="1"/>
        <v>10</v>
      </c>
      <c r="D11" s="54">
        <v>116555.76</v>
      </c>
      <c r="E11" s="54">
        <v>6.3</v>
      </c>
      <c r="F11" s="54" t="s">
        <v>0</v>
      </c>
      <c r="G11" s="54" t="s">
        <v>0</v>
      </c>
      <c r="H11" s="54">
        <v>86298.38</v>
      </c>
      <c r="I11" s="54">
        <v>7</v>
      </c>
      <c r="J11" s="54">
        <v>16855.810000000001</v>
      </c>
      <c r="K11" s="54">
        <v>4</v>
      </c>
      <c r="L11" s="54">
        <v>13722.83</v>
      </c>
      <c r="M11" s="54">
        <v>-5</v>
      </c>
      <c r="N11" s="54" t="s">
        <v>0</v>
      </c>
      <c r="O11" s="54" t="s">
        <v>0</v>
      </c>
      <c r="P11" s="54">
        <v>5160.25</v>
      </c>
      <c r="Q11" s="54">
        <v>3.5</v>
      </c>
      <c r="R11" s="54">
        <v>10682.78</v>
      </c>
      <c r="S11" s="54">
        <v>-2.8</v>
      </c>
      <c r="T11" s="54">
        <v>14414.36</v>
      </c>
      <c r="U11" s="54">
        <v>11.2</v>
      </c>
      <c r="V11" s="54">
        <v>65966</v>
      </c>
      <c r="W11" s="54">
        <v>7</v>
      </c>
      <c r="X11" s="54">
        <v>4757.28</v>
      </c>
      <c r="Y11" s="54">
        <v>-14.3</v>
      </c>
      <c r="Z11" s="54">
        <v>1205.28</v>
      </c>
      <c r="AA11" s="54">
        <v>-16.2</v>
      </c>
      <c r="AB11" s="54">
        <v>44627.21</v>
      </c>
      <c r="AC11" s="54">
        <v>8.9</v>
      </c>
      <c r="AD11" s="54">
        <v>38718.550000000003</v>
      </c>
      <c r="AE11" s="54">
        <v>8.6</v>
      </c>
      <c r="AF11" s="54">
        <v>906267.96</v>
      </c>
      <c r="AG11" s="54">
        <v>12.5</v>
      </c>
      <c r="AH11" s="54">
        <v>23294.99</v>
      </c>
      <c r="AI11" s="54">
        <v>-3.5</v>
      </c>
    </row>
    <row r="12" spans="1:35" hidden="1" x14ac:dyDescent="0.15">
      <c r="A12" s="53" t="s">
        <v>64</v>
      </c>
      <c r="B12" s="53">
        <f t="shared" si="0"/>
        <v>2020</v>
      </c>
      <c r="C12" s="53">
        <f t="shared" si="1"/>
        <v>9</v>
      </c>
      <c r="D12" s="54">
        <v>103484.2</v>
      </c>
      <c r="E12" s="54">
        <v>5.6</v>
      </c>
      <c r="F12" s="54" t="s">
        <v>0</v>
      </c>
      <c r="G12" s="54" t="s">
        <v>0</v>
      </c>
      <c r="H12" s="54">
        <v>76561.94</v>
      </c>
      <c r="I12" s="54">
        <v>6.1</v>
      </c>
      <c r="J12" s="54">
        <v>15024.49</v>
      </c>
      <c r="K12" s="54">
        <v>3.1</v>
      </c>
      <c r="L12" s="54">
        <v>12132.09</v>
      </c>
      <c r="M12" s="54">
        <v>-6.5</v>
      </c>
      <c r="N12" s="54" t="s">
        <v>0</v>
      </c>
      <c r="O12" s="54" t="s">
        <v>0</v>
      </c>
      <c r="P12" s="54">
        <v>4469.8900000000003</v>
      </c>
      <c r="Q12" s="54">
        <v>0.5</v>
      </c>
      <c r="R12" s="54">
        <v>9548.33</v>
      </c>
      <c r="S12" s="54">
        <v>-2.5</v>
      </c>
      <c r="T12" s="54">
        <v>12904.04</v>
      </c>
      <c r="U12" s="54">
        <v>11.1</v>
      </c>
      <c r="V12" s="54">
        <v>58308.62</v>
      </c>
      <c r="W12" s="54">
        <v>6.1</v>
      </c>
      <c r="X12" s="54">
        <v>4225.37</v>
      </c>
      <c r="Y12" s="54">
        <v>-15.6</v>
      </c>
      <c r="Z12" s="54">
        <v>1069.8</v>
      </c>
      <c r="AA12" s="54">
        <v>-17.399999999999999</v>
      </c>
      <c r="AB12" s="54">
        <v>39880.42</v>
      </c>
      <c r="AC12" s="54">
        <v>8.5</v>
      </c>
      <c r="AD12" s="54">
        <v>34715.160000000003</v>
      </c>
      <c r="AE12" s="54">
        <v>8.4</v>
      </c>
      <c r="AF12" s="54">
        <v>889430.47</v>
      </c>
      <c r="AG12" s="54">
        <v>12.6</v>
      </c>
      <c r="AH12" s="54">
        <v>19770.43</v>
      </c>
      <c r="AI12" s="54">
        <v>-4.8</v>
      </c>
    </row>
    <row r="13" spans="1:35" hidden="1" x14ac:dyDescent="0.15">
      <c r="A13" s="53" t="s">
        <v>65</v>
      </c>
      <c r="B13" s="53">
        <f t="shared" si="0"/>
        <v>2020</v>
      </c>
      <c r="C13" s="53">
        <f t="shared" si="1"/>
        <v>8</v>
      </c>
      <c r="D13" s="54">
        <v>88454.14</v>
      </c>
      <c r="E13" s="54">
        <v>4.5999999999999996</v>
      </c>
      <c r="F13" s="54" t="s">
        <v>0</v>
      </c>
      <c r="G13" s="54" t="s">
        <v>0</v>
      </c>
      <c r="H13" s="54">
        <v>65454.07</v>
      </c>
      <c r="I13" s="54">
        <v>5.3</v>
      </c>
      <c r="J13" s="54">
        <v>12856.38</v>
      </c>
      <c r="K13" s="54">
        <v>2.4</v>
      </c>
      <c r="L13" s="54">
        <v>10488.47</v>
      </c>
      <c r="M13" s="54">
        <v>-7.1</v>
      </c>
      <c r="N13" s="54" t="s">
        <v>0</v>
      </c>
      <c r="O13" s="54" t="s">
        <v>0</v>
      </c>
      <c r="P13" s="54">
        <v>3821.21</v>
      </c>
      <c r="Q13" s="54">
        <v>-1</v>
      </c>
      <c r="R13" s="54">
        <v>8209.17</v>
      </c>
      <c r="S13" s="54">
        <v>-2.9</v>
      </c>
      <c r="T13" s="54">
        <v>10969.7</v>
      </c>
      <c r="U13" s="54">
        <v>8.8000000000000007</v>
      </c>
      <c r="V13" s="54">
        <v>49763.18</v>
      </c>
      <c r="W13" s="54">
        <v>4.9000000000000004</v>
      </c>
      <c r="X13" s="54">
        <v>3641.59</v>
      </c>
      <c r="Y13" s="54">
        <v>-16.600000000000001</v>
      </c>
      <c r="Z13" s="54">
        <v>925.46</v>
      </c>
      <c r="AA13" s="54">
        <v>-18.600000000000001</v>
      </c>
      <c r="AB13" s="54">
        <v>34123.910000000003</v>
      </c>
      <c r="AC13" s="54">
        <v>7.9</v>
      </c>
      <c r="AD13" s="54">
        <v>29826.15</v>
      </c>
      <c r="AE13" s="54">
        <v>8.1999999999999993</v>
      </c>
      <c r="AF13" s="54">
        <v>869329.18</v>
      </c>
      <c r="AG13" s="54">
        <v>12.3</v>
      </c>
      <c r="AH13" s="54">
        <v>17769.13</v>
      </c>
      <c r="AI13" s="54">
        <v>-4</v>
      </c>
    </row>
    <row r="14" spans="1:35" x14ac:dyDescent="0.15">
      <c r="A14" s="53" t="s">
        <v>66</v>
      </c>
      <c r="B14" s="53">
        <f t="shared" si="0"/>
        <v>2020</v>
      </c>
      <c r="C14" s="53">
        <f t="shared" si="1"/>
        <v>7</v>
      </c>
      <c r="D14" s="54">
        <v>75324.61</v>
      </c>
      <c r="E14" s="54">
        <v>3.4</v>
      </c>
      <c r="F14" s="54" t="s">
        <v>0</v>
      </c>
      <c r="G14" s="54" t="s">
        <v>0</v>
      </c>
      <c r="H14" s="54">
        <v>55682.29</v>
      </c>
      <c r="I14" s="54">
        <v>4.0999999999999996</v>
      </c>
      <c r="J14" s="54">
        <v>10996.45</v>
      </c>
      <c r="K14" s="54">
        <v>0.7</v>
      </c>
      <c r="L14" s="54">
        <v>8930.26</v>
      </c>
      <c r="M14" s="54">
        <v>-8.5</v>
      </c>
      <c r="N14" s="54" t="s">
        <v>0</v>
      </c>
      <c r="O14" s="54" t="s">
        <v>0</v>
      </c>
      <c r="P14" s="54">
        <v>3261.83</v>
      </c>
      <c r="Q14" s="54">
        <v>-2.1</v>
      </c>
      <c r="R14" s="54">
        <v>6990.5</v>
      </c>
      <c r="S14" s="54">
        <v>-4.5</v>
      </c>
      <c r="T14" s="54">
        <v>9389.99</v>
      </c>
      <c r="U14" s="54">
        <v>7.6</v>
      </c>
      <c r="V14" s="54">
        <v>42105.27</v>
      </c>
      <c r="W14" s="54">
        <v>3</v>
      </c>
      <c r="X14" s="54">
        <v>3100.21</v>
      </c>
      <c r="Y14" s="54">
        <v>-18.3</v>
      </c>
      <c r="Z14" s="54">
        <v>799.89</v>
      </c>
      <c r="AA14" s="54">
        <v>-20.3</v>
      </c>
      <c r="AB14" s="54">
        <v>29319.23</v>
      </c>
      <c r="AC14" s="54">
        <v>8</v>
      </c>
      <c r="AD14" s="54">
        <v>25599.79</v>
      </c>
      <c r="AE14" s="54">
        <v>8.5</v>
      </c>
      <c r="AF14" s="54">
        <v>851129.97</v>
      </c>
      <c r="AG14" s="54">
        <v>11.9</v>
      </c>
      <c r="AH14" s="54">
        <v>15994.23</v>
      </c>
      <c r="AI14" s="54">
        <v>-4.4000000000000004</v>
      </c>
    </row>
    <row r="15" spans="1:35" hidden="1" x14ac:dyDescent="0.15">
      <c r="A15" s="53" t="s">
        <v>67</v>
      </c>
      <c r="B15" s="53">
        <f t="shared" si="0"/>
        <v>2020</v>
      </c>
      <c r="C15" s="53">
        <f t="shared" si="1"/>
        <v>6</v>
      </c>
      <c r="D15" s="54">
        <v>62780.21</v>
      </c>
      <c r="E15" s="54">
        <v>1.9</v>
      </c>
      <c r="F15" s="54" t="s">
        <v>0</v>
      </c>
      <c r="G15" s="54" t="s">
        <v>0</v>
      </c>
      <c r="H15" s="54">
        <v>46350.42</v>
      </c>
      <c r="I15" s="54">
        <v>2.6</v>
      </c>
      <c r="J15" s="54">
        <v>9265.42</v>
      </c>
      <c r="K15" s="54">
        <v>-0.4</v>
      </c>
      <c r="L15" s="54">
        <v>7436.7</v>
      </c>
      <c r="M15" s="54">
        <v>-10.199999999999999</v>
      </c>
      <c r="N15" s="54" t="s">
        <v>0</v>
      </c>
      <c r="O15" s="54" t="s">
        <v>0</v>
      </c>
      <c r="P15" s="54">
        <v>2727.49</v>
      </c>
      <c r="Q15" s="54">
        <v>-3.1</v>
      </c>
      <c r="R15" s="54">
        <v>5850.29</v>
      </c>
      <c r="S15" s="54">
        <v>-5.4</v>
      </c>
      <c r="T15" s="54">
        <v>7852.01</v>
      </c>
      <c r="U15" s="54">
        <v>5.5</v>
      </c>
      <c r="V15" s="54">
        <v>34961.089999999997</v>
      </c>
      <c r="W15" s="54">
        <v>1.8</v>
      </c>
      <c r="X15" s="54">
        <v>2591.31</v>
      </c>
      <c r="Y15" s="54">
        <v>-20</v>
      </c>
      <c r="Z15" s="54">
        <v>676.12</v>
      </c>
      <c r="AA15" s="54">
        <v>-20.5</v>
      </c>
      <c r="AB15" s="54">
        <v>24551.69</v>
      </c>
      <c r="AC15" s="54">
        <v>5.9</v>
      </c>
      <c r="AD15" s="54">
        <v>21404.52</v>
      </c>
      <c r="AE15" s="54">
        <v>6.2</v>
      </c>
      <c r="AF15" s="54">
        <v>834887.54</v>
      </c>
      <c r="AG15" s="54">
        <v>12.3</v>
      </c>
      <c r="AH15" s="54">
        <v>14028.62</v>
      </c>
      <c r="AI15" s="54">
        <v>-5.0999999999999996</v>
      </c>
    </row>
    <row r="16" spans="1:35" hidden="1" x14ac:dyDescent="0.15">
      <c r="A16" s="53" t="s">
        <v>68</v>
      </c>
      <c r="B16" s="53">
        <f t="shared" si="0"/>
        <v>2020</v>
      </c>
      <c r="C16" s="53">
        <f t="shared" si="1"/>
        <v>5</v>
      </c>
      <c r="D16" s="54">
        <v>45919.59</v>
      </c>
      <c r="E16" s="54">
        <v>-0.3</v>
      </c>
      <c r="F16" s="54" t="s">
        <v>0</v>
      </c>
      <c r="G16" s="54" t="s">
        <v>0</v>
      </c>
      <c r="H16" s="54">
        <v>33764.97</v>
      </c>
      <c r="I16" s="54">
        <v>0</v>
      </c>
      <c r="J16" s="54">
        <v>6736.01</v>
      </c>
      <c r="K16" s="54">
        <v>-4.2</v>
      </c>
      <c r="L16" s="54">
        <v>5538.7</v>
      </c>
      <c r="M16" s="54">
        <v>-12.3</v>
      </c>
      <c r="N16" s="54" t="s">
        <v>0</v>
      </c>
      <c r="O16" s="54" t="s">
        <v>0</v>
      </c>
      <c r="P16" s="54">
        <v>2079.6</v>
      </c>
      <c r="Q16" s="54">
        <v>-1.2</v>
      </c>
      <c r="R16" s="54">
        <v>4327.75</v>
      </c>
      <c r="S16" s="54">
        <v>-6.9</v>
      </c>
      <c r="T16" s="54">
        <v>5747.27</v>
      </c>
      <c r="U16" s="54">
        <v>3.8</v>
      </c>
      <c r="V16" s="54">
        <v>25912.41</v>
      </c>
      <c r="W16" s="54">
        <v>-1.1000000000000001</v>
      </c>
      <c r="X16" s="54">
        <v>1950.49</v>
      </c>
      <c r="Y16" s="54">
        <v>-22.2</v>
      </c>
      <c r="Z16" s="54">
        <v>519.73</v>
      </c>
      <c r="AA16" s="54">
        <v>-21.1</v>
      </c>
      <c r="AB16" s="54">
        <v>17536.96</v>
      </c>
      <c r="AC16" s="54">
        <v>4.9000000000000004</v>
      </c>
      <c r="AD16" s="54">
        <v>15286.93</v>
      </c>
      <c r="AE16" s="54">
        <v>5.4</v>
      </c>
      <c r="AF16" s="54">
        <v>805470.81</v>
      </c>
      <c r="AG16" s="54">
        <v>11.8</v>
      </c>
      <c r="AH16" s="54">
        <v>11386.89</v>
      </c>
      <c r="AI16" s="54">
        <v>-7.1</v>
      </c>
    </row>
    <row r="17" spans="1:35" hidden="1" x14ac:dyDescent="0.15">
      <c r="A17" s="53" t="s">
        <v>69</v>
      </c>
      <c r="B17" s="53">
        <f t="shared" si="0"/>
        <v>2020</v>
      </c>
      <c r="C17" s="53">
        <f t="shared" si="1"/>
        <v>4</v>
      </c>
      <c r="D17" s="54">
        <v>33102.839999999997</v>
      </c>
      <c r="E17" s="54">
        <v>-3.3</v>
      </c>
      <c r="F17" s="54" t="s">
        <v>0</v>
      </c>
      <c r="G17" s="54" t="s">
        <v>0</v>
      </c>
      <c r="H17" s="54">
        <v>24237.86</v>
      </c>
      <c r="I17" s="54">
        <v>-2.8</v>
      </c>
      <c r="J17" s="54">
        <v>4855.78</v>
      </c>
      <c r="K17" s="54">
        <v>-6.6</v>
      </c>
      <c r="L17" s="54">
        <v>4028.49</v>
      </c>
      <c r="M17" s="54">
        <v>-15.2</v>
      </c>
      <c r="N17" s="54" t="s">
        <v>0</v>
      </c>
      <c r="O17" s="54" t="s">
        <v>0</v>
      </c>
      <c r="P17" s="54">
        <v>1529.78</v>
      </c>
      <c r="Q17" s="54">
        <v>-4.8</v>
      </c>
      <c r="R17" s="54">
        <v>3144.93</v>
      </c>
      <c r="S17" s="54">
        <v>-10.4</v>
      </c>
      <c r="T17" s="54">
        <v>4190.2700000000004</v>
      </c>
      <c r="U17" s="54">
        <v>0.4</v>
      </c>
      <c r="V17" s="54">
        <v>18814.22</v>
      </c>
      <c r="W17" s="54">
        <v>-4.5</v>
      </c>
      <c r="X17" s="54">
        <v>1419.83</v>
      </c>
      <c r="Y17" s="54">
        <v>-25.4</v>
      </c>
      <c r="Z17" s="54">
        <v>392.25</v>
      </c>
      <c r="AA17" s="54">
        <v>-21.6</v>
      </c>
      <c r="AB17" s="54">
        <v>12476.55</v>
      </c>
      <c r="AC17" s="54">
        <v>3</v>
      </c>
      <c r="AD17" s="54">
        <v>10826.54</v>
      </c>
      <c r="AE17" s="54">
        <v>4.0999999999999996</v>
      </c>
      <c r="AF17" s="54">
        <v>786510.89</v>
      </c>
      <c r="AG17" s="54">
        <v>12</v>
      </c>
      <c r="AH17" s="54">
        <v>9396.6200000000008</v>
      </c>
      <c r="AI17" s="54">
        <v>-9.6</v>
      </c>
    </row>
    <row r="18" spans="1:35" hidden="1" x14ac:dyDescent="0.15">
      <c r="A18" s="53" t="s">
        <v>70</v>
      </c>
      <c r="B18" s="53">
        <f t="shared" si="0"/>
        <v>2020</v>
      </c>
      <c r="C18" s="53">
        <f t="shared" si="1"/>
        <v>3</v>
      </c>
      <c r="D18" s="54">
        <v>21962.61</v>
      </c>
      <c r="E18" s="54">
        <v>-7.7</v>
      </c>
      <c r="F18" s="54" t="s">
        <v>0</v>
      </c>
      <c r="G18" s="54" t="s">
        <v>0</v>
      </c>
      <c r="H18" s="54">
        <v>16014.9</v>
      </c>
      <c r="I18" s="54">
        <v>-7.2</v>
      </c>
      <c r="J18" s="54">
        <v>3157.39</v>
      </c>
      <c r="K18" s="54">
        <v>-13.6</v>
      </c>
      <c r="L18" s="54">
        <v>2699.55</v>
      </c>
      <c r="M18" s="54">
        <v>-18.7</v>
      </c>
      <c r="N18" s="54" t="s">
        <v>0</v>
      </c>
      <c r="O18" s="54" t="s">
        <v>0</v>
      </c>
      <c r="P18" s="54">
        <v>1035.96</v>
      </c>
      <c r="Q18" s="54">
        <v>-10.8</v>
      </c>
      <c r="R18" s="54">
        <v>2106.08</v>
      </c>
      <c r="S18" s="54">
        <v>-14.8</v>
      </c>
      <c r="T18" s="54">
        <v>2805.67</v>
      </c>
      <c r="U18" s="54">
        <v>-3.7</v>
      </c>
      <c r="V18" s="54">
        <v>12611.85</v>
      </c>
      <c r="W18" s="54">
        <v>-9.5</v>
      </c>
      <c r="X18" s="54">
        <v>937.36</v>
      </c>
      <c r="Y18" s="54">
        <v>-31</v>
      </c>
      <c r="Z18" s="54">
        <v>257.41000000000003</v>
      </c>
      <c r="AA18" s="54">
        <v>-27</v>
      </c>
      <c r="AB18" s="54">
        <v>8155.99</v>
      </c>
      <c r="AC18" s="54">
        <v>-0.1</v>
      </c>
      <c r="AD18" s="54">
        <v>7003.46</v>
      </c>
      <c r="AE18" s="54">
        <v>1</v>
      </c>
      <c r="AF18" s="54">
        <v>766028.83</v>
      </c>
      <c r="AG18" s="54">
        <v>12.5</v>
      </c>
      <c r="AH18" s="54">
        <v>7726.49</v>
      </c>
      <c r="AI18" s="54">
        <v>-10</v>
      </c>
    </row>
    <row r="19" spans="1:35" hidden="1" x14ac:dyDescent="0.15">
      <c r="A19" s="53" t="s">
        <v>71</v>
      </c>
      <c r="B19" s="53">
        <f t="shared" si="0"/>
        <v>2020</v>
      </c>
      <c r="C19" s="53">
        <f t="shared" si="1"/>
        <v>2</v>
      </c>
      <c r="D19" s="54">
        <v>10115.42</v>
      </c>
      <c r="E19" s="54">
        <v>-16.3</v>
      </c>
      <c r="F19" s="54" t="s">
        <v>0</v>
      </c>
      <c r="G19" s="54" t="s">
        <v>0</v>
      </c>
      <c r="H19" s="54">
        <v>7318.29</v>
      </c>
      <c r="I19" s="54">
        <v>-16</v>
      </c>
      <c r="J19" s="54">
        <v>1429.36</v>
      </c>
      <c r="K19" s="54">
        <v>-23.7</v>
      </c>
      <c r="L19" s="54">
        <v>1282.8800000000001</v>
      </c>
      <c r="M19" s="54">
        <v>-25.1</v>
      </c>
      <c r="N19" s="54" t="s">
        <v>0</v>
      </c>
      <c r="O19" s="54">
        <v>-100</v>
      </c>
      <c r="P19" s="54">
        <v>549.96</v>
      </c>
      <c r="Q19" s="54">
        <v>-17.8</v>
      </c>
      <c r="R19" s="54">
        <v>978.99</v>
      </c>
      <c r="S19" s="54">
        <v>-25.6</v>
      </c>
      <c r="T19" s="54">
        <v>1268.18</v>
      </c>
      <c r="U19" s="54">
        <v>-9.1</v>
      </c>
      <c r="V19" s="54">
        <v>6394.4</v>
      </c>
      <c r="W19" s="54">
        <v>-16.3</v>
      </c>
      <c r="X19" s="54">
        <v>462.88</v>
      </c>
      <c r="Y19" s="54">
        <v>-37.700000000000003</v>
      </c>
      <c r="Z19" s="54">
        <v>122.96</v>
      </c>
      <c r="AA19" s="54">
        <v>-35.1</v>
      </c>
      <c r="AB19" s="54">
        <v>3135.17</v>
      </c>
      <c r="AC19" s="54">
        <v>-10.9</v>
      </c>
      <c r="AD19" s="54">
        <v>2639.6</v>
      </c>
      <c r="AE19" s="54">
        <v>-9.3000000000000007</v>
      </c>
      <c r="AF19" s="54">
        <v>745155.98</v>
      </c>
      <c r="AG19" s="54">
        <v>13.1</v>
      </c>
      <c r="AH19" s="54">
        <v>4896.09</v>
      </c>
      <c r="AI19" s="54">
        <v>-18.100000000000001</v>
      </c>
    </row>
    <row r="20" spans="1:35" hidden="1" x14ac:dyDescent="0.15">
      <c r="A20" s="53" t="s">
        <v>72</v>
      </c>
      <c r="B20" s="53">
        <f t="shared" si="0"/>
        <v>2020</v>
      </c>
      <c r="C20" s="53">
        <f t="shared" si="1"/>
        <v>1</v>
      </c>
      <c r="D20" s="54" t="s">
        <v>0</v>
      </c>
      <c r="E20" s="54" t="s">
        <v>0</v>
      </c>
      <c r="F20" s="54" t="s">
        <v>0</v>
      </c>
      <c r="G20" s="54" t="s">
        <v>0</v>
      </c>
      <c r="H20" s="54" t="s">
        <v>0</v>
      </c>
      <c r="I20" s="54" t="s">
        <v>0</v>
      </c>
      <c r="J20" s="54" t="s">
        <v>0</v>
      </c>
      <c r="K20" s="54" t="s">
        <v>0</v>
      </c>
      <c r="L20" s="54" t="s">
        <v>0</v>
      </c>
      <c r="M20" s="54" t="s">
        <v>0</v>
      </c>
      <c r="N20" s="54" t="s">
        <v>0</v>
      </c>
      <c r="O20" s="54" t="s">
        <v>0</v>
      </c>
      <c r="P20" s="54" t="s">
        <v>0</v>
      </c>
      <c r="Q20" s="54" t="s">
        <v>0</v>
      </c>
      <c r="R20" s="54" t="s">
        <v>0</v>
      </c>
      <c r="S20" s="54" t="s">
        <v>0</v>
      </c>
      <c r="T20" s="54" t="s">
        <v>0</v>
      </c>
      <c r="U20" s="54" t="s">
        <v>0</v>
      </c>
      <c r="V20" s="54" t="s">
        <v>0</v>
      </c>
      <c r="W20" s="54" t="s">
        <v>0</v>
      </c>
      <c r="X20" s="54" t="s">
        <v>0</v>
      </c>
      <c r="Y20" s="54" t="s">
        <v>0</v>
      </c>
      <c r="Z20" s="54" t="s">
        <v>0</v>
      </c>
      <c r="AA20" s="54" t="s">
        <v>0</v>
      </c>
      <c r="AB20" s="54" t="s">
        <v>0</v>
      </c>
      <c r="AC20" s="54" t="s">
        <v>0</v>
      </c>
      <c r="AD20" s="54" t="s">
        <v>0</v>
      </c>
      <c r="AE20" s="54" t="s">
        <v>0</v>
      </c>
      <c r="AF20" s="54" t="s">
        <v>0</v>
      </c>
      <c r="AG20" s="54" t="s">
        <v>0</v>
      </c>
      <c r="AH20" s="54" t="s">
        <v>0</v>
      </c>
      <c r="AI20" s="54" t="s">
        <v>0</v>
      </c>
    </row>
    <row r="21" spans="1:35" hidden="1" x14ac:dyDescent="0.15">
      <c r="A21" s="53" t="s">
        <v>73</v>
      </c>
      <c r="B21" s="53">
        <f t="shared" si="0"/>
        <v>2019</v>
      </c>
      <c r="C21" s="53">
        <f t="shared" si="1"/>
        <v>12</v>
      </c>
      <c r="D21" s="54">
        <v>132194.26</v>
      </c>
      <c r="E21" s="54">
        <v>9.9</v>
      </c>
      <c r="F21" s="54" t="s">
        <v>0</v>
      </c>
      <c r="G21" s="54" t="s">
        <v>0</v>
      </c>
      <c r="H21" s="54">
        <v>97070.74</v>
      </c>
      <c r="I21" s="54">
        <v>13.9</v>
      </c>
      <c r="J21" s="54">
        <v>19568.490000000002</v>
      </c>
      <c r="K21" s="54">
        <v>-4.7</v>
      </c>
      <c r="L21" s="54">
        <v>17288.310000000001</v>
      </c>
      <c r="M21" s="54">
        <v>6.2</v>
      </c>
      <c r="N21" s="54">
        <v>3875.71</v>
      </c>
      <c r="O21" s="54">
        <v>-12.3</v>
      </c>
      <c r="P21" s="54">
        <v>6162.6</v>
      </c>
      <c r="Q21" s="54">
        <v>2.8</v>
      </c>
      <c r="R21" s="54">
        <v>13225.85</v>
      </c>
      <c r="S21" s="54">
        <v>-6.7</v>
      </c>
      <c r="T21" s="54">
        <v>15735.07</v>
      </c>
      <c r="U21" s="54">
        <v>5.6</v>
      </c>
      <c r="V21" s="54">
        <v>75248.12</v>
      </c>
      <c r="W21" s="54">
        <v>11.8</v>
      </c>
      <c r="X21" s="54">
        <v>6714.39</v>
      </c>
      <c r="Y21" s="54">
        <v>-22.6</v>
      </c>
      <c r="Z21" s="54">
        <v>1713.48</v>
      </c>
      <c r="AA21" s="54">
        <v>12.4</v>
      </c>
      <c r="AB21" s="54">
        <v>48518.27</v>
      </c>
      <c r="AC21" s="54">
        <v>13.5</v>
      </c>
      <c r="AD21" s="54">
        <v>41675.39</v>
      </c>
      <c r="AE21" s="54">
        <v>14.5</v>
      </c>
      <c r="AF21" s="54">
        <v>839883.16</v>
      </c>
      <c r="AG21" s="54">
        <v>13.5</v>
      </c>
      <c r="AH21" s="54">
        <v>43009.57</v>
      </c>
      <c r="AI21" s="54">
        <v>16.2</v>
      </c>
    </row>
    <row r="22" spans="1:35" hidden="1" x14ac:dyDescent="0.15">
      <c r="A22" s="53" t="s">
        <v>74</v>
      </c>
      <c r="B22" s="53">
        <f t="shared" si="0"/>
        <v>2019</v>
      </c>
      <c r="C22" s="53">
        <f t="shared" si="1"/>
        <v>11</v>
      </c>
      <c r="D22" s="54">
        <v>121265.05</v>
      </c>
      <c r="E22" s="54">
        <v>10.199999999999999</v>
      </c>
      <c r="F22" s="54" t="s">
        <v>0</v>
      </c>
      <c r="G22" s="54" t="s">
        <v>0</v>
      </c>
      <c r="H22" s="54">
        <v>89232.28</v>
      </c>
      <c r="I22" s="54">
        <v>14.4</v>
      </c>
      <c r="J22" s="54">
        <v>17958.28</v>
      </c>
      <c r="K22" s="54">
        <v>-4.9000000000000004</v>
      </c>
      <c r="L22" s="54">
        <v>15921.06</v>
      </c>
      <c r="M22" s="54">
        <v>7.3</v>
      </c>
      <c r="N22" s="54">
        <v>3576.08</v>
      </c>
      <c r="O22" s="54">
        <v>-9.1999999999999993</v>
      </c>
      <c r="P22" s="54">
        <v>5555.67</v>
      </c>
      <c r="Q22" s="54">
        <v>2.5</v>
      </c>
      <c r="R22" s="54">
        <v>12117.31</v>
      </c>
      <c r="S22" s="54">
        <v>-7.3</v>
      </c>
      <c r="T22" s="54">
        <v>14359.78</v>
      </c>
      <c r="U22" s="54">
        <v>5.8</v>
      </c>
      <c r="V22" s="54">
        <v>68328.509999999995</v>
      </c>
      <c r="W22" s="54">
        <v>11.1</v>
      </c>
      <c r="X22" s="54">
        <v>6139.01</v>
      </c>
      <c r="Y22" s="54">
        <v>-24.5</v>
      </c>
      <c r="Z22" s="54">
        <v>1574.42</v>
      </c>
      <c r="AA22" s="54">
        <v>23.4</v>
      </c>
      <c r="AB22" s="54">
        <v>45223.11</v>
      </c>
      <c r="AC22" s="54">
        <v>15.4</v>
      </c>
      <c r="AD22" s="54">
        <v>39300.21</v>
      </c>
      <c r="AE22" s="54">
        <v>17</v>
      </c>
      <c r="AF22" s="54">
        <v>824596.78</v>
      </c>
      <c r="AG22" s="54">
        <v>13.4</v>
      </c>
      <c r="AH22" s="54">
        <v>28135.86</v>
      </c>
      <c r="AI22" s="54">
        <v>8.4</v>
      </c>
    </row>
    <row r="23" spans="1:35" hidden="1" x14ac:dyDescent="0.15">
      <c r="A23" s="53" t="s">
        <v>75</v>
      </c>
      <c r="B23" s="53">
        <f t="shared" si="0"/>
        <v>2019</v>
      </c>
      <c r="C23" s="53">
        <f t="shared" si="1"/>
        <v>10</v>
      </c>
      <c r="D23" s="54">
        <v>109603.45</v>
      </c>
      <c r="E23" s="54">
        <v>10.3</v>
      </c>
      <c r="F23" s="54" t="s">
        <v>0</v>
      </c>
      <c r="G23" s="54" t="s">
        <v>0</v>
      </c>
      <c r="H23" s="54">
        <v>80666.16</v>
      </c>
      <c r="I23" s="54">
        <v>14.6</v>
      </c>
      <c r="J23" s="54">
        <v>16213.31</v>
      </c>
      <c r="K23" s="54">
        <v>-5.3</v>
      </c>
      <c r="L23" s="54">
        <v>14451.75</v>
      </c>
      <c r="M23" s="54">
        <v>8.1999999999999993</v>
      </c>
      <c r="N23" s="54">
        <v>3267.54</v>
      </c>
      <c r="O23" s="54">
        <v>-6.9</v>
      </c>
      <c r="P23" s="54">
        <v>4987.72</v>
      </c>
      <c r="Q23" s="54">
        <v>1.6</v>
      </c>
      <c r="R23" s="54">
        <v>10987.11</v>
      </c>
      <c r="S23" s="54">
        <v>-7.6</v>
      </c>
      <c r="T23" s="54">
        <v>12962.45</v>
      </c>
      <c r="U23" s="54">
        <v>6.6</v>
      </c>
      <c r="V23" s="54">
        <v>61623.31</v>
      </c>
      <c r="W23" s="54">
        <v>10.9</v>
      </c>
      <c r="X23" s="54">
        <v>5550.83</v>
      </c>
      <c r="Y23" s="54">
        <v>-25</v>
      </c>
      <c r="Z23" s="54">
        <v>1437.55</v>
      </c>
      <c r="AA23" s="54">
        <v>23.4</v>
      </c>
      <c r="AB23" s="54">
        <v>40991.769999999997</v>
      </c>
      <c r="AC23" s="54">
        <v>16.5</v>
      </c>
      <c r="AD23" s="54">
        <v>35650.9</v>
      </c>
      <c r="AE23" s="54">
        <v>18.399999999999999</v>
      </c>
      <c r="AF23" s="54">
        <v>805890.7</v>
      </c>
      <c r="AG23" s="54">
        <v>13.9</v>
      </c>
      <c r="AH23" s="54">
        <v>24150.639999999999</v>
      </c>
      <c r="AI23" s="54">
        <v>8.5</v>
      </c>
    </row>
    <row r="24" spans="1:35" hidden="1" x14ac:dyDescent="0.15">
      <c r="A24" s="53" t="s">
        <v>76</v>
      </c>
      <c r="B24" s="53">
        <f t="shared" si="0"/>
        <v>2019</v>
      </c>
      <c r="C24" s="53">
        <f t="shared" si="1"/>
        <v>9</v>
      </c>
      <c r="D24" s="54">
        <v>98007.67</v>
      </c>
      <c r="E24" s="54">
        <v>10.5</v>
      </c>
      <c r="F24" s="54" t="s">
        <v>0</v>
      </c>
      <c r="G24" s="54" t="s">
        <v>0</v>
      </c>
      <c r="H24" s="54">
        <v>72145.72</v>
      </c>
      <c r="I24" s="54">
        <v>14.9</v>
      </c>
      <c r="J24" s="54">
        <v>14566.78</v>
      </c>
      <c r="K24" s="54">
        <v>-5.3</v>
      </c>
      <c r="L24" s="54">
        <v>12978.31</v>
      </c>
      <c r="M24" s="54">
        <v>8.6999999999999993</v>
      </c>
      <c r="N24" s="54">
        <v>2940.57</v>
      </c>
      <c r="O24" s="54">
        <v>-5.3</v>
      </c>
      <c r="P24" s="54">
        <v>4446.83</v>
      </c>
      <c r="Q24" s="54">
        <v>0.8</v>
      </c>
      <c r="R24" s="54">
        <v>9796.0499999999993</v>
      </c>
      <c r="S24" s="54">
        <v>-8</v>
      </c>
      <c r="T24" s="54">
        <v>11619.07</v>
      </c>
      <c r="U24" s="54">
        <v>7.6</v>
      </c>
      <c r="V24" s="54">
        <v>54934.01</v>
      </c>
      <c r="W24" s="54">
        <v>10.6</v>
      </c>
      <c r="X24" s="54">
        <v>5006.3900000000003</v>
      </c>
      <c r="Y24" s="54">
        <v>-24.6</v>
      </c>
      <c r="Z24" s="54">
        <v>1295.47</v>
      </c>
      <c r="AA24" s="54">
        <v>22.9</v>
      </c>
      <c r="AB24" s="54">
        <v>36771.800000000003</v>
      </c>
      <c r="AC24" s="54">
        <v>17.5</v>
      </c>
      <c r="AD24" s="54">
        <v>32011.87</v>
      </c>
      <c r="AE24" s="54">
        <v>19.600000000000001</v>
      </c>
      <c r="AF24" s="54">
        <v>790051.29</v>
      </c>
      <c r="AG24" s="54">
        <v>14</v>
      </c>
      <c r="AH24" s="54">
        <v>20765.97</v>
      </c>
      <c r="AI24" s="54">
        <v>4</v>
      </c>
    </row>
    <row r="25" spans="1:35" hidden="1" x14ac:dyDescent="0.15">
      <c r="A25" s="53" t="s">
        <v>77</v>
      </c>
      <c r="B25" s="53">
        <f t="shared" si="0"/>
        <v>2019</v>
      </c>
      <c r="C25" s="53">
        <f t="shared" si="1"/>
        <v>8</v>
      </c>
      <c r="D25" s="54">
        <v>84589.06</v>
      </c>
      <c r="E25" s="54">
        <v>10.5</v>
      </c>
      <c r="F25" s="54" t="s">
        <v>0</v>
      </c>
      <c r="G25" s="54" t="s">
        <v>0</v>
      </c>
      <c r="H25" s="54">
        <v>62186.77</v>
      </c>
      <c r="I25" s="54">
        <v>14.9</v>
      </c>
      <c r="J25" s="54">
        <v>12554.32</v>
      </c>
      <c r="K25" s="54">
        <v>-6.2</v>
      </c>
      <c r="L25" s="54">
        <v>11284.06</v>
      </c>
      <c r="M25" s="54">
        <v>9.6</v>
      </c>
      <c r="N25" s="54">
        <v>2570.65</v>
      </c>
      <c r="O25" s="54">
        <v>-4.5999999999999996</v>
      </c>
      <c r="P25" s="54">
        <v>3860.52</v>
      </c>
      <c r="Q25" s="54">
        <v>0.6</v>
      </c>
      <c r="R25" s="54">
        <v>8455.8799999999992</v>
      </c>
      <c r="S25" s="54">
        <v>-9.4</v>
      </c>
      <c r="T25" s="54">
        <v>10085.9</v>
      </c>
      <c r="U25" s="54">
        <v>9.1999999999999993</v>
      </c>
      <c r="V25" s="54">
        <v>47458.45</v>
      </c>
      <c r="W25" s="54">
        <v>9.9</v>
      </c>
      <c r="X25" s="54">
        <v>4364.37</v>
      </c>
      <c r="Y25" s="54">
        <v>-24.9</v>
      </c>
      <c r="Z25" s="54">
        <v>1136.55</v>
      </c>
      <c r="AA25" s="54">
        <v>21.6</v>
      </c>
      <c r="AB25" s="54">
        <v>31629.69</v>
      </c>
      <c r="AC25" s="54">
        <v>19</v>
      </c>
      <c r="AD25" s="54">
        <v>27570.73</v>
      </c>
      <c r="AE25" s="54">
        <v>21.9</v>
      </c>
      <c r="AF25" s="54">
        <v>773902.88</v>
      </c>
      <c r="AG25" s="54">
        <v>14.6</v>
      </c>
      <c r="AH25" s="54">
        <v>18510.48</v>
      </c>
      <c r="AI25" s="54">
        <v>0.6</v>
      </c>
    </row>
    <row r="26" spans="1:35" x14ac:dyDescent="0.15">
      <c r="A26" s="53" t="s">
        <v>78</v>
      </c>
      <c r="B26" s="53">
        <f t="shared" si="0"/>
        <v>2019</v>
      </c>
      <c r="C26" s="53">
        <f t="shared" si="1"/>
        <v>7</v>
      </c>
      <c r="D26" s="54">
        <v>72843.12</v>
      </c>
      <c r="E26" s="54">
        <v>10.6</v>
      </c>
      <c r="F26" s="54" t="s">
        <v>0</v>
      </c>
      <c r="G26" s="54" t="s">
        <v>0</v>
      </c>
      <c r="H26" s="54">
        <v>53466.29</v>
      </c>
      <c r="I26" s="54">
        <v>15.1</v>
      </c>
      <c r="J26" s="54">
        <v>10920.64</v>
      </c>
      <c r="K26" s="54">
        <v>-5.5</v>
      </c>
      <c r="L26" s="54">
        <v>9763.7900000000009</v>
      </c>
      <c r="M26" s="54">
        <v>10.1</v>
      </c>
      <c r="N26" s="54">
        <v>2199.9699999999998</v>
      </c>
      <c r="O26" s="54">
        <v>-4.4000000000000004</v>
      </c>
      <c r="P26" s="54">
        <v>3332.97</v>
      </c>
      <c r="Q26" s="54">
        <v>-0.2</v>
      </c>
      <c r="R26" s="54">
        <v>7318.41</v>
      </c>
      <c r="S26" s="54">
        <v>-9</v>
      </c>
      <c r="T26" s="54">
        <v>8725.44</v>
      </c>
      <c r="U26" s="54">
        <v>8.3000000000000007</v>
      </c>
      <c r="V26" s="54">
        <v>40884.730000000003</v>
      </c>
      <c r="W26" s="54">
        <v>9.6999999999999993</v>
      </c>
      <c r="X26" s="54">
        <v>3796.41</v>
      </c>
      <c r="Y26" s="54">
        <v>-24.3</v>
      </c>
      <c r="Z26" s="54">
        <v>1003.76</v>
      </c>
      <c r="AA26" s="54">
        <v>22.8</v>
      </c>
      <c r="AB26" s="54">
        <v>27158.22</v>
      </c>
      <c r="AC26" s="54">
        <v>19.2</v>
      </c>
      <c r="AD26" s="54">
        <v>23603.82</v>
      </c>
      <c r="AE26" s="54">
        <v>22</v>
      </c>
      <c r="AF26" s="54">
        <v>760490.27</v>
      </c>
      <c r="AG26" s="54">
        <v>15.1</v>
      </c>
      <c r="AH26" s="54">
        <v>16734.37</v>
      </c>
      <c r="AI26" s="54">
        <v>-0.1</v>
      </c>
    </row>
    <row r="27" spans="1:35" hidden="1" x14ac:dyDescent="0.15">
      <c r="A27" s="53" t="s">
        <v>79</v>
      </c>
      <c r="B27" s="53">
        <f t="shared" si="0"/>
        <v>2019</v>
      </c>
      <c r="C27" s="53">
        <f t="shared" si="1"/>
        <v>6</v>
      </c>
      <c r="D27" s="54">
        <v>61609.3</v>
      </c>
      <c r="E27" s="54">
        <v>10.9</v>
      </c>
      <c r="F27" s="54" t="s">
        <v>0</v>
      </c>
      <c r="G27" s="54" t="s">
        <v>0</v>
      </c>
      <c r="H27" s="54">
        <v>45166.82</v>
      </c>
      <c r="I27" s="54">
        <v>15.8</v>
      </c>
      <c r="J27" s="54">
        <v>9301.68</v>
      </c>
      <c r="K27" s="54">
        <v>-5.2</v>
      </c>
      <c r="L27" s="54">
        <v>8281.33</v>
      </c>
      <c r="M27" s="54">
        <v>11</v>
      </c>
      <c r="N27" s="54">
        <v>1899.06</v>
      </c>
      <c r="O27" s="54">
        <v>-4.3</v>
      </c>
      <c r="P27" s="54">
        <v>2814.96</v>
      </c>
      <c r="Q27" s="54">
        <v>-0.7</v>
      </c>
      <c r="R27" s="54">
        <v>6183.37</v>
      </c>
      <c r="S27" s="54">
        <v>-9.8000000000000007</v>
      </c>
      <c r="T27" s="54">
        <v>7444.16</v>
      </c>
      <c r="U27" s="54">
        <v>8.6</v>
      </c>
      <c r="V27" s="54">
        <v>34341.300000000003</v>
      </c>
      <c r="W27" s="54">
        <v>9.4</v>
      </c>
      <c r="X27" s="54">
        <v>3237.31</v>
      </c>
      <c r="Y27" s="54">
        <v>-24.2</v>
      </c>
      <c r="Z27" s="54">
        <v>849.98</v>
      </c>
      <c r="AA27" s="54">
        <v>22</v>
      </c>
      <c r="AB27" s="54">
        <v>23180.720000000001</v>
      </c>
      <c r="AC27" s="54">
        <v>20.9</v>
      </c>
      <c r="AD27" s="54">
        <v>20164.05</v>
      </c>
      <c r="AE27" s="54">
        <v>24.2</v>
      </c>
      <c r="AF27" s="54">
        <v>743265.28000000003</v>
      </c>
      <c r="AG27" s="54">
        <v>15.1</v>
      </c>
      <c r="AH27" s="54">
        <v>14782.14</v>
      </c>
      <c r="AI27" s="54">
        <v>-1.2</v>
      </c>
    </row>
    <row r="28" spans="1:35" hidden="1" x14ac:dyDescent="0.15">
      <c r="A28" s="53" t="s">
        <v>80</v>
      </c>
      <c r="B28" s="53">
        <f t="shared" si="0"/>
        <v>2019</v>
      </c>
      <c r="C28" s="53">
        <f t="shared" si="1"/>
        <v>5</v>
      </c>
      <c r="D28" s="54">
        <v>46074.89</v>
      </c>
      <c r="E28" s="54">
        <v>11.2</v>
      </c>
      <c r="F28" s="54" t="s">
        <v>0</v>
      </c>
      <c r="G28" s="54" t="s">
        <v>0</v>
      </c>
      <c r="H28" s="54">
        <v>33780.120000000003</v>
      </c>
      <c r="I28" s="54">
        <v>16.3</v>
      </c>
      <c r="J28" s="54">
        <v>7032.95</v>
      </c>
      <c r="K28" s="54">
        <v>-4.5</v>
      </c>
      <c r="L28" s="54">
        <v>6316</v>
      </c>
      <c r="M28" s="54">
        <v>14.1</v>
      </c>
      <c r="N28" s="54">
        <v>1535.79</v>
      </c>
      <c r="O28" s="54">
        <v>3.2</v>
      </c>
      <c r="P28" s="54">
        <v>2105.61</v>
      </c>
      <c r="Q28" s="54">
        <v>-3.6</v>
      </c>
      <c r="R28" s="54">
        <v>4649.63</v>
      </c>
      <c r="S28" s="54">
        <v>-9.6999999999999993</v>
      </c>
      <c r="T28" s="54">
        <v>5539.52</v>
      </c>
      <c r="U28" s="54">
        <v>9.6999999999999993</v>
      </c>
      <c r="V28" s="54">
        <v>26197.48</v>
      </c>
      <c r="W28" s="54">
        <v>8.9</v>
      </c>
      <c r="X28" s="54">
        <v>2505.65</v>
      </c>
      <c r="Y28" s="54">
        <v>-22.9</v>
      </c>
      <c r="Z28" s="54">
        <v>658.75</v>
      </c>
      <c r="AA28" s="54">
        <v>22.3</v>
      </c>
      <c r="AB28" s="54">
        <v>16713.009999999998</v>
      </c>
      <c r="AC28" s="54">
        <v>23</v>
      </c>
      <c r="AD28" s="54">
        <v>14505.32</v>
      </c>
      <c r="AE28" s="54">
        <v>27.2</v>
      </c>
      <c r="AF28" s="54">
        <v>720454.2</v>
      </c>
      <c r="AG28" s="54">
        <v>15.2</v>
      </c>
      <c r="AH28" s="54">
        <v>12261.97</v>
      </c>
      <c r="AI28" s="54">
        <v>-1</v>
      </c>
    </row>
    <row r="29" spans="1:35" hidden="1" x14ac:dyDescent="0.15">
      <c r="A29" s="53" t="s">
        <v>81</v>
      </c>
      <c r="B29" s="53">
        <f t="shared" si="0"/>
        <v>2019</v>
      </c>
      <c r="C29" s="53">
        <f t="shared" si="1"/>
        <v>4</v>
      </c>
      <c r="D29" s="54">
        <v>34217.449999999997</v>
      </c>
      <c r="E29" s="54">
        <v>11.9</v>
      </c>
      <c r="F29" s="54" t="s">
        <v>0</v>
      </c>
      <c r="G29" s="54" t="s">
        <v>0</v>
      </c>
      <c r="H29" s="54">
        <v>24925.29</v>
      </c>
      <c r="I29" s="54">
        <v>16.8</v>
      </c>
      <c r="J29" s="54">
        <v>5197.38</v>
      </c>
      <c r="K29" s="54">
        <v>-5.5</v>
      </c>
      <c r="L29" s="54">
        <v>4749.41</v>
      </c>
      <c r="M29" s="54">
        <v>16.399999999999999</v>
      </c>
      <c r="N29" s="54">
        <v>1199.52</v>
      </c>
      <c r="O29" s="54">
        <v>8.9</v>
      </c>
      <c r="P29" s="54">
        <v>1606.65</v>
      </c>
      <c r="Q29" s="54">
        <v>-2.4</v>
      </c>
      <c r="R29" s="54">
        <v>3510.36</v>
      </c>
      <c r="S29" s="54">
        <v>-9.8000000000000007</v>
      </c>
      <c r="T29" s="54">
        <v>4175.16</v>
      </c>
      <c r="U29" s="54">
        <v>12.2</v>
      </c>
      <c r="V29" s="54">
        <v>19703.53</v>
      </c>
      <c r="W29" s="54">
        <v>9.1</v>
      </c>
      <c r="X29" s="54">
        <v>1902.52</v>
      </c>
      <c r="Y29" s="54">
        <v>-23</v>
      </c>
      <c r="Z29" s="54">
        <v>500.47</v>
      </c>
      <c r="AA29" s="54">
        <v>23</v>
      </c>
      <c r="AB29" s="54">
        <v>12110.93</v>
      </c>
      <c r="AC29" s="54">
        <v>25.4</v>
      </c>
      <c r="AD29" s="54">
        <v>10401.39</v>
      </c>
      <c r="AE29" s="54">
        <v>29.7</v>
      </c>
      <c r="AF29" s="54">
        <v>702147.85</v>
      </c>
      <c r="AG29" s="54">
        <v>15.2</v>
      </c>
      <c r="AH29" s="54">
        <v>10395.02</v>
      </c>
      <c r="AI29" s="54">
        <v>-0.6</v>
      </c>
    </row>
    <row r="30" spans="1:35" hidden="1" x14ac:dyDescent="0.15">
      <c r="A30" s="53" t="s">
        <v>82</v>
      </c>
      <c r="B30" s="53">
        <f t="shared" si="0"/>
        <v>2019</v>
      </c>
      <c r="C30" s="53">
        <f t="shared" si="1"/>
        <v>3</v>
      </c>
      <c r="D30" s="54">
        <v>23802.92</v>
      </c>
      <c r="E30" s="54">
        <v>11.8</v>
      </c>
      <c r="F30" s="54" t="s">
        <v>0</v>
      </c>
      <c r="G30" s="54" t="s">
        <v>0</v>
      </c>
      <c r="H30" s="54">
        <v>17255.84</v>
      </c>
      <c r="I30" s="54">
        <v>17.3</v>
      </c>
      <c r="J30" s="54">
        <v>3652.74</v>
      </c>
      <c r="K30" s="54">
        <v>-4.7</v>
      </c>
      <c r="L30" s="54">
        <v>3319.03</v>
      </c>
      <c r="M30" s="54">
        <v>15.6</v>
      </c>
      <c r="N30" s="54">
        <v>902.14</v>
      </c>
      <c r="O30" s="54">
        <v>12.7</v>
      </c>
      <c r="P30" s="54">
        <v>1161.78</v>
      </c>
      <c r="Q30" s="54">
        <v>-2.6</v>
      </c>
      <c r="R30" s="54">
        <v>2471.84</v>
      </c>
      <c r="S30" s="54">
        <v>-9.9</v>
      </c>
      <c r="T30" s="54">
        <v>2913.46</v>
      </c>
      <c r="U30" s="54">
        <v>9.9</v>
      </c>
      <c r="V30" s="54">
        <v>13928.84</v>
      </c>
      <c r="W30" s="54">
        <v>8.5</v>
      </c>
      <c r="X30" s="54">
        <v>1358.15</v>
      </c>
      <c r="Y30" s="54">
        <v>-22.9</v>
      </c>
      <c r="Z30" s="54">
        <v>352.79</v>
      </c>
      <c r="AA30" s="54">
        <v>19.5</v>
      </c>
      <c r="AB30" s="54">
        <v>8163.15</v>
      </c>
      <c r="AC30" s="54">
        <v>27.5</v>
      </c>
      <c r="AD30" s="54">
        <v>6931.64</v>
      </c>
      <c r="AE30" s="54">
        <v>32.6</v>
      </c>
      <c r="AF30" s="54">
        <v>681061.01</v>
      </c>
      <c r="AG30" s="54">
        <v>14.4</v>
      </c>
      <c r="AH30" s="54">
        <v>8583.0499999999993</v>
      </c>
      <c r="AI30" s="54">
        <v>-2.4</v>
      </c>
    </row>
    <row r="31" spans="1:35" hidden="1" x14ac:dyDescent="0.15">
      <c r="A31" s="53" t="s">
        <v>83</v>
      </c>
      <c r="B31" s="53">
        <f t="shared" si="0"/>
        <v>2019</v>
      </c>
      <c r="C31" s="53">
        <f t="shared" si="1"/>
        <v>2</v>
      </c>
      <c r="D31" s="54">
        <v>12089.84</v>
      </c>
      <c r="E31" s="54">
        <v>11.6</v>
      </c>
      <c r="F31" s="54" t="s">
        <v>0</v>
      </c>
      <c r="G31" s="54" t="s">
        <v>0</v>
      </c>
      <c r="H31" s="54">
        <v>8711.01</v>
      </c>
      <c r="I31" s="54">
        <v>18</v>
      </c>
      <c r="J31" s="54">
        <v>1874.23</v>
      </c>
      <c r="K31" s="54">
        <v>-5.2</v>
      </c>
      <c r="L31" s="54">
        <v>1712.98</v>
      </c>
      <c r="M31" s="54">
        <v>19.2</v>
      </c>
      <c r="N31" s="54">
        <v>504.67</v>
      </c>
      <c r="O31" s="54">
        <v>12.4</v>
      </c>
      <c r="P31" s="54">
        <v>668.71</v>
      </c>
      <c r="Q31" s="54">
        <v>2.5</v>
      </c>
      <c r="R31" s="54">
        <v>1315.23</v>
      </c>
      <c r="S31" s="54">
        <v>-9</v>
      </c>
      <c r="T31" s="54">
        <v>1394.89</v>
      </c>
      <c r="U31" s="54">
        <v>3</v>
      </c>
      <c r="V31" s="54">
        <v>7641.12</v>
      </c>
      <c r="W31" s="54">
        <v>9.4</v>
      </c>
      <c r="X31" s="54">
        <v>742.56</v>
      </c>
      <c r="Y31" s="54">
        <v>-18.8</v>
      </c>
      <c r="Z31" s="54">
        <v>189.36</v>
      </c>
      <c r="AA31" s="54">
        <v>30.4</v>
      </c>
      <c r="AB31" s="54">
        <v>3516.8</v>
      </c>
      <c r="AC31" s="54">
        <v>26.3</v>
      </c>
      <c r="AD31" s="54">
        <v>2911.12</v>
      </c>
      <c r="AE31" s="54">
        <v>34.5</v>
      </c>
      <c r="AF31" s="54">
        <v>659119.26</v>
      </c>
      <c r="AG31" s="54">
        <v>12.5</v>
      </c>
      <c r="AH31" s="54">
        <v>5980.54</v>
      </c>
      <c r="AI31" s="54">
        <v>-2.2000000000000002</v>
      </c>
    </row>
    <row r="32" spans="1:35" hidden="1" x14ac:dyDescent="0.15">
      <c r="A32" s="53" t="s">
        <v>84</v>
      </c>
      <c r="B32" s="53">
        <f t="shared" si="0"/>
        <v>2019</v>
      </c>
      <c r="C32" s="53">
        <f t="shared" si="1"/>
        <v>1</v>
      </c>
      <c r="D32" s="54" t="s">
        <v>0</v>
      </c>
      <c r="E32" s="54" t="s">
        <v>0</v>
      </c>
      <c r="F32" s="54" t="s">
        <v>0</v>
      </c>
      <c r="G32" s="54" t="s">
        <v>0</v>
      </c>
      <c r="H32" s="54" t="s">
        <v>0</v>
      </c>
      <c r="I32" s="54" t="s">
        <v>0</v>
      </c>
      <c r="J32" s="54" t="s">
        <v>0</v>
      </c>
      <c r="K32" s="54" t="s">
        <v>0</v>
      </c>
      <c r="L32" s="54" t="s">
        <v>0</v>
      </c>
      <c r="M32" s="54" t="s">
        <v>0</v>
      </c>
      <c r="N32" s="54" t="s">
        <v>0</v>
      </c>
      <c r="O32" s="54" t="s">
        <v>0</v>
      </c>
      <c r="P32" s="54" t="s">
        <v>0</v>
      </c>
      <c r="Q32" s="54" t="s">
        <v>0</v>
      </c>
      <c r="R32" s="54" t="s">
        <v>0</v>
      </c>
      <c r="S32" s="54" t="s">
        <v>0</v>
      </c>
      <c r="T32" s="54" t="s">
        <v>0</v>
      </c>
      <c r="U32" s="54" t="s">
        <v>0</v>
      </c>
      <c r="V32" s="54" t="s">
        <v>0</v>
      </c>
      <c r="W32" s="54" t="s">
        <v>0</v>
      </c>
      <c r="X32" s="54" t="s">
        <v>0</v>
      </c>
      <c r="Y32" s="54" t="s">
        <v>0</v>
      </c>
      <c r="Z32" s="54" t="s">
        <v>0</v>
      </c>
      <c r="AA32" s="54" t="s">
        <v>0</v>
      </c>
      <c r="AB32" s="54" t="s">
        <v>0</v>
      </c>
      <c r="AC32" s="54" t="s">
        <v>0</v>
      </c>
      <c r="AD32" s="54" t="s">
        <v>0</v>
      </c>
      <c r="AE32" s="54" t="s">
        <v>0</v>
      </c>
      <c r="AF32" s="54" t="s">
        <v>0</v>
      </c>
      <c r="AG32" s="54" t="s">
        <v>0</v>
      </c>
      <c r="AH32" s="54" t="s">
        <v>0</v>
      </c>
      <c r="AI32" s="54" t="s">
        <v>0</v>
      </c>
    </row>
    <row r="33" spans="1:35" hidden="1" x14ac:dyDescent="0.15">
      <c r="A33" s="53" t="s">
        <v>85</v>
      </c>
      <c r="B33" s="53">
        <f t="shared" si="0"/>
        <v>2018</v>
      </c>
      <c r="C33" s="53">
        <f t="shared" si="1"/>
        <v>12</v>
      </c>
      <c r="D33" s="54">
        <v>120263.51</v>
      </c>
      <c r="E33" s="54">
        <v>9.5</v>
      </c>
      <c r="F33" s="54" t="s">
        <v>0</v>
      </c>
      <c r="G33" s="54" t="s">
        <v>0</v>
      </c>
      <c r="H33" s="54">
        <v>85192.25</v>
      </c>
      <c r="I33" s="54">
        <v>13.4</v>
      </c>
      <c r="J33" s="54">
        <v>20539.080000000002</v>
      </c>
      <c r="K33" s="54">
        <v>-8.1999999999999993</v>
      </c>
      <c r="L33" s="54">
        <v>16275.52</v>
      </c>
      <c r="M33" s="54">
        <v>16.7</v>
      </c>
      <c r="N33" s="54">
        <v>4419.0200000000004</v>
      </c>
      <c r="O33" s="54">
        <v>10.1</v>
      </c>
      <c r="P33" s="54">
        <v>5996.33</v>
      </c>
      <c r="Q33" s="54">
        <v>-11.3</v>
      </c>
      <c r="R33" s="54">
        <v>14177.09</v>
      </c>
      <c r="S33" s="54">
        <v>-9.4</v>
      </c>
      <c r="T33" s="54">
        <v>14897.84</v>
      </c>
      <c r="U33" s="54">
        <v>21.6</v>
      </c>
      <c r="V33" s="54">
        <v>67318.84</v>
      </c>
      <c r="W33" s="54">
        <v>-2.2999999999999998</v>
      </c>
      <c r="X33" s="54">
        <v>8673.16</v>
      </c>
      <c r="Y33" s="54">
        <v>-10.5</v>
      </c>
      <c r="Z33" s="54">
        <v>1524.58</v>
      </c>
      <c r="AA33" s="54">
        <v>-1.7</v>
      </c>
      <c r="AB33" s="54">
        <v>42746.94</v>
      </c>
      <c r="AC33" s="54">
        <v>44.1</v>
      </c>
      <c r="AD33" s="54">
        <v>36387.01</v>
      </c>
      <c r="AE33" s="54">
        <v>57</v>
      </c>
      <c r="AF33" s="54">
        <v>740022.33</v>
      </c>
      <c r="AG33" s="54">
        <v>12.7</v>
      </c>
      <c r="AH33" s="54">
        <v>37017.72</v>
      </c>
      <c r="AI33" s="54">
        <v>-5.7</v>
      </c>
    </row>
    <row r="34" spans="1:35" hidden="1" x14ac:dyDescent="0.15">
      <c r="A34" s="53" t="s">
        <v>86</v>
      </c>
      <c r="B34" s="53">
        <f t="shared" si="0"/>
        <v>2018</v>
      </c>
      <c r="C34" s="53">
        <f t="shared" si="1"/>
        <v>11</v>
      </c>
      <c r="D34" s="54">
        <v>110083</v>
      </c>
      <c r="E34" s="54">
        <v>9.6999999999999993</v>
      </c>
      <c r="F34" s="54" t="s">
        <v>0</v>
      </c>
      <c r="G34" s="54" t="s">
        <v>0</v>
      </c>
      <c r="H34" s="54">
        <v>78026.720000000001</v>
      </c>
      <c r="I34" s="54">
        <v>13.6</v>
      </c>
      <c r="J34" s="54">
        <v>18883.64</v>
      </c>
      <c r="K34" s="54">
        <v>-8.3000000000000007</v>
      </c>
      <c r="L34" s="54">
        <v>14841.99</v>
      </c>
      <c r="M34" s="54">
        <v>16.7</v>
      </c>
      <c r="N34" s="54">
        <v>3939.35</v>
      </c>
      <c r="O34" s="54">
        <v>7.9</v>
      </c>
      <c r="P34" s="54">
        <v>5422.55</v>
      </c>
      <c r="Q34" s="54">
        <v>-12</v>
      </c>
      <c r="R34" s="54">
        <v>13066.07</v>
      </c>
      <c r="S34" s="54">
        <v>-9.4</v>
      </c>
      <c r="T34" s="54">
        <v>13567.66</v>
      </c>
      <c r="U34" s="54">
        <v>21.9</v>
      </c>
      <c r="V34" s="54">
        <v>61503.24</v>
      </c>
      <c r="W34" s="54">
        <v>-3</v>
      </c>
      <c r="X34" s="54">
        <v>8132.25</v>
      </c>
      <c r="Y34" s="54">
        <v>-8.6999999999999993</v>
      </c>
      <c r="Z34" s="54">
        <v>1275.73</v>
      </c>
      <c r="AA34" s="54">
        <v>-10.3</v>
      </c>
      <c r="AB34" s="54">
        <v>39171.79</v>
      </c>
      <c r="AC34" s="54">
        <v>46.9</v>
      </c>
      <c r="AD34" s="54">
        <v>33590.31</v>
      </c>
      <c r="AE34" s="54">
        <v>60.5</v>
      </c>
      <c r="AF34" s="54">
        <v>727134.56</v>
      </c>
      <c r="AG34" s="54">
        <v>12.5</v>
      </c>
      <c r="AH34" s="54">
        <v>25943.69</v>
      </c>
      <c r="AI34" s="54">
        <v>-11.2</v>
      </c>
    </row>
    <row r="35" spans="1:35" hidden="1" x14ac:dyDescent="0.15">
      <c r="A35" s="53" t="s">
        <v>87</v>
      </c>
      <c r="B35" s="53">
        <f t="shared" si="0"/>
        <v>2018</v>
      </c>
      <c r="C35" s="53">
        <f t="shared" si="1"/>
        <v>10</v>
      </c>
      <c r="D35" s="54">
        <v>99324.92</v>
      </c>
      <c r="E35" s="54">
        <v>9.6999999999999993</v>
      </c>
      <c r="F35" s="54" t="s">
        <v>0</v>
      </c>
      <c r="G35" s="54" t="s">
        <v>0</v>
      </c>
      <c r="H35" s="54">
        <v>70369.919999999998</v>
      </c>
      <c r="I35" s="54">
        <v>13.7</v>
      </c>
      <c r="J35" s="54">
        <v>17127.37</v>
      </c>
      <c r="K35" s="54">
        <v>-8.3000000000000007</v>
      </c>
      <c r="L35" s="54">
        <v>13362.63</v>
      </c>
      <c r="M35" s="54">
        <v>16.600000000000001</v>
      </c>
      <c r="N35" s="54">
        <v>3511.29</v>
      </c>
      <c r="O35" s="54">
        <v>7.2</v>
      </c>
      <c r="P35" s="54">
        <v>4911.49</v>
      </c>
      <c r="Q35" s="54">
        <v>-12</v>
      </c>
      <c r="R35" s="54">
        <v>11886.28</v>
      </c>
      <c r="S35" s="54">
        <v>-9.1999999999999993</v>
      </c>
      <c r="T35" s="54">
        <v>12157.22</v>
      </c>
      <c r="U35" s="54">
        <v>21.5</v>
      </c>
      <c r="V35" s="54">
        <v>55582.27</v>
      </c>
      <c r="W35" s="54">
        <v>-3.4</v>
      </c>
      <c r="X35" s="54">
        <v>7403.11</v>
      </c>
      <c r="Y35" s="54">
        <v>-8.3000000000000007</v>
      </c>
      <c r="Z35" s="54">
        <v>1165.19</v>
      </c>
      <c r="AA35" s="54">
        <v>-10.1</v>
      </c>
      <c r="AB35" s="54">
        <v>35174.339999999997</v>
      </c>
      <c r="AC35" s="54">
        <v>48.7</v>
      </c>
      <c r="AD35" s="54">
        <v>30116.04</v>
      </c>
      <c r="AE35" s="54">
        <v>63.4</v>
      </c>
      <c r="AF35" s="54">
        <v>707735.18</v>
      </c>
      <c r="AG35" s="54">
        <v>11.7</v>
      </c>
      <c r="AH35" s="54">
        <v>22260.43</v>
      </c>
      <c r="AI35" s="54">
        <v>-12.6</v>
      </c>
    </row>
    <row r="36" spans="1:35" hidden="1" x14ac:dyDescent="0.15">
      <c r="A36" s="53" t="s">
        <v>88</v>
      </c>
      <c r="B36" s="53">
        <f t="shared" si="0"/>
        <v>2018</v>
      </c>
      <c r="C36" s="53">
        <f t="shared" si="1"/>
        <v>9</v>
      </c>
      <c r="D36" s="54">
        <v>88665.04</v>
      </c>
      <c r="E36" s="54">
        <v>9.9</v>
      </c>
      <c r="F36" s="54" t="s">
        <v>0</v>
      </c>
      <c r="G36" s="54" t="s">
        <v>0</v>
      </c>
      <c r="H36" s="54">
        <v>62806.34</v>
      </c>
      <c r="I36" s="54">
        <v>14</v>
      </c>
      <c r="J36" s="54">
        <v>15375.86</v>
      </c>
      <c r="K36" s="54">
        <v>-8.1999999999999993</v>
      </c>
      <c r="L36" s="54">
        <v>11939</v>
      </c>
      <c r="M36" s="54">
        <v>17.7</v>
      </c>
      <c r="N36" s="54">
        <v>3104.89</v>
      </c>
      <c r="O36" s="54">
        <v>7.3</v>
      </c>
      <c r="P36" s="54">
        <v>4409.3999999999996</v>
      </c>
      <c r="Q36" s="54">
        <v>-11.4</v>
      </c>
      <c r="R36" s="54">
        <v>10649.85</v>
      </c>
      <c r="S36" s="54">
        <v>-9.1</v>
      </c>
      <c r="T36" s="54">
        <v>10799.44</v>
      </c>
      <c r="U36" s="54">
        <v>22.1</v>
      </c>
      <c r="V36" s="54">
        <v>49680.11</v>
      </c>
      <c r="W36" s="54">
        <v>-3.4</v>
      </c>
      <c r="X36" s="54">
        <v>6642.76</v>
      </c>
      <c r="Y36" s="54">
        <v>-8</v>
      </c>
      <c r="Z36" s="54">
        <v>1054.1600000000001</v>
      </c>
      <c r="AA36" s="54">
        <v>-8.6</v>
      </c>
      <c r="AB36" s="54">
        <v>31288</v>
      </c>
      <c r="AC36" s="54">
        <v>50.3</v>
      </c>
      <c r="AD36" s="54">
        <v>26757.46</v>
      </c>
      <c r="AE36" s="54">
        <v>66</v>
      </c>
      <c r="AF36" s="54">
        <v>692772.62</v>
      </c>
      <c r="AG36" s="54">
        <v>11.6</v>
      </c>
      <c r="AH36" s="54">
        <v>19960.580000000002</v>
      </c>
      <c r="AI36" s="54">
        <v>-10.7</v>
      </c>
    </row>
    <row r="37" spans="1:35" hidden="1" x14ac:dyDescent="0.15">
      <c r="A37" s="53" t="s">
        <v>89</v>
      </c>
      <c r="B37" s="53">
        <f t="shared" si="0"/>
        <v>2018</v>
      </c>
      <c r="C37" s="53">
        <f t="shared" si="1"/>
        <v>8</v>
      </c>
      <c r="D37" s="54">
        <v>76518.84</v>
      </c>
      <c r="E37" s="54">
        <v>10.1</v>
      </c>
      <c r="F37" s="54" t="s">
        <v>0</v>
      </c>
      <c r="G37" s="54" t="s">
        <v>0</v>
      </c>
      <c r="H37" s="54">
        <v>54114.44</v>
      </c>
      <c r="I37" s="54">
        <v>14.1</v>
      </c>
      <c r="J37" s="54">
        <v>13380.52</v>
      </c>
      <c r="K37" s="54">
        <v>-8.3000000000000007</v>
      </c>
      <c r="L37" s="54">
        <v>10294.4</v>
      </c>
      <c r="M37" s="54">
        <v>18.2</v>
      </c>
      <c r="N37" s="54">
        <v>2695.78</v>
      </c>
      <c r="O37" s="54">
        <v>7.6</v>
      </c>
      <c r="P37" s="54">
        <v>3837.78</v>
      </c>
      <c r="Q37" s="54">
        <v>-10.4</v>
      </c>
      <c r="R37" s="54">
        <v>9329.57</v>
      </c>
      <c r="S37" s="54">
        <v>-8.5</v>
      </c>
      <c r="T37" s="54">
        <v>9237.0499999999993</v>
      </c>
      <c r="U37" s="54">
        <v>21.9</v>
      </c>
      <c r="V37" s="54">
        <v>43182.99</v>
      </c>
      <c r="W37" s="54">
        <v>-3.2</v>
      </c>
      <c r="X37" s="54">
        <v>5812.68</v>
      </c>
      <c r="Y37" s="54">
        <v>-7.3</v>
      </c>
      <c r="Z37" s="54">
        <v>934.99</v>
      </c>
      <c r="AA37" s="54">
        <v>-7</v>
      </c>
      <c r="AB37" s="54">
        <v>26588.19</v>
      </c>
      <c r="AC37" s="54">
        <v>51.1</v>
      </c>
      <c r="AD37" s="54">
        <v>22623.14</v>
      </c>
      <c r="AE37" s="54">
        <v>66.900000000000006</v>
      </c>
      <c r="AF37" s="54">
        <v>675352.45</v>
      </c>
      <c r="AG37" s="54">
        <v>10.9</v>
      </c>
      <c r="AH37" s="54">
        <v>18402.689999999999</v>
      </c>
      <c r="AI37" s="54">
        <v>-9.1999999999999993</v>
      </c>
    </row>
    <row r="38" spans="1:35" x14ac:dyDescent="0.15">
      <c r="A38" s="53" t="s">
        <v>90</v>
      </c>
      <c r="B38" s="53">
        <f t="shared" si="0"/>
        <v>2018</v>
      </c>
      <c r="C38" s="53">
        <f t="shared" si="1"/>
        <v>7</v>
      </c>
      <c r="D38" s="54">
        <v>65885.710000000006</v>
      </c>
      <c r="E38" s="54">
        <v>10.199999999999999</v>
      </c>
      <c r="F38" s="54" t="s">
        <v>0</v>
      </c>
      <c r="G38" s="54" t="s">
        <v>0</v>
      </c>
      <c r="H38" s="54">
        <v>46443.040000000001</v>
      </c>
      <c r="I38" s="54">
        <v>14.2</v>
      </c>
      <c r="J38" s="54">
        <v>11553.86</v>
      </c>
      <c r="K38" s="54">
        <v>-8.4</v>
      </c>
      <c r="L38" s="54">
        <v>8867.2800000000007</v>
      </c>
      <c r="M38" s="54">
        <v>18.899999999999999</v>
      </c>
      <c r="N38" s="54">
        <v>2302.2600000000002</v>
      </c>
      <c r="O38" s="54">
        <v>5.6</v>
      </c>
      <c r="P38" s="54">
        <v>3339.65</v>
      </c>
      <c r="Q38" s="54">
        <v>-9.9</v>
      </c>
      <c r="R38" s="54">
        <v>8045.41</v>
      </c>
      <c r="S38" s="54">
        <v>-8.9</v>
      </c>
      <c r="T38" s="54">
        <v>8057.6</v>
      </c>
      <c r="U38" s="54">
        <v>23.3</v>
      </c>
      <c r="V38" s="54">
        <v>37259.31</v>
      </c>
      <c r="W38" s="54">
        <v>-3.5</v>
      </c>
      <c r="X38" s="54">
        <v>5016.24</v>
      </c>
      <c r="Y38" s="54">
        <v>-8</v>
      </c>
      <c r="Z38" s="54">
        <v>817.49</v>
      </c>
      <c r="AA38" s="54">
        <v>-4.9000000000000004</v>
      </c>
      <c r="AB38" s="54">
        <v>22792.66</v>
      </c>
      <c r="AC38" s="54">
        <v>53.8</v>
      </c>
      <c r="AD38" s="54">
        <v>19353.310000000001</v>
      </c>
      <c r="AE38" s="54">
        <v>72.3</v>
      </c>
      <c r="AF38" s="54">
        <v>660778.21</v>
      </c>
      <c r="AG38" s="54">
        <v>10.5</v>
      </c>
      <c r="AH38" s="54">
        <v>16755.95</v>
      </c>
      <c r="AI38" s="54">
        <v>-9.5</v>
      </c>
    </row>
    <row r="39" spans="1:35" hidden="1" x14ac:dyDescent="0.15">
      <c r="A39" s="53" t="s">
        <v>91</v>
      </c>
      <c r="B39" s="53">
        <f t="shared" si="0"/>
        <v>2018</v>
      </c>
      <c r="C39" s="53">
        <f t="shared" si="1"/>
        <v>6</v>
      </c>
      <c r="D39" s="54">
        <v>55530.96</v>
      </c>
      <c r="E39" s="54">
        <v>9.6999999999999993</v>
      </c>
      <c r="F39" s="54" t="s">
        <v>0</v>
      </c>
      <c r="G39" s="54" t="s">
        <v>0</v>
      </c>
      <c r="H39" s="54">
        <v>38989.94</v>
      </c>
      <c r="I39" s="54">
        <v>13.6</v>
      </c>
      <c r="J39" s="54">
        <v>9816.56</v>
      </c>
      <c r="K39" s="54">
        <v>-7.8</v>
      </c>
      <c r="L39" s="54">
        <v>7461.99</v>
      </c>
      <c r="M39" s="54">
        <v>18.899999999999999</v>
      </c>
      <c r="N39" s="54">
        <v>1984.35</v>
      </c>
      <c r="O39" s="54">
        <v>7.7</v>
      </c>
      <c r="P39" s="54">
        <v>2833.9</v>
      </c>
      <c r="Q39" s="54">
        <v>-10.3</v>
      </c>
      <c r="R39" s="54">
        <v>6854.3</v>
      </c>
      <c r="S39" s="54">
        <v>-9.6999999999999993</v>
      </c>
      <c r="T39" s="54">
        <v>6852.82</v>
      </c>
      <c r="U39" s="54">
        <v>23.6</v>
      </c>
      <c r="V39" s="54">
        <v>31387.759999999998</v>
      </c>
      <c r="W39" s="54">
        <v>-4.5999999999999996</v>
      </c>
      <c r="X39" s="54">
        <v>4268.1000000000004</v>
      </c>
      <c r="Y39" s="54">
        <v>-8.5</v>
      </c>
      <c r="Z39" s="54">
        <v>696.87</v>
      </c>
      <c r="AA39" s="54">
        <v>-2.7</v>
      </c>
      <c r="AB39" s="54">
        <v>19178.23</v>
      </c>
      <c r="AC39" s="54">
        <v>55.6</v>
      </c>
      <c r="AD39" s="54">
        <v>16235.9</v>
      </c>
      <c r="AE39" s="54">
        <v>74.400000000000006</v>
      </c>
      <c r="AF39" s="54">
        <v>645666.19999999995</v>
      </c>
      <c r="AG39" s="54">
        <v>10.199999999999999</v>
      </c>
      <c r="AH39" s="54">
        <v>14962.55</v>
      </c>
      <c r="AI39" s="54">
        <v>-8.9</v>
      </c>
    </row>
    <row r="40" spans="1:35" hidden="1" x14ac:dyDescent="0.15">
      <c r="A40" s="53" t="s">
        <v>92</v>
      </c>
      <c r="B40" s="53">
        <f t="shared" si="0"/>
        <v>2018</v>
      </c>
      <c r="C40" s="53">
        <f t="shared" si="1"/>
        <v>5</v>
      </c>
      <c r="D40" s="54">
        <v>41420.269999999997</v>
      </c>
      <c r="E40" s="54">
        <v>10.199999999999999</v>
      </c>
      <c r="F40" s="54" t="s">
        <v>0</v>
      </c>
      <c r="G40" s="54" t="s">
        <v>0</v>
      </c>
      <c r="H40" s="54">
        <v>29037.279999999999</v>
      </c>
      <c r="I40" s="54">
        <v>14.2</v>
      </c>
      <c r="J40" s="54">
        <v>7366.63</v>
      </c>
      <c r="K40" s="54">
        <v>-6.9</v>
      </c>
      <c r="L40" s="54">
        <v>5533.13</v>
      </c>
      <c r="M40" s="54">
        <v>19</v>
      </c>
      <c r="N40" s="54">
        <v>1488.36</v>
      </c>
      <c r="O40" s="54">
        <v>6.9</v>
      </c>
      <c r="P40" s="54">
        <v>2185.0700000000002</v>
      </c>
      <c r="Q40" s="54">
        <v>-7.8</v>
      </c>
      <c r="R40" s="54">
        <v>5149.63</v>
      </c>
      <c r="S40" s="54">
        <v>-9.3000000000000007</v>
      </c>
      <c r="T40" s="54">
        <v>5048.28</v>
      </c>
      <c r="U40" s="54">
        <v>22.4</v>
      </c>
      <c r="V40" s="54">
        <v>24045.95</v>
      </c>
      <c r="W40" s="54">
        <v>-2.5</v>
      </c>
      <c r="X40" s="54">
        <v>3249.57</v>
      </c>
      <c r="Y40" s="54">
        <v>-7</v>
      </c>
      <c r="Z40" s="54">
        <v>538.77</v>
      </c>
      <c r="AA40" s="54">
        <v>2.9</v>
      </c>
      <c r="AB40" s="54">
        <v>13585.97</v>
      </c>
      <c r="AC40" s="54">
        <v>52.2</v>
      </c>
      <c r="AD40" s="54">
        <v>11400.73</v>
      </c>
      <c r="AE40" s="54">
        <v>69.3</v>
      </c>
      <c r="AF40" s="54">
        <v>625427.49</v>
      </c>
      <c r="AG40" s="54">
        <v>9.8000000000000007</v>
      </c>
      <c r="AH40" s="54">
        <v>12381.62</v>
      </c>
      <c r="AI40" s="54">
        <v>-7.8</v>
      </c>
    </row>
    <row r="41" spans="1:35" hidden="1" x14ac:dyDescent="0.15">
      <c r="A41" s="53" t="s">
        <v>93</v>
      </c>
      <c r="B41" s="53">
        <f t="shared" si="0"/>
        <v>2018</v>
      </c>
      <c r="C41" s="53">
        <f t="shared" si="1"/>
        <v>4</v>
      </c>
      <c r="D41" s="54">
        <v>30591.95</v>
      </c>
      <c r="E41" s="54">
        <v>10.3</v>
      </c>
      <c r="F41" s="54" t="s">
        <v>0</v>
      </c>
      <c r="G41" s="54" t="s">
        <v>0</v>
      </c>
      <c r="H41" s="54">
        <v>21331.37</v>
      </c>
      <c r="I41" s="54">
        <v>14.2</v>
      </c>
      <c r="J41" s="54">
        <v>5497.28</v>
      </c>
      <c r="K41" s="54">
        <v>-5.8</v>
      </c>
      <c r="L41" s="54">
        <v>4080.74</v>
      </c>
      <c r="M41" s="54">
        <v>17.899999999999999</v>
      </c>
      <c r="N41" s="54">
        <v>1101.78</v>
      </c>
      <c r="O41" s="54">
        <v>3.9</v>
      </c>
      <c r="P41" s="54">
        <v>1646.32</v>
      </c>
      <c r="Q41" s="54">
        <v>-5.0999999999999996</v>
      </c>
      <c r="R41" s="54">
        <v>3893.42</v>
      </c>
      <c r="S41" s="54">
        <v>-7.8</v>
      </c>
      <c r="T41" s="54">
        <v>3720.83</v>
      </c>
      <c r="U41" s="54">
        <v>19.899999999999999</v>
      </c>
      <c r="V41" s="54">
        <v>18060.59</v>
      </c>
      <c r="W41" s="54">
        <v>-1.4</v>
      </c>
      <c r="X41" s="54">
        <v>2469.87</v>
      </c>
      <c r="Y41" s="54">
        <v>-4.0999999999999996</v>
      </c>
      <c r="Z41" s="54">
        <v>406.86</v>
      </c>
      <c r="AA41" s="54">
        <v>5.9</v>
      </c>
      <c r="AB41" s="54">
        <v>9654.6299999999992</v>
      </c>
      <c r="AC41" s="54">
        <v>49.4</v>
      </c>
      <c r="AD41" s="54">
        <v>8022.01</v>
      </c>
      <c r="AE41" s="54">
        <v>66.900000000000006</v>
      </c>
      <c r="AF41" s="54">
        <v>609276.76</v>
      </c>
      <c r="AG41" s="54">
        <v>9</v>
      </c>
      <c r="AH41" s="54">
        <v>10454.59</v>
      </c>
      <c r="AI41" s="54">
        <v>-9.1</v>
      </c>
    </row>
    <row r="42" spans="1:35" hidden="1" x14ac:dyDescent="0.15">
      <c r="A42" s="53" t="s">
        <v>94</v>
      </c>
      <c r="B42" s="53">
        <f t="shared" si="0"/>
        <v>2018</v>
      </c>
      <c r="C42" s="53">
        <f t="shared" si="1"/>
        <v>3</v>
      </c>
      <c r="D42" s="54">
        <v>21291.29</v>
      </c>
      <c r="E42" s="54">
        <v>10.4</v>
      </c>
      <c r="F42" s="54" t="s">
        <v>0</v>
      </c>
      <c r="G42" s="54" t="s">
        <v>0</v>
      </c>
      <c r="H42" s="54">
        <v>14704.59</v>
      </c>
      <c r="I42" s="54">
        <v>13.3</v>
      </c>
      <c r="J42" s="54">
        <v>3832.43</v>
      </c>
      <c r="K42" s="54">
        <v>-6.6</v>
      </c>
      <c r="L42" s="54">
        <v>2871.07</v>
      </c>
      <c r="M42" s="54">
        <v>18</v>
      </c>
      <c r="N42" s="54">
        <v>800.37</v>
      </c>
      <c r="O42" s="54">
        <v>4.8</v>
      </c>
      <c r="P42" s="54">
        <v>1192.51</v>
      </c>
      <c r="Q42" s="54">
        <v>-0.1</v>
      </c>
      <c r="R42" s="54">
        <v>2742.96</v>
      </c>
      <c r="S42" s="54">
        <v>-6.5</v>
      </c>
      <c r="T42" s="54">
        <v>2651.23</v>
      </c>
      <c r="U42" s="54">
        <v>21.5</v>
      </c>
      <c r="V42" s="54">
        <v>12833.13</v>
      </c>
      <c r="W42" s="54">
        <v>-0.5</v>
      </c>
      <c r="X42" s="54">
        <v>1761.09</v>
      </c>
      <c r="Y42" s="54">
        <v>-3.1</v>
      </c>
      <c r="Z42" s="54">
        <v>295.17</v>
      </c>
      <c r="AA42" s="54">
        <v>12</v>
      </c>
      <c r="AB42" s="54">
        <v>6401.9</v>
      </c>
      <c r="AC42" s="54">
        <v>48.6</v>
      </c>
      <c r="AD42" s="54">
        <v>5225.5200000000004</v>
      </c>
      <c r="AE42" s="54">
        <v>67.8</v>
      </c>
      <c r="AF42" s="54">
        <v>595182.89</v>
      </c>
      <c r="AG42" s="54">
        <v>8.8000000000000007</v>
      </c>
      <c r="AH42" s="54">
        <v>8797.02</v>
      </c>
      <c r="AI42" s="54">
        <v>-9.6</v>
      </c>
    </row>
    <row r="43" spans="1:35" hidden="1" x14ac:dyDescent="0.15">
      <c r="A43" s="53" t="s">
        <v>95</v>
      </c>
      <c r="B43" s="53">
        <f t="shared" si="0"/>
        <v>2018</v>
      </c>
      <c r="C43" s="53">
        <f t="shared" si="1"/>
        <v>2</v>
      </c>
      <c r="D43" s="54">
        <v>10831.09</v>
      </c>
      <c r="E43" s="54">
        <v>9.9</v>
      </c>
      <c r="F43" s="54" t="s">
        <v>0</v>
      </c>
      <c r="G43" s="54" t="s">
        <v>0</v>
      </c>
      <c r="H43" s="54">
        <v>7379.38</v>
      </c>
      <c r="I43" s="54">
        <v>12.3</v>
      </c>
      <c r="J43" s="54">
        <v>1976.41</v>
      </c>
      <c r="K43" s="54">
        <v>-4.4000000000000004</v>
      </c>
      <c r="L43" s="54">
        <v>1437.48</v>
      </c>
      <c r="M43" s="54">
        <v>14.3</v>
      </c>
      <c r="N43" s="54">
        <v>449.19</v>
      </c>
      <c r="O43" s="54">
        <v>9.4</v>
      </c>
      <c r="P43" s="54">
        <v>652.52</v>
      </c>
      <c r="Q43" s="54">
        <v>-0.2</v>
      </c>
      <c r="R43" s="54">
        <v>1444.6</v>
      </c>
      <c r="S43" s="54">
        <v>-4.8</v>
      </c>
      <c r="T43" s="54">
        <v>1354.59</v>
      </c>
      <c r="U43" s="54">
        <v>21.8</v>
      </c>
      <c r="V43" s="54">
        <v>6986.48</v>
      </c>
      <c r="W43" s="54">
        <v>3.4</v>
      </c>
      <c r="X43" s="54">
        <v>914.63</v>
      </c>
      <c r="Y43" s="54">
        <v>-1.3</v>
      </c>
      <c r="Z43" s="54">
        <v>145.21</v>
      </c>
      <c r="AA43" s="54">
        <v>9.9</v>
      </c>
      <c r="AB43" s="54">
        <v>2784.77</v>
      </c>
      <c r="AC43" s="54">
        <v>36.4</v>
      </c>
      <c r="AD43" s="54">
        <v>2164.6999999999998</v>
      </c>
      <c r="AE43" s="54">
        <v>47.9</v>
      </c>
      <c r="AF43" s="54">
        <v>585841.56999999995</v>
      </c>
      <c r="AG43" s="54">
        <v>8.6999999999999993</v>
      </c>
      <c r="AH43" s="54">
        <v>6116.03</v>
      </c>
      <c r="AI43" s="54">
        <v>-15.3</v>
      </c>
    </row>
    <row r="44" spans="1:35" hidden="1" x14ac:dyDescent="0.15">
      <c r="A44" s="53" t="s">
        <v>96</v>
      </c>
      <c r="B44" s="53">
        <f t="shared" si="0"/>
        <v>2018</v>
      </c>
      <c r="C44" s="53">
        <f t="shared" si="1"/>
        <v>1</v>
      </c>
      <c r="D44" s="54" t="s">
        <v>0</v>
      </c>
      <c r="E44" s="54" t="s">
        <v>0</v>
      </c>
      <c r="F44" s="54" t="s">
        <v>0</v>
      </c>
      <c r="G44" s="54" t="s">
        <v>0</v>
      </c>
      <c r="H44" s="54" t="s">
        <v>0</v>
      </c>
      <c r="I44" s="54" t="s">
        <v>0</v>
      </c>
      <c r="J44" s="54" t="s">
        <v>0</v>
      </c>
      <c r="K44" s="54" t="s">
        <v>0</v>
      </c>
      <c r="L44" s="54" t="s">
        <v>0</v>
      </c>
      <c r="M44" s="54" t="s">
        <v>0</v>
      </c>
      <c r="N44" s="54" t="s">
        <v>0</v>
      </c>
      <c r="O44" s="54" t="s">
        <v>0</v>
      </c>
      <c r="P44" s="54" t="s">
        <v>0</v>
      </c>
      <c r="Q44" s="54" t="s">
        <v>0</v>
      </c>
      <c r="R44" s="54" t="s">
        <v>0</v>
      </c>
      <c r="S44" s="54" t="s">
        <v>0</v>
      </c>
      <c r="T44" s="54" t="s">
        <v>0</v>
      </c>
      <c r="U44" s="54" t="s">
        <v>0</v>
      </c>
      <c r="V44" s="54" t="s">
        <v>0</v>
      </c>
      <c r="W44" s="54" t="s">
        <v>0</v>
      </c>
      <c r="X44" s="54" t="s">
        <v>0</v>
      </c>
      <c r="Y44" s="54" t="s">
        <v>0</v>
      </c>
      <c r="Z44" s="54" t="s">
        <v>0</v>
      </c>
      <c r="AA44" s="54" t="s">
        <v>0</v>
      </c>
      <c r="AB44" s="54" t="s">
        <v>0</v>
      </c>
      <c r="AC44" s="54" t="s">
        <v>0</v>
      </c>
      <c r="AD44" s="54" t="s">
        <v>0</v>
      </c>
      <c r="AE44" s="54" t="s">
        <v>0</v>
      </c>
      <c r="AF44" s="54" t="s">
        <v>0</v>
      </c>
      <c r="AG44" s="54" t="s">
        <v>0</v>
      </c>
      <c r="AH44" s="54" t="s">
        <v>0</v>
      </c>
      <c r="AI44" s="54" t="s">
        <v>0</v>
      </c>
    </row>
    <row r="45" spans="1:35" hidden="1" x14ac:dyDescent="0.15">
      <c r="A45" s="53" t="s">
        <v>97</v>
      </c>
      <c r="B45" s="53">
        <f t="shared" si="0"/>
        <v>2017</v>
      </c>
      <c r="C45" s="53">
        <f t="shared" si="1"/>
        <v>12</v>
      </c>
      <c r="D45" s="54">
        <v>109798.53</v>
      </c>
      <c r="E45" s="54">
        <v>7</v>
      </c>
      <c r="F45" s="54" t="s">
        <v>0</v>
      </c>
      <c r="G45" s="54" t="s">
        <v>0</v>
      </c>
      <c r="H45" s="54">
        <v>75147.88</v>
      </c>
      <c r="I45" s="54">
        <v>9.4</v>
      </c>
      <c r="J45" s="54">
        <v>22367.279999999999</v>
      </c>
      <c r="K45" s="54">
        <v>-9.6999999999999993</v>
      </c>
      <c r="L45" s="54">
        <v>13949.1</v>
      </c>
      <c r="M45" s="54">
        <v>11.2</v>
      </c>
      <c r="N45" s="54">
        <v>4015.44</v>
      </c>
      <c r="O45" s="54">
        <v>15.4</v>
      </c>
      <c r="P45" s="54">
        <v>6761.36</v>
      </c>
      <c r="Q45" s="54">
        <v>3.5</v>
      </c>
      <c r="R45" s="54">
        <v>15639.9</v>
      </c>
      <c r="S45" s="54">
        <v>-1.2</v>
      </c>
      <c r="T45" s="54">
        <v>12249.39</v>
      </c>
      <c r="U45" s="54">
        <v>6.5</v>
      </c>
      <c r="V45" s="54">
        <v>68890.559999999998</v>
      </c>
      <c r="W45" s="54">
        <v>3.1</v>
      </c>
      <c r="X45" s="54">
        <v>9687.1299999999992</v>
      </c>
      <c r="Y45" s="54">
        <v>1.9</v>
      </c>
      <c r="Z45" s="54">
        <v>1550.7</v>
      </c>
      <c r="AA45" s="54">
        <v>6.1</v>
      </c>
      <c r="AB45" s="54">
        <v>29670.13</v>
      </c>
      <c r="AC45" s="54">
        <v>19.600000000000001</v>
      </c>
      <c r="AD45" s="54">
        <v>23169.47</v>
      </c>
      <c r="AE45" s="54">
        <v>23.4</v>
      </c>
      <c r="AF45" s="54">
        <v>656617.38</v>
      </c>
      <c r="AG45" s="54">
        <v>11.7</v>
      </c>
      <c r="AH45" s="54">
        <v>39258.769999999997</v>
      </c>
      <c r="AI45" s="54">
        <v>-4.4000000000000004</v>
      </c>
    </row>
    <row r="46" spans="1:35" hidden="1" x14ac:dyDescent="0.15">
      <c r="A46" s="53" t="s">
        <v>98</v>
      </c>
      <c r="B46" s="53">
        <f t="shared" si="0"/>
        <v>2017</v>
      </c>
      <c r="C46" s="53">
        <f t="shared" si="1"/>
        <v>11</v>
      </c>
      <c r="D46" s="54">
        <v>100386.55</v>
      </c>
      <c r="E46" s="54">
        <v>7.5</v>
      </c>
      <c r="F46" s="54" t="s">
        <v>0</v>
      </c>
      <c r="G46" s="54" t="s">
        <v>0</v>
      </c>
      <c r="H46" s="54">
        <v>68670.48</v>
      </c>
      <c r="I46" s="54">
        <v>9.6999999999999993</v>
      </c>
      <c r="J46" s="54">
        <v>20582.03</v>
      </c>
      <c r="K46" s="54">
        <v>-9.1</v>
      </c>
      <c r="L46" s="54">
        <v>12718.43</v>
      </c>
      <c r="M46" s="54">
        <v>11.9</v>
      </c>
      <c r="N46" s="54">
        <v>3651.09</v>
      </c>
      <c r="O46" s="54">
        <v>15.1</v>
      </c>
      <c r="P46" s="54">
        <v>6162.43</v>
      </c>
      <c r="Q46" s="54">
        <v>3.9</v>
      </c>
      <c r="R46" s="54">
        <v>14421.95</v>
      </c>
      <c r="S46" s="54">
        <v>0.3</v>
      </c>
      <c r="T46" s="54">
        <v>11131.69</v>
      </c>
      <c r="U46" s="54">
        <v>6.1</v>
      </c>
      <c r="V46" s="54">
        <v>63393.73</v>
      </c>
      <c r="W46" s="54">
        <v>4.2</v>
      </c>
      <c r="X46" s="54">
        <v>8906.66</v>
      </c>
      <c r="Y46" s="54">
        <v>2.8</v>
      </c>
      <c r="Z46" s="54">
        <v>1421.85</v>
      </c>
      <c r="AA46" s="54">
        <v>7</v>
      </c>
      <c r="AB46" s="54">
        <v>26664.32</v>
      </c>
      <c r="AC46" s="54">
        <v>18.2</v>
      </c>
      <c r="AD46" s="54">
        <v>20927.689999999999</v>
      </c>
      <c r="AE46" s="54">
        <v>21.9</v>
      </c>
      <c r="AF46" s="54">
        <v>646603.96</v>
      </c>
      <c r="AG46" s="54">
        <v>11.4</v>
      </c>
      <c r="AH46" s="54">
        <v>29221.82</v>
      </c>
      <c r="AI46" s="54">
        <v>-2.6</v>
      </c>
    </row>
    <row r="47" spans="1:35" hidden="1" x14ac:dyDescent="0.15">
      <c r="A47" s="53" t="s">
        <v>99</v>
      </c>
      <c r="B47" s="53">
        <f t="shared" si="0"/>
        <v>2017</v>
      </c>
      <c r="C47" s="53">
        <f t="shared" si="1"/>
        <v>10</v>
      </c>
      <c r="D47" s="54">
        <v>90544.36</v>
      </c>
      <c r="E47" s="54">
        <v>7.8</v>
      </c>
      <c r="F47" s="54" t="s">
        <v>0</v>
      </c>
      <c r="G47" s="54" t="s">
        <v>0</v>
      </c>
      <c r="H47" s="54">
        <v>61871.23</v>
      </c>
      <c r="I47" s="54">
        <v>9.9</v>
      </c>
      <c r="J47" s="54">
        <v>18670.87</v>
      </c>
      <c r="K47" s="54">
        <v>-8.8000000000000007</v>
      </c>
      <c r="L47" s="54">
        <v>11465.02</v>
      </c>
      <c r="M47" s="54">
        <v>12.5</v>
      </c>
      <c r="N47" s="54">
        <v>3275.58</v>
      </c>
      <c r="O47" s="54">
        <v>15.1</v>
      </c>
      <c r="P47" s="54">
        <v>5583.18</v>
      </c>
      <c r="Q47" s="54">
        <v>5.2</v>
      </c>
      <c r="R47" s="54">
        <v>13087.69</v>
      </c>
      <c r="S47" s="54">
        <v>1.1000000000000001</v>
      </c>
      <c r="T47" s="54">
        <v>10002.26</v>
      </c>
      <c r="U47" s="54">
        <v>6.1</v>
      </c>
      <c r="V47" s="54">
        <v>57523.34</v>
      </c>
      <c r="W47" s="54">
        <v>5</v>
      </c>
      <c r="X47" s="54">
        <v>8073.58</v>
      </c>
      <c r="Y47" s="54">
        <v>4</v>
      </c>
      <c r="Z47" s="54">
        <v>1295.76</v>
      </c>
      <c r="AA47" s="54">
        <v>8.5</v>
      </c>
      <c r="AB47" s="54">
        <v>23651.67</v>
      </c>
      <c r="AC47" s="54">
        <v>16.899999999999999</v>
      </c>
      <c r="AD47" s="54">
        <v>18427.93</v>
      </c>
      <c r="AE47" s="54">
        <v>20.100000000000001</v>
      </c>
      <c r="AF47" s="54">
        <v>633504.74</v>
      </c>
      <c r="AG47" s="54">
        <v>11.3</v>
      </c>
      <c r="AH47" s="54">
        <v>25465.02</v>
      </c>
      <c r="AI47" s="54">
        <v>-0.3</v>
      </c>
    </row>
    <row r="48" spans="1:35" hidden="1" x14ac:dyDescent="0.15">
      <c r="A48" s="53" t="s">
        <v>100</v>
      </c>
      <c r="B48" s="53">
        <f t="shared" si="0"/>
        <v>2017</v>
      </c>
      <c r="C48" s="53">
        <f t="shared" si="1"/>
        <v>9</v>
      </c>
      <c r="D48" s="54">
        <v>80644.45</v>
      </c>
      <c r="E48" s="54">
        <v>8.1</v>
      </c>
      <c r="F48" s="54" t="s">
        <v>0</v>
      </c>
      <c r="G48" s="54" t="s">
        <v>0</v>
      </c>
      <c r="H48" s="54">
        <v>55109.279999999999</v>
      </c>
      <c r="I48" s="54">
        <v>10.4</v>
      </c>
      <c r="J48" s="54">
        <v>16743.349999999999</v>
      </c>
      <c r="K48" s="54">
        <v>-8.1999999999999993</v>
      </c>
      <c r="L48" s="54">
        <v>10145.61</v>
      </c>
      <c r="M48" s="54">
        <v>12.8</v>
      </c>
      <c r="N48" s="54">
        <v>2893.94</v>
      </c>
      <c r="O48" s="54">
        <v>14.6</v>
      </c>
      <c r="P48" s="54">
        <v>4978.3900000000003</v>
      </c>
      <c r="Q48" s="54">
        <v>5.4</v>
      </c>
      <c r="R48" s="54">
        <v>11709.61</v>
      </c>
      <c r="S48" s="54">
        <v>1.4</v>
      </c>
      <c r="T48" s="54">
        <v>8847.16</v>
      </c>
      <c r="U48" s="54">
        <v>5.3</v>
      </c>
      <c r="V48" s="54">
        <v>51454.31</v>
      </c>
      <c r="W48" s="54">
        <v>5.4</v>
      </c>
      <c r="X48" s="54">
        <v>7218.13</v>
      </c>
      <c r="Y48" s="54">
        <v>4.5999999999999996</v>
      </c>
      <c r="Z48" s="54">
        <v>1153.3499999999999</v>
      </c>
      <c r="AA48" s="54">
        <v>9.1999999999999993</v>
      </c>
      <c r="AB48" s="54">
        <v>20818.650000000001</v>
      </c>
      <c r="AC48" s="54">
        <v>16.8</v>
      </c>
      <c r="AD48" s="54">
        <v>16123.63</v>
      </c>
      <c r="AE48" s="54">
        <v>20.100000000000001</v>
      </c>
      <c r="AF48" s="54">
        <v>620760.34</v>
      </c>
      <c r="AG48" s="54">
        <v>11</v>
      </c>
      <c r="AH48" s="54">
        <v>22345.05</v>
      </c>
      <c r="AI48" s="54">
        <v>-0.8</v>
      </c>
    </row>
    <row r="49" spans="1:35" hidden="1" x14ac:dyDescent="0.15">
      <c r="A49" s="53" t="s">
        <v>101</v>
      </c>
      <c r="B49" s="53">
        <f t="shared" si="0"/>
        <v>2017</v>
      </c>
      <c r="C49" s="53">
        <f t="shared" si="1"/>
        <v>8</v>
      </c>
      <c r="D49" s="54">
        <v>69493.88</v>
      </c>
      <c r="E49" s="54">
        <v>7.9</v>
      </c>
      <c r="F49" s="54" t="s">
        <v>0</v>
      </c>
      <c r="G49" s="54" t="s">
        <v>0</v>
      </c>
      <c r="H49" s="54">
        <v>47440.04</v>
      </c>
      <c r="I49" s="54">
        <v>10.1</v>
      </c>
      <c r="J49" s="54">
        <v>14589.45</v>
      </c>
      <c r="K49" s="54">
        <v>-7.5</v>
      </c>
      <c r="L49" s="54">
        <v>8711.0300000000007</v>
      </c>
      <c r="M49" s="54">
        <v>12.4</v>
      </c>
      <c r="N49" s="54">
        <v>2504.25</v>
      </c>
      <c r="O49" s="54">
        <v>15</v>
      </c>
      <c r="P49" s="54">
        <v>4283.63</v>
      </c>
      <c r="Q49" s="54">
        <v>4.8</v>
      </c>
      <c r="R49" s="54">
        <v>10194.84</v>
      </c>
      <c r="S49" s="54">
        <v>2.4</v>
      </c>
      <c r="T49" s="54">
        <v>7575.37</v>
      </c>
      <c r="U49" s="54">
        <v>4.2</v>
      </c>
      <c r="V49" s="54">
        <v>44628.83</v>
      </c>
      <c r="W49" s="54">
        <v>5.8</v>
      </c>
      <c r="X49" s="54">
        <v>6268.81</v>
      </c>
      <c r="Y49" s="54">
        <v>5.0999999999999996</v>
      </c>
      <c r="Z49" s="54">
        <v>1005</v>
      </c>
      <c r="AA49" s="54">
        <v>8.3000000000000007</v>
      </c>
      <c r="AB49" s="54">
        <v>17591.23</v>
      </c>
      <c r="AC49" s="54">
        <v>14.9</v>
      </c>
      <c r="AD49" s="54">
        <v>13555.33</v>
      </c>
      <c r="AE49" s="54">
        <v>18</v>
      </c>
      <c r="AF49" s="54">
        <v>608883.68000000005</v>
      </c>
      <c r="AG49" s="54">
        <v>10.8</v>
      </c>
      <c r="AH49" s="54">
        <v>20258.04</v>
      </c>
      <c r="AI49" s="54">
        <v>1.4</v>
      </c>
    </row>
    <row r="50" spans="1:35" x14ac:dyDescent="0.15">
      <c r="A50" s="53" t="s">
        <v>102</v>
      </c>
      <c r="B50" s="53">
        <f t="shared" si="0"/>
        <v>2017</v>
      </c>
      <c r="C50" s="53">
        <f t="shared" si="1"/>
        <v>7</v>
      </c>
      <c r="D50" s="54">
        <v>59761.08</v>
      </c>
      <c r="E50" s="54">
        <v>7.9</v>
      </c>
      <c r="F50" s="54" t="s">
        <v>0</v>
      </c>
      <c r="G50" s="54" t="s">
        <v>0</v>
      </c>
      <c r="H50" s="54">
        <v>40683.03</v>
      </c>
      <c r="I50" s="54">
        <v>10</v>
      </c>
      <c r="J50" s="54">
        <v>12607.42</v>
      </c>
      <c r="K50" s="54">
        <v>-7.7</v>
      </c>
      <c r="L50" s="54">
        <v>7455.07</v>
      </c>
      <c r="M50" s="54">
        <v>12.5</v>
      </c>
      <c r="N50" s="54">
        <v>2181.04</v>
      </c>
      <c r="O50" s="54">
        <v>14.9</v>
      </c>
      <c r="P50" s="54">
        <v>3708.26</v>
      </c>
      <c r="Q50" s="54">
        <v>4.7</v>
      </c>
      <c r="R50" s="54">
        <v>8834.4500000000007</v>
      </c>
      <c r="S50" s="54">
        <v>3</v>
      </c>
      <c r="T50" s="54">
        <v>6535.34</v>
      </c>
      <c r="U50" s="54">
        <v>4.3</v>
      </c>
      <c r="V50" s="54">
        <v>38623.800000000003</v>
      </c>
      <c r="W50" s="54">
        <v>6.1</v>
      </c>
      <c r="X50" s="54">
        <v>5453.49</v>
      </c>
      <c r="Y50" s="54">
        <v>6.5</v>
      </c>
      <c r="Z50" s="54">
        <v>860.04</v>
      </c>
      <c r="AA50" s="54">
        <v>5.3</v>
      </c>
      <c r="AB50" s="54">
        <v>14823.74</v>
      </c>
      <c r="AC50" s="54">
        <v>13.8</v>
      </c>
      <c r="AD50" s="54">
        <v>11232.45</v>
      </c>
      <c r="AE50" s="54">
        <v>16.100000000000001</v>
      </c>
      <c r="AF50" s="54">
        <v>597900.63</v>
      </c>
      <c r="AG50" s="54">
        <v>10.8</v>
      </c>
      <c r="AH50" s="54">
        <v>18507.03</v>
      </c>
      <c r="AI50" s="54">
        <v>2.2999999999999998</v>
      </c>
    </row>
    <row r="51" spans="1:35" hidden="1" x14ac:dyDescent="0.15">
      <c r="A51" s="53" t="s">
        <v>103</v>
      </c>
      <c r="B51" s="53">
        <f t="shared" si="0"/>
        <v>2017</v>
      </c>
      <c r="C51" s="53">
        <f t="shared" si="1"/>
        <v>6</v>
      </c>
      <c r="D51" s="54">
        <v>50610.22</v>
      </c>
      <c r="E51" s="54">
        <v>8.5</v>
      </c>
      <c r="F51" s="54" t="s">
        <v>0</v>
      </c>
      <c r="G51" s="54" t="s">
        <v>0</v>
      </c>
      <c r="H51" s="54">
        <v>34318.26</v>
      </c>
      <c r="I51" s="54">
        <v>10.199999999999999</v>
      </c>
      <c r="J51" s="54">
        <v>10652.65</v>
      </c>
      <c r="K51" s="54">
        <v>-7.7</v>
      </c>
      <c r="L51" s="54">
        <v>6277.44</v>
      </c>
      <c r="M51" s="54">
        <v>13.6</v>
      </c>
      <c r="N51" s="54">
        <v>1843.28</v>
      </c>
      <c r="O51" s="54">
        <v>15.5</v>
      </c>
      <c r="P51" s="54">
        <v>3159.29</v>
      </c>
      <c r="Q51" s="54">
        <v>4.8</v>
      </c>
      <c r="R51" s="54">
        <v>7589.35</v>
      </c>
      <c r="S51" s="54">
        <v>5</v>
      </c>
      <c r="T51" s="54">
        <v>5543.31</v>
      </c>
      <c r="U51" s="54">
        <v>5.9</v>
      </c>
      <c r="V51" s="54">
        <v>32902.89</v>
      </c>
      <c r="W51" s="54">
        <v>6.6</v>
      </c>
      <c r="X51" s="54">
        <v>4666.5200000000004</v>
      </c>
      <c r="Y51" s="54">
        <v>8.5</v>
      </c>
      <c r="Z51" s="54">
        <v>716.49</v>
      </c>
      <c r="AA51" s="54">
        <v>3.9</v>
      </c>
      <c r="AB51" s="54">
        <v>12324.33</v>
      </c>
      <c r="AC51" s="54">
        <v>14.5</v>
      </c>
      <c r="AD51" s="54">
        <v>9308.6</v>
      </c>
      <c r="AE51" s="54">
        <v>17.5</v>
      </c>
      <c r="AF51" s="54">
        <v>586159.73</v>
      </c>
      <c r="AG51" s="54">
        <v>10.8</v>
      </c>
      <c r="AH51" s="54">
        <v>16431.75</v>
      </c>
      <c r="AI51" s="54">
        <v>5.2</v>
      </c>
    </row>
    <row r="52" spans="1:35" hidden="1" x14ac:dyDescent="0.15">
      <c r="A52" s="53" t="s">
        <v>104</v>
      </c>
      <c r="B52" s="53">
        <f t="shared" si="0"/>
        <v>2017</v>
      </c>
      <c r="C52" s="53">
        <f t="shared" si="1"/>
        <v>5</v>
      </c>
      <c r="D52" s="54">
        <v>37594.68</v>
      </c>
      <c r="E52" s="54">
        <v>8.8000000000000007</v>
      </c>
      <c r="F52" s="54" t="s">
        <v>0</v>
      </c>
      <c r="G52" s="54" t="s">
        <v>0</v>
      </c>
      <c r="H52" s="54">
        <v>25422.94</v>
      </c>
      <c r="I52" s="54">
        <v>10</v>
      </c>
      <c r="J52" s="54">
        <v>7909.19</v>
      </c>
      <c r="K52" s="54">
        <v>-7.4</v>
      </c>
      <c r="L52" s="54">
        <v>4651.6000000000004</v>
      </c>
      <c r="M52" s="54">
        <v>13.4</v>
      </c>
      <c r="N52" s="54">
        <v>1392.71</v>
      </c>
      <c r="O52" s="54">
        <v>12.1</v>
      </c>
      <c r="P52" s="54">
        <v>2370.5700000000002</v>
      </c>
      <c r="Q52" s="54">
        <v>5.0999999999999996</v>
      </c>
      <c r="R52" s="54">
        <v>5677.96</v>
      </c>
      <c r="S52" s="54">
        <v>5.9</v>
      </c>
      <c r="T52" s="54">
        <v>4123.21</v>
      </c>
      <c r="U52" s="54">
        <v>7.7</v>
      </c>
      <c r="V52" s="54">
        <v>24650.91</v>
      </c>
      <c r="W52" s="54">
        <v>6.6</v>
      </c>
      <c r="X52" s="54">
        <v>3493.5</v>
      </c>
      <c r="Y52" s="54">
        <v>9</v>
      </c>
      <c r="Z52" s="54">
        <v>523.47</v>
      </c>
      <c r="AA52" s="54">
        <v>2.2000000000000002</v>
      </c>
      <c r="AB52" s="54">
        <v>8926.7999999999993</v>
      </c>
      <c r="AC52" s="54">
        <v>15.6</v>
      </c>
      <c r="AD52" s="54">
        <v>6733.42</v>
      </c>
      <c r="AE52" s="54">
        <v>18.899999999999999</v>
      </c>
      <c r="AF52" s="54">
        <v>569543.80000000005</v>
      </c>
      <c r="AG52" s="54">
        <v>10.4</v>
      </c>
      <c r="AH52" s="54">
        <v>13429.22</v>
      </c>
      <c r="AI52" s="54">
        <v>5.6</v>
      </c>
    </row>
    <row r="53" spans="1:35" hidden="1" x14ac:dyDescent="0.15">
      <c r="A53" s="53" t="s">
        <v>105</v>
      </c>
      <c r="B53" s="53">
        <f t="shared" si="0"/>
        <v>2017</v>
      </c>
      <c r="C53" s="53">
        <f t="shared" si="1"/>
        <v>4</v>
      </c>
      <c r="D53" s="54">
        <v>27731.58</v>
      </c>
      <c r="E53" s="54">
        <v>9.3000000000000007</v>
      </c>
      <c r="F53" s="54" t="s">
        <v>0</v>
      </c>
      <c r="G53" s="54" t="s">
        <v>0</v>
      </c>
      <c r="H53" s="54">
        <v>18671.32</v>
      </c>
      <c r="I53" s="54">
        <v>10.6</v>
      </c>
      <c r="J53" s="54">
        <v>5838.74</v>
      </c>
      <c r="K53" s="54">
        <v>-5.9</v>
      </c>
      <c r="L53" s="54">
        <v>3461.91</v>
      </c>
      <c r="M53" s="54">
        <v>14.9</v>
      </c>
      <c r="N53" s="54">
        <v>1060.17</v>
      </c>
      <c r="O53" s="54">
        <v>14</v>
      </c>
      <c r="P53" s="54">
        <v>1735.68</v>
      </c>
      <c r="Q53" s="54">
        <v>1.1000000000000001</v>
      </c>
      <c r="R53" s="54">
        <v>4221.78</v>
      </c>
      <c r="S53" s="54">
        <v>7.8</v>
      </c>
      <c r="T53" s="54">
        <v>3102.8</v>
      </c>
      <c r="U53" s="54">
        <v>8.6</v>
      </c>
      <c r="V53" s="54">
        <v>18311.79</v>
      </c>
      <c r="W53" s="54">
        <v>7.2</v>
      </c>
      <c r="X53" s="54">
        <v>2574.4699999999998</v>
      </c>
      <c r="Y53" s="54">
        <v>8.8000000000000007</v>
      </c>
      <c r="Z53" s="54">
        <v>384.26</v>
      </c>
      <c r="AA53" s="54">
        <v>0.7</v>
      </c>
      <c r="AB53" s="54">
        <v>6461.06</v>
      </c>
      <c r="AC53" s="54">
        <v>16.7</v>
      </c>
      <c r="AD53" s="54">
        <v>4807.41</v>
      </c>
      <c r="AE53" s="54">
        <v>21.1</v>
      </c>
      <c r="AF53" s="54">
        <v>558811.19999999995</v>
      </c>
      <c r="AG53" s="54">
        <v>10.7</v>
      </c>
      <c r="AH53" s="54">
        <v>11504.12</v>
      </c>
      <c r="AI53" s="54">
        <v>11.3</v>
      </c>
    </row>
    <row r="54" spans="1:35" hidden="1" x14ac:dyDescent="0.15">
      <c r="A54" s="53" t="s">
        <v>106</v>
      </c>
      <c r="B54" s="53">
        <f t="shared" si="0"/>
        <v>2017</v>
      </c>
      <c r="C54" s="53">
        <f t="shared" si="1"/>
        <v>3</v>
      </c>
      <c r="D54" s="54">
        <v>19291.919999999998</v>
      </c>
      <c r="E54" s="54">
        <v>9.1</v>
      </c>
      <c r="F54" s="54" t="s">
        <v>0</v>
      </c>
      <c r="G54" s="54" t="s">
        <v>0</v>
      </c>
      <c r="H54" s="54">
        <v>12981.02</v>
      </c>
      <c r="I54" s="54">
        <v>11.2</v>
      </c>
      <c r="J54" s="54">
        <v>4104.78</v>
      </c>
      <c r="K54" s="54">
        <v>-3.6</v>
      </c>
      <c r="L54" s="54">
        <v>2433.41</v>
      </c>
      <c r="M54" s="54">
        <v>17.3</v>
      </c>
      <c r="N54" s="54">
        <v>763.71</v>
      </c>
      <c r="O54" s="54">
        <v>10.7</v>
      </c>
      <c r="P54" s="54">
        <v>1194.22</v>
      </c>
      <c r="Q54" s="54">
        <v>-3.8</v>
      </c>
      <c r="R54" s="54">
        <v>2934.84</v>
      </c>
      <c r="S54" s="54">
        <v>8.1999999999999993</v>
      </c>
      <c r="T54" s="54">
        <v>2181.83</v>
      </c>
      <c r="U54" s="54">
        <v>6.3</v>
      </c>
      <c r="V54" s="54">
        <v>12902.43</v>
      </c>
      <c r="W54" s="54">
        <v>7.9</v>
      </c>
      <c r="X54" s="54">
        <v>1816.62</v>
      </c>
      <c r="Y54" s="54">
        <v>9.6999999999999993</v>
      </c>
      <c r="Z54" s="54">
        <v>263.45</v>
      </c>
      <c r="AA54" s="54">
        <v>-0.3</v>
      </c>
      <c r="AB54" s="54">
        <v>4309.42</v>
      </c>
      <c r="AC54" s="54">
        <v>13.4</v>
      </c>
      <c r="AD54" s="54">
        <v>3113.62</v>
      </c>
      <c r="AE54" s="54">
        <v>16.600000000000001</v>
      </c>
      <c r="AF54" s="54">
        <v>546872.88</v>
      </c>
      <c r="AG54" s="54">
        <v>10.4</v>
      </c>
      <c r="AH54" s="54">
        <v>9728.7099999999991</v>
      </c>
      <c r="AI54" s="54">
        <v>14.7</v>
      </c>
    </row>
    <row r="55" spans="1:35" hidden="1" x14ac:dyDescent="0.15">
      <c r="A55" s="53" t="s">
        <v>107</v>
      </c>
      <c r="B55" s="53">
        <f t="shared" si="0"/>
        <v>2017</v>
      </c>
      <c r="C55" s="53">
        <f t="shared" si="1"/>
        <v>2</v>
      </c>
      <c r="D55" s="54">
        <v>9854.34</v>
      </c>
      <c r="E55" s="54">
        <v>8.9</v>
      </c>
      <c r="F55" s="54" t="s">
        <v>0</v>
      </c>
      <c r="G55" s="54" t="s">
        <v>0</v>
      </c>
      <c r="H55" s="54">
        <v>6571.07</v>
      </c>
      <c r="I55" s="54">
        <v>9</v>
      </c>
      <c r="J55" s="54">
        <v>2067.84</v>
      </c>
      <c r="K55" s="54">
        <v>-1.3</v>
      </c>
      <c r="L55" s="54">
        <v>1257.1600000000001</v>
      </c>
      <c r="M55" s="54">
        <v>13</v>
      </c>
      <c r="N55" s="54">
        <v>410.62</v>
      </c>
      <c r="O55" s="54">
        <v>3.3</v>
      </c>
      <c r="P55" s="54">
        <v>654.08000000000004</v>
      </c>
      <c r="Q55" s="54">
        <v>-0.6</v>
      </c>
      <c r="R55" s="54">
        <v>1517.12</v>
      </c>
      <c r="S55" s="54">
        <v>11.8</v>
      </c>
      <c r="T55" s="54">
        <v>1112.06</v>
      </c>
      <c r="U55" s="54">
        <v>10.1</v>
      </c>
      <c r="V55" s="54">
        <v>6753.85</v>
      </c>
      <c r="W55" s="54">
        <v>7.9</v>
      </c>
      <c r="X55" s="54">
        <v>926.58</v>
      </c>
      <c r="Y55" s="54">
        <v>11.1</v>
      </c>
      <c r="Z55" s="54">
        <v>132.08000000000001</v>
      </c>
      <c r="AA55" s="54">
        <v>2.2999999999999998</v>
      </c>
      <c r="AB55" s="54">
        <v>2041.83</v>
      </c>
      <c r="AC55" s="54">
        <v>11.6</v>
      </c>
      <c r="AD55" s="54">
        <v>1463.63</v>
      </c>
      <c r="AE55" s="54">
        <v>15.2</v>
      </c>
      <c r="AF55" s="54">
        <v>538937.53</v>
      </c>
      <c r="AG55" s="54">
        <v>10.9</v>
      </c>
      <c r="AH55" s="54">
        <v>7221.58</v>
      </c>
      <c r="AI55" s="54">
        <v>16.399999999999999</v>
      </c>
    </row>
    <row r="56" spans="1:35" hidden="1" x14ac:dyDescent="0.15">
      <c r="A56" s="53" t="s">
        <v>108</v>
      </c>
      <c r="B56" s="53">
        <f t="shared" si="0"/>
        <v>2017</v>
      </c>
      <c r="C56" s="53">
        <f t="shared" si="1"/>
        <v>1</v>
      </c>
      <c r="D56" s="54" t="s">
        <v>0</v>
      </c>
      <c r="E56" s="54" t="s">
        <v>0</v>
      </c>
      <c r="F56" s="54" t="s">
        <v>0</v>
      </c>
      <c r="G56" s="54" t="s">
        <v>0</v>
      </c>
      <c r="H56" s="54" t="s">
        <v>0</v>
      </c>
      <c r="I56" s="54" t="s">
        <v>0</v>
      </c>
      <c r="J56" s="54" t="s">
        <v>0</v>
      </c>
      <c r="K56" s="54" t="s">
        <v>0</v>
      </c>
      <c r="L56" s="54" t="s">
        <v>0</v>
      </c>
      <c r="M56" s="54" t="s">
        <v>0</v>
      </c>
      <c r="N56" s="54" t="s">
        <v>0</v>
      </c>
      <c r="O56" s="54" t="s">
        <v>0</v>
      </c>
      <c r="P56" s="54" t="s">
        <v>0</v>
      </c>
      <c r="Q56" s="54" t="s">
        <v>0</v>
      </c>
      <c r="R56" s="54" t="s">
        <v>0</v>
      </c>
      <c r="S56" s="54" t="s">
        <v>0</v>
      </c>
      <c r="T56" s="54" t="s">
        <v>0</v>
      </c>
      <c r="U56" s="54" t="s">
        <v>0</v>
      </c>
      <c r="V56" s="54" t="s">
        <v>0</v>
      </c>
      <c r="W56" s="54" t="s">
        <v>0</v>
      </c>
      <c r="X56" s="54" t="s">
        <v>0</v>
      </c>
      <c r="Y56" s="54" t="s">
        <v>0</v>
      </c>
      <c r="Z56" s="54" t="s">
        <v>0</v>
      </c>
      <c r="AA56" s="54" t="s">
        <v>0</v>
      </c>
      <c r="AB56" s="54" t="s">
        <v>0</v>
      </c>
      <c r="AC56" s="54" t="s">
        <v>0</v>
      </c>
      <c r="AD56" s="54" t="s">
        <v>0</v>
      </c>
      <c r="AE56" s="54" t="s">
        <v>0</v>
      </c>
      <c r="AF56" s="54" t="s">
        <v>0</v>
      </c>
      <c r="AG56" s="54" t="s">
        <v>0</v>
      </c>
      <c r="AH56" s="54" t="s">
        <v>0</v>
      </c>
      <c r="AI56" s="54" t="s">
        <v>0</v>
      </c>
    </row>
    <row r="57" spans="1:35" hidden="1" x14ac:dyDescent="0.15">
      <c r="A57" s="53" t="s">
        <v>109</v>
      </c>
      <c r="B57" s="53">
        <f t="shared" si="0"/>
        <v>2016</v>
      </c>
      <c r="C57" s="53">
        <f t="shared" si="1"/>
        <v>12</v>
      </c>
      <c r="D57" s="54">
        <v>102581</v>
      </c>
      <c r="E57" s="54">
        <v>6.9</v>
      </c>
      <c r="F57" s="54" t="s">
        <v>0</v>
      </c>
      <c r="G57" s="54" t="s">
        <v>0</v>
      </c>
      <c r="H57" s="54">
        <v>68704</v>
      </c>
      <c r="I57" s="54">
        <v>6.4</v>
      </c>
      <c r="J57" s="54">
        <v>24772.18</v>
      </c>
      <c r="K57" s="54">
        <v>0.5</v>
      </c>
      <c r="L57" s="54">
        <v>12540.4</v>
      </c>
      <c r="M57" s="54">
        <v>13.7</v>
      </c>
      <c r="N57" s="54">
        <v>3478.74</v>
      </c>
      <c r="O57" s="54">
        <v>-0.1</v>
      </c>
      <c r="P57" s="54">
        <v>6533</v>
      </c>
      <c r="Q57" s="54">
        <v>5.2</v>
      </c>
      <c r="R57" s="54">
        <v>15838</v>
      </c>
      <c r="S57" s="54">
        <v>8.4</v>
      </c>
      <c r="T57" s="54">
        <v>11506.61</v>
      </c>
      <c r="U57" s="54">
        <v>8.9</v>
      </c>
      <c r="V57" s="54">
        <v>66793.39</v>
      </c>
      <c r="W57" s="54">
        <v>5.7</v>
      </c>
      <c r="X57" s="54">
        <v>9508.7999999999993</v>
      </c>
      <c r="Y57" s="54">
        <v>18.5</v>
      </c>
      <c r="Z57" s="54">
        <v>1461.55</v>
      </c>
      <c r="AA57" s="54">
        <v>20.6</v>
      </c>
      <c r="AB57" s="54">
        <v>24816.87</v>
      </c>
      <c r="AC57" s="54">
        <v>5.3</v>
      </c>
      <c r="AD57" s="54">
        <v>18778.68</v>
      </c>
      <c r="AE57" s="54">
        <v>6.2</v>
      </c>
      <c r="AF57" s="54">
        <v>587857.24</v>
      </c>
      <c r="AG57" s="54">
        <v>9.5</v>
      </c>
      <c r="AH57" s="54">
        <v>41079.58</v>
      </c>
      <c r="AI57" s="54">
        <v>0.3</v>
      </c>
    </row>
    <row r="58" spans="1:35" hidden="1" x14ac:dyDescent="0.15">
      <c r="A58" s="53" t="s">
        <v>110</v>
      </c>
      <c r="B58" s="53">
        <f t="shared" si="0"/>
        <v>2016</v>
      </c>
      <c r="C58" s="53">
        <f t="shared" si="1"/>
        <v>11</v>
      </c>
      <c r="D58" s="54">
        <v>93387.08</v>
      </c>
      <c r="E58" s="54">
        <v>6.5</v>
      </c>
      <c r="F58" s="54" t="s">
        <v>0</v>
      </c>
      <c r="G58" s="54" t="s">
        <v>0</v>
      </c>
      <c r="H58" s="54">
        <v>62588.23</v>
      </c>
      <c r="I58" s="54">
        <v>6</v>
      </c>
      <c r="J58" s="54">
        <v>22633.64</v>
      </c>
      <c r="K58" s="54">
        <v>0.2</v>
      </c>
      <c r="L58" s="54">
        <v>11364.76</v>
      </c>
      <c r="M58" s="54">
        <v>12.1</v>
      </c>
      <c r="N58" s="54">
        <v>3171.35</v>
      </c>
      <c r="O58" s="54">
        <v>0.1</v>
      </c>
      <c r="P58" s="54">
        <v>5933.75</v>
      </c>
      <c r="Q58" s="54">
        <v>5</v>
      </c>
      <c r="R58" s="54">
        <v>14377.39</v>
      </c>
      <c r="S58" s="54">
        <v>7.7</v>
      </c>
      <c r="T58" s="54">
        <v>10487.7</v>
      </c>
      <c r="U58" s="54">
        <v>8.9</v>
      </c>
      <c r="V58" s="54">
        <v>60838.92</v>
      </c>
      <c r="W58" s="54">
        <v>5.6</v>
      </c>
      <c r="X58" s="54">
        <v>8668.06</v>
      </c>
      <c r="Y58" s="54">
        <v>18.899999999999999</v>
      </c>
      <c r="Z58" s="54">
        <v>1329.01</v>
      </c>
      <c r="AA58" s="54">
        <v>20.399999999999999</v>
      </c>
      <c r="AB58" s="54">
        <v>22551.08</v>
      </c>
      <c r="AC58" s="54">
        <v>4</v>
      </c>
      <c r="AD58" s="54">
        <v>17165.82</v>
      </c>
      <c r="AE58" s="54">
        <v>4.2</v>
      </c>
      <c r="AF58" s="54">
        <v>580253.01</v>
      </c>
      <c r="AG58" s="54">
        <v>9.1</v>
      </c>
      <c r="AH58" s="54">
        <v>29991.47</v>
      </c>
      <c r="AI58" s="54">
        <v>0.1</v>
      </c>
    </row>
    <row r="59" spans="1:35" hidden="1" x14ac:dyDescent="0.15">
      <c r="A59" s="53" t="s">
        <v>111</v>
      </c>
      <c r="B59" s="53">
        <f t="shared" si="0"/>
        <v>2016</v>
      </c>
      <c r="C59" s="53">
        <f t="shared" si="1"/>
        <v>10</v>
      </c>
      <c r="D59" s="54">
        <v>83974.61</v>
      </c>
      <c r="E59" s="54">
        <v>6.6</v>
      </c>
      <c r="F59" s="54" t="s">
        <v>0</v>
      </c>
      <c r="G59" s="54" t="s">
        <v>0</v>
      </c>
      <c r="H59" s="54">
        <v>56293.72</v>
      </c>
      <c r="I59" s="54">
        <v>5.9</v>
      </c>
      <c r="J59" s="54">
        <v>20480.07</v>
      </c>
      <c r="K59" s="54">
        <v>0.1</v>
      </c>
      <c r="L59" s="54">
        <v>10193.68</v>
      </c>
      <c r="M59" s="54">
        <v>11.5</v>
      </c>
      <c r="N59" s="54">
        <v>2846.64</v>
      </c>
      <c r="O59" s="54">
        <v>-1.1000000000000001</v>
      </c>
      <c r="P59" s="54">
        <v>5308.36</v>
      </c>
      <c r="Q59" s="54">
        <v>6.2</v>
      </c>
      <c r="R59" s="54">
        <v>12941.15</v>
      </c>
      <c r="S59" s="54">
        <v>7.8</v>
      </c>
      <c r="T59" s="54">
        <v>9431.39</v>
      </c>
      <c r="U59" s="54">
        <v>9.1</v>
      </c>
      <c r="V59" s="54">
        <v>54793.35</v>
      </c>
      <c r="W59" s="54">
        <v>5.6</v>
      </c>
      <c r="X59" s="54">
        <v>7759.47</v>
      </c>
      <c r="Y59" s="54">
        <v>19.5</v>
      </c>
      <c r="Z59" s="54">
        <v>1193.99</v>
      </c>
      <c r="AA59" s="54">
        <v>21.6</v>
      </c>
      <c r="AB59" s="54">
        <v>20227.79</v>
      </c>
      <c r="AC59" s="54">
        <v>4</v>
      </c>
      <c r="AD59" s="54">
        <v>15337.79</v>
      </c>
      <c r="AE59" s="54">
        <v>3.9</v>
      </c>
      <c r="AF59" s="54">
        <v>569312.1</v>
      </c>
      <c r="AG59" s="54">
        <v>9.1999999999999993</v>
      </c>
      <c r="AH59" s="54">
        <v>25553.200000000001</v>
      </c>
      <c r="AI59" s="54">
        <v>-1</v>
      </c>
    </row>
    <row r="60" spans="1:35" hidden="1" x14ac:dyDescent="0.15">
      <c r="A60" s="53" t="s">
        <v>112</v>
      </c>
      <c r="B60" s="53">
        <f t="shared" si="0"/>
        <v>2016</v>
      </c>
      <c r="C60" s="53">
        <f t="shared" si="1"/>
        <v>9</v>
      </c>
      <c r="D60" s="54">
        <v>74597.59</v>
      </c>
      <c r="E60" s="54">
        <v>5.8</v>
      </c>
      <c r="F60" s="54" t="s">
        <v>0</v>
      </c>
      <c r="G60" s="54" t="s">
        <v>0</v>
      </c>
      <c r="H60" s="54">
        <v>49930.85</v>
      </c>
      <c r="I60" s="54">
        <v>5.0999999999999996</v>
      </c>
      <c r="J60" s="54">
        <v>18248.21</v>
      </c>
      <c r="K60" s="54">
        <v>-0.8</v>
      </c>
      <c r="L60" s="54">
        <v>8992.77</v>
      </c>
      <c r="M60" s="54">
        <v>9.9</v>
      </c>
      <c r="N60" s="54">
        <v>2526.09</v>
      </c>
      <c r="O60" s="54">
        <v>-1.6</v>
      </c>
      <c r="P60" s="54">
        <v>4721.7299999999996</v>
      </c>
      <c r="Q60" s="54">
        <v>6</v>
      </c>
      <c r="R60" s="54">
        <v>11542.78</v>
      </c>
      <c r="S60" s="54">
        <v>7.3</v>
      </c>
      <c r="T60" s="54">
        <v>8402.23</v>
      </c>
      <c r="U60" s="54">
        <v>7.4</v>
      </c>
      <c r="V60" s="54">
        <v>48815.7</v>
      </c>
      <c r="W60" s="54">
        <v>5.0999999999999996</v>
      </c>
      <c r="X60" s="54">
        <v>6897.81</v>
      </c>
      <c r="Y60" s="54">
        <v>19.5</v>
      </c>
      <c r="Z60" s="54">
        <v>1056.18</v>
      </c>
      <c r="AA60" s="54">
        <v>20.3</v>
      </c>
      <c r="AB60" s="54">
        <v>17827.900000000001</v>
      </c>
      <c r="AC60" s="54">
        <v>2.2999999999999998</v>
      </c>
      <c r="AD60" s="54">
        <v>13422.02</v>
      </c>
      <c r="AE60" s="54">
        <v>1.4</v>
      </c>
      <c r="AF60" s="54">
        <v>559222.4</v>
      </c>
      <c r="AG60" s="54">
        <v>8.8000000000000007</v>
      </c>
      <c r="AH60" s="54">
        <v>22522.17</v>
      </c>
      <c r="AI60" s="54">
        <v>4.5999999999999996</v>
      </c>
    </row>
    <row r="61" spans="1:35" hidden="1" x14ac:dyDescent="0.15">
      <c r="A61" s="53" t="s">
        <v>113</v>
      </c>
      <c r="B61" s="53">
        <f t="shared" si="0"/>
        <v>2016</v>
      </c>
      <c r="C61" s="53">
        <f t="shared" si="1"/>
        <v>8</v>
      </c>
      <c r="D61" s="54">
        <v>64386.74</v>
      </c>
      <c r="E61" s="54">
        <v>5.4</v>
      </c>
      <c r="F61" s="54" t="s">
        <v>0</v>
      </c>
      <c r="G61" s="54" t="s">
        <v>0</v>
      </c>
      <c r="H61" s="54">
        <v>43076.06</v>
      </c>
      <c r="I61" s="54">
        <v>4.8</v>
      </c>
      <c r="J61" s="54">
        <v>15779.87</v>
      </c>
      <c r="K61" s="54">
        <v>-1.2</v>
      </c>
      <c r="L61" s="54">
        <v>7748.49</v>
      </c>
      <c r="M61" s="54">
        <v>8.5</v>
      </c>
      <c r="N61" s="54">
        <v>2178.42</v>
      </c>
      <c r="O61" s="54">
        <v>-1.5</v>
      </c>
      <c r="P61" s="54">
        <v>4085.65</v>
      </c>
      <c r="Q61" s="54">
        <v>5.7</v>
      </c>
      <c r="R61" s="54">
        <v>9954.2999999999993</v>
      </c>
      <c r="S61" s="54">
        <v>7.1</v>
      </c>
      <c r="T61" s="54">
        <v>7270.73</v>
      </c>
      <c r="U61" s="54">
        <v>6.8</v>
      </c>
      <c r="V61" s="54">
        <v>42179.21</v>
      </c>
      <c r="W61" s="54">
        <v>4.8</v>
      </c>
      <c r="X61" s="54">
        <v>5966.77</v>
      </c>
      <c r="Y61" s="54">
        <v>20.5</v>
      </c>
      <c r="Z61" s="54">
        <v>928.29</v>
      </c>
      <c r="AA61" s="54">
        <v>22.2</v>
      </c>
      <c r="AB61" s="54">
        <v>15312.46</v>
      </c>
      <c r="AC61" s="54">
        <v>1.4</v>
      </c>
      <c r="AD61" s="54">
        <v>11489.29</v>
      </c>
      <c r="AE61" s="54">
        <v>-0.1</v>
      </c>
      <c r="AF61" s="54">
        <v>549589.36</v>
      </c>
      <c r="AG61" s="54">
        <v>8.8000000000000007</v>
      </c>
      <c r="AH61" s="54">
        <v>19987.63</v>
      </c>
      <c r="AI61" s="54">
        <v>10</v>
      </c>
    </row>
    <row r="62" spans="1:35" x14ac:dyDescent="0.15">
      <c r="A62" s="53" t="s">
        <v>114</v>
      </c>
      <c r="B62" s="53">
        <f t="shared" si="0"/>
        <v>2016</v>
      </c>
      <c r="C62" s="53">
        <f t="shared" si="1"/>
        <v>7</v>
      </c>
      <c r="D62" s="54">
        <v>55360.5</v>
      </c>
      <c r="E62" s="54">
        <v>5.3</v>
      </c>
      <c r="F62" s="54" t="s">
        <v>0</v>
      </c>
      <c r="G62" s="54" t="s">
        <v>0</v>
      </c>
      <c r="H62" s="54">
        <v>36981.32</v>
      </c>
      <c r="I62" s="54">
        <v>4.5</v>
      </c>
      <c r="J62" s="54">
        <v>13655.23</v>
      </c>
      <c r="K62" s="54">
        <v>-0.9</v>
      </c>
      <c r="L62" s="54">
        <v>6624.8</v>
      </c>
      <c r="M62" s="54">
        <v>6.3</v>
      </c>
      <c r="N62" s="54">
        <v>1898.15</v>
      </c>
      <c r="O62" s="54">
        <v>-2.6</v>
      </c>
      <c r="P62" s="54">
        <v>3541.13</v>
      </c>
      <c r="Q62" s="54">
        <v>8.5</v>
      </c>
      <c r="R62" s="54">
        <v>8573.19</v>
      </c>
      <c r="S62" s="54">
        <v>6.9</v>
      </c>
      <c r="T62" s="54">
        <v>6264.86</v>
      </c>
      <c r="U62" s="54">
        <v>6.2</v>
      </c>
      <c r="V62" s="54">
        <v>36393.410000000003</v>
      </c>
      <c r="W62" s="54">
        <v>5</v>
      </c>
      <c r="X62" s="54">
        <v>5119.43</v>
      </c>
      <c r="Y62" s="54">
        <v>20.8</v>
      </c>
      <c r="Z62" s="54">
        <v>817.02</v>
      </c>
      <c r="AA62" s="54">
        <v>25.1</v>
      </c>
      <c r="AB62" s="54">
        <v>13030.65</v>
      </c>
      <c r="AC62" s="54">
        <v>0.2</v>
      </c>
      <c r="AD62" s="54">
        <v>9676.76</v>
      </c>
      <c r="AE62" s="54">
        <v>-1.7</v>
      </c>
      <c r="AF62" s="54">
        <v>539663.22</v>
      </c>
      <c r="AG62" s="54">
        <v>8.8000000000000007</v>
      </c>
      <c r="AH62" s="54">
        <v>18088.55</v>
      </c>
      <c r="AI62" s="54">
        <v>11.2</v>
      </c>
    </row>
    <row r="63" spans="1:35" hidden="1" x14ac:dyDescent="0.15">
      <c r="A63" s="53" t="s">
        <v>115</v>
      </c>
      <c r="B63" s="53">
        <f t="shared" si="0"/>
        <v>2016</v>
      </c>
      <c r="C63" s="53">
        <f t="shared" si="1"/>
        <v>6</v>
      </c>
      <c r="D63" s="54">
        <v>46630.52</v>
      </c>
      <c r="E63" s="54">
        <v>6.1</v>
      </c>
      <c r="F63" s="54" t="s">
        <v>0</v>
      </c>
      <c r="G63" s="54" t="s">
        <v>0</v>
      </c>
      <c r="H63" s="54">
        <v>31149.27</v>
      </c>
      <c r="I63" s="54">
        <v>5.6</v>
      </c>
      <c r="J63" s="54">
        <v>11543.09</v>
      </c>
      <c r="K63" s="54">
        <v>0.1</v>
      </c>
      <c r="L63" s="54">
        <v>5526.83</v>
      </c>
      <c r="M63" s="54">
        <v>5.0999999999999996</v>
      </c>
      <c r="N63" s="54">
        <v>1596.45</v>
      </c>
      <c r="O63" s="54">
        <v>-4.3</v>
      </c>
      <c r="P63" s="54">
        <v>3015.78</v>
      </c>
      <c r="Q63" s="54">
        <v>10.1</v>
      </c>
      <c r="R63" s="54">
        <v>7229.19</v>
      </c>
      <c r="S63" s="54">
        <v>7.8</v>
      </c>
      <c r="T63" s="54">
        <v>5236.28</v>
      </c>
      <c r="U63" s="54">
        <v>4.5999999999999996</v>
      </c>
      <c r="V63" s="54">
        <v>30872.93</v>
      </c>
      <c r="W63" s="54">
        <v>5.9</v>
      </c>
      <c r="X63" s="54">
        <v>4301.63</v>
      </c>
      <c r="Y63" s="54">
        <v>21.6</v>
      </c>
      <c r="Z63" s="54">
        <v>689.66</v>
      </c>
      <c r="AA63" s="54">
        <v>24.3</v>
      </c>
      <c r="AB63" s="54">
        <v>10766.31</v>
      </c>
      <c r="AC63" s="54">
        <v>0.5</v>
      </c>
      <c r="AD63" s="54">
        <v>7920.14</v>
      </c>
      <c r="AE63" s="54">
        <v>-1.1000000000000001</v>
      </c>
      <c r="AF63" s="54">
        <v>528786.43999999994</v>
      </c>
      <c r="AG63" s="54">
        <v>9</v>
      </c>
      <c r="AH63" s="54">
        <v>15616.64</v>
      </c>
      <c r="AI63" s="54">
        <v>9</v>
      </c>
    </row>
    <row r="64" spans="1:35" hidden="1" x14ac:dyDescent="0.15">
      <c r="A64" s="53" t="s">
        <v>116</v>
      </c>
      <c r="B64" s="53">
        <f t="shared" si="0"/>
        <v>2016</v>
      </c>
      <c r="C64" s="53">
        <f t="shared" si="1"/>
        <v>5</v>
      </c>
      <c r="D64" s="54">
        <v>34564.11</v>
      </c>
      <c r="E64" s="54">
        <v>7</v>
      </c>
      <c r="F64" s="54" t="s">
        <v>0</v>
      </c>
      <c r="G64" s="54" t="s">
        <v>0</v>
      </c>
      <c r="H64" s="54">
        <v>23118.18</v>
      </c>
      <c r="I64" s="54">
        <v>6.8</v>
      </c>
      <c r="J64" s="54">
        <v>8543.83</v>
      </c>
      <c r="K64" s="54">
        <v>1</v>
      </c>
      <c r="L64" s="54">
        <v>4103.45</v>
      </c>
      <c r="M64" s="54">
        <v>4.5</v>
      </c>
      <c r="N64" s="54">
        <v>1242.1199999999999</v>
      </c>
      <c r="O64" s="54">
        <v>-2.1</v>
      </c>
      <c r="P64" s="54">
        <v>2256.0100000000002</v>
      </c>
      <c r="Q64" s="54">
        <v>12.8</v>
      </c>
      <c r="R64" s="54">
        <v>5361.48</v>
      </c>
      <c r="S64" s="54">
        <v>8.1999999999999993</v>
      </c>
      <c r="T64" s="54">
        <v>3828.44</v>
      </c>
      <c r="U64" s="54">
        <v>3.7</v>
      </c>
      <c r="V64" s="54">
        <v>23122.78</v>
      </c>
      <c r="W64" s="54">
        <v>7.1</v>
      </c>
      <c r="X64" s="54">
        <v>3205.79</v>
      </c>
      <c r="Y64" s="54">
        <v>23.5</v>
      </c>
      <c r="Z64" s="54">
        <v>512.34</v>
      </c>
      <c r="AA64" s="54">
        <v>23.8</v>
      </c>
      <c r="AB64" s="54">
        <v>7723.2</v>
      </c>
      <c r="AC64" s="54">
        <v>0.4</v>
      </c>
      <c r="AD64" s="54">
        <v>5665.06</v>
      </c>
      <c r="AE64" s="54">
        <v>-0.3</v>
      </c>
      <c r="AF64" s="54">
        <v>516068.36</v>
      </c>
      <c r="AG64" s="54">
        <v>9.3000000000000007</v>
      </c>
      <c r="AH64" s="54">
        <v>12718.15</v>
      </c>
      <c r="AI64" s="54">
        <v>9.3000000000000007</v>
      </c>
    </row>
    <row r="65" spans="1:35" hidden="1" x14ac:dyDescent="0.15">
      <c r="A65" s="53" t="s">
        <v>117</v>
      </c>
      <c r="B65" s="53">
        <f t="shared" si="0"/>
        <v>2016</v>
      </c>
      <c r="C65" s="53">
        <f t="shared" si="1"/>
        <v>4</v>
      </c>
      <c r="D65" s="54">
        <v>25375.64</v>
      </c>
      <c r="E65" s="54">
        <v>7.2</v>
      </c>
      <c r="F65" s="54" t="s">
        <v>0</v>
      </c>
      <c r="G65" s="54" t="s">
        <v>0</v>
      </c>
      <c r="H65" s="54">
        <v>16887.37</v>
      </c>
      <c r="I65" s="54">
        <v>6.4</v>
      </c>
      <c r="J65" s="54">
        <v>6203.61</v>
      </c>
      <c r="K65" s="54">
        <v>0.5</v>
      </c>
      <c r="L65" s="54">
        <v>3013.68</v>
      </c>
      <c r="M65" s="54">
        <v>3.4</v>
      </c>
      <c r="N65" s="54">
        <v>929.95</v>
      </c>
      <c r="O65" s="54">
        <v>-0.8</v>
      </c>
      <c r="P65" s="54">
        <v>1716.67</v>
      </c>
      <c r="Q65" s="54">
        <v>15.4</v>
      </c>
      <c r="R65" s="54">
        <v>3914.94</v>
      </c>
      <c r="S65" s="54">
        <v>7.6</v>
      </c>
      <c r="T65" s="54">
        <v>2856.65</v>
      </c>
      <c r="U65" s="54">
        <v>6.9</v>
      </c>
      <c r="V65" s="54">
        <v>17089.61</v>
      </c>
      <c r="W65" s="54">
        <v>7.3</v>
      </c>
      <c r="X65" s="54">
        <v>2367.11</v>
      </c>
      <c r="Y65" s="54">
        <v>23</v>
      </c>
      <c r="Z65" s="54">
        <v>381.41</v>
      </c>
      <c r="AA65" s="54">
        <v>22.7</v>
      </c>
      <c r="AB65" s="54">
        <v>5537.5</v>
      </c>
      <c r="AC65" s="54">
        <v>0.5</v>
      </c>
      <c r="AD65" s="54">
        <v>3971.23</v>
      </c>
      <c r="AE65" s="54">
        <v>0.2</v>
      </c>
      <c r="AF65" s="54">
        <v>504591.21</v>
      </c>
      <c r="AG65" s="54">
        <v>9.3000000000000007</v>
      </c>
      <c r="AH65" s="54">
        <v>10336.18</v>
      </c>
      <c r="AI65" s="54">
        <v>8.9</v>
      </c>
    </row>
    <row r="66" spans="1:35" hidden="1" x14ac:dyDescent="0.15">
      <c r="A66" s="53" t="s">
        <v>118</v>
      </c>
      <c r="B66" s="53">
        <f t="shared" si="0"/>
        <v>2016</v>
      </c>
      <c r="C66" s="53">
        <f t="shared" si="1"/>
        <v>3</v>
      </c>
      <c r="D66" s="54">
        <v>17676.62</v>
      </c>
      <c r="E66" s="54">
        <v>6.2</v>
      </c>
      <c r="F66" s="54" t="s">
        <v>0</v>
      </c>
      <c r="G66" s="54" t="s">
        <v>0</v>
      </c>
      <c r="H66" s="54">
        <v>11669.52</v>
      </c>
      <c r="I66" s="54">
        <v>4.5999999999999996</v>
      </c>
      <c r="J66" s="54">
        <v>4258.7700000000004</v>
      </c>
      <c r="K66" s="54">
        <v>0.7</v>
      </c>
      <c r="L66" s="54">
        <v>2074.87</v>
      </c>
      <c r="M66" s="54">
        <v>-0.5</v>
      </c>
      <c r="N66" s="54">
        <v>689.63</v>
      </c>
      <c r="O66" s="54">
        <v>-0.9</v>
      </c>
      <c r="P66" s="54">
        <v>1241.97</v>
      </c>
      <c r="Q66" s="54">
        <v>14.2</v>
      </c>
      <c r="R66" s="54">
        <v>2712.21</v>
      </c>
      <c r="S66" s="54">
        <v>7.1</v>
      </c>
      <c r="T66" s="54">
        <v>2052.92</v>
      </c>
      <c r="U66" s="54">
        <v>9.5</v>
      </c>
      <c r="V66" s="54">
        <v>11955.99</v>
      </c>
      <c r="W66" s="54">
        <v>5.6</v>
      </c>
      <c r="X66" s="54">
        <v>1655.38</v>
      </c>
      <c r="Y66" s="54">
        <v>21.6</v>
      </c>
      <c r="Z66" s="54">
        <v>264.33999999999997</v>
      </c>
      <c r="AA66" s="54">
        <v>26.1</v>
      </c>
      <c r="AB66" s="54">
        <v>3800.9</v>
      </c>
      <c r="AC66" s="54">
        <v>1.2</v>
      </c>
      <c r="AD66" s="54">
        <v>2671.23</v>
      </c>
      <c r="AE66" s="54">
        <v>1.2</v>
      </c>
      <c r="AF66" s="54">
        <v>495339.33</v>
      </c>
      <c r="AG66" s="54">
        <v>9.1</v>
      </c>
      <c r="AH66" s="54">
        <v>8482.59</v>
      </c>
      <c r="AI66" s="54">
        <v>7.6</v>
      </c>
    </row>
    <row r="67" spans="1:35" hidden="1" x14ac:dyDescent="0.15">
      <c r="A67" s="53" t="s">
        <v>119</v>
      </c>
      <c r="B67" s="53">
        <f t="shared" ref="B67:B130" si="2">YEAR(A67)</f>
        <v>2016</v>
      </c>
      <c r="C67" s="53">
        <f t="shared" ref="C67:C130" si="3">MONTH(A67)</f>
        <v>2</v>
      </c>
      <c r="D67" s="54">
        <v>9051.7900000000009</v>
      </c>
      <c r="E67" s="54">
        <v>3</v>
      </c>
      <c r="F67" s="54" t="s">
        <v>0</v>
      </c>
      <c r="G67" s="54" t="s">
        <v>0</v>
      </c>
      <c r="H67" s="54">
        <v>6027.52</v>
      </c>
      <c r="I67" s="54">
        <v>1.8</v>
      </c>
      <c r="J67" s="54">
        <v>2096.12</v>
      </c>
      <c r="K67" s="54">
        <v>-0.2</v>
      </c>
      <c r="L67" s="54">
        <v>1112.56</v>
      </c>
      <c r="M67" s="54">
        <v>-4.5</v>
      </c>
      <c r="N67" s="54">
        <v>397.46</v>
      </c>
      <c r="O67" s="54">
        <v>-1.8</v>
      </c>
      <c r="P67" s="54">
        <v>658.05</v>
      </c>
      <c r="Q67" s="54">
        <v>16.100000000000001</v>
      </c>
      <c r="R67" s="54">
        <v>1356.45</v>
      </c>
      <c r="S67" s="54">
        <v>2.7</v>
      </c>
      <c r="T67" s="54">
        <v>1009.76</v>
      </c>
      <c r="U67" s="54">
        <v>3.4</v>
      </c>
      <c r="V67" s="54">
        <v>6259.79</v>
      </c>
      <c r="W67" s="54">
        <v>0.2</v>
      </c>
      <c r="X67" s="54">
        <v>834.03</v>
      </c>
      <c r="Y67" s="54">
        <v>15.7</v>
      </c>
      <c r="Z67" s="54">
        <v>129.11000000000001</v>
      </c>
      <c r="AA67" s="54">
        <v>16.600000000000001</v>
      </c>
      <c r="AB67" s="54">
        <v>1828.85</v>
      </c>
      <c r="AC67" s="54">
        <v>7</v>
      </c>
      <c r="AD67" s="54">
        <v>1270.1099999999999</v>
      </c>
      <c r="AE67" s="54">
        <v>11.7</v>
      </c>
      <c r="AF67" s="54">
        <v>485887.94</v>
      </c>
      <c r="AG67" s="54">
        <v>8.4</v>
      </c>
      <c r="AH67" s="54">
        <v>6202.36</v>
      </c>
      <c r="AI67" s="54">
        <v>18.100000000000001</v>
      </c>
    </row>
    <row r="68" spans="1:35" hidden="1" x14ac:dyDescent="0.15">
      <c r="A68" s="53" t="s">
        <v>120</v>
      </c>
      <c r="B68" s="53">
        <f t="shared" si="2"/>
        <v>2016</v>
      </c>
      <c r="C68" s="53">
        <f t="shared" si="3"/>
        <v>1</v>
      </c>
      <c r="D68" s="54" t="s">
        <v>0</v>
      </c>
      <c r="E68" s="54" t="s">
        <v>0</v>
      </c>
      <c r="F68" s="54" t="s">
        <v>0</v>
      </c>
      <c r="G68" s="54" t="s">
        <v>0</v>
      </c>
      <c r="H68" s="54" t="s">
        <v>0</v>
      </c>
      <c r="I68" s="54" t="s">
        <v>0</v>
      </c>
      <c r="J68" s="54" t="s">
        <v>0</v>
      </c>
      <c r="K68" s="54" t="s">
        <v>0</v>
      </c>
      <c r="L68" s="54" t="s">
        <v>0</v>
      </c>
      <c r="M68" s="54" t="s">
        <v>0</v>
      </c>
      <c r="N68" s="54" t="s">
        <v>0</v>
      </c>
      <c r="O68" s="54" t="s">
        <v>0</v>
      </c>
      <c r="P68" s="54" t="s">
        <v>0</v>
      </c>
      <c r="Q68" s="54" t="s">
        <v>0</v>
      </c>
      <c r="R68" s="54" t="s">
        <v>0</v>
      </c>
      <c r="S68" s="54" t="s">
        <v>0</v>
      </c>
      <c r="T68" s="54" t="s">
        <v>0</v>
      </c>
      <c r="U68" s="54" t="s">
        <v>0</v>
      </c>
      <c r="V68" s="54" t="s">
        <v>0</v>
      </c>
      <c r="W68" s="54" t="s">
        <v>0</v>
      </c>
      <c r="X68" s="54" t="s">
        <v>0</v>
      </c>
      <c r="Y68" s="54" t="s">
        <v>0</v>
      </c>
      <c r="Z68" s="54" t="s">
        <v>0</v>
      </c>
      <c r="AA68" s="54" t="s">
        <v>0</v>
      </c>
      <c r="AB68" s="54" t="s">
        <v>0</v>
      </c>
      <c r="AC68" s="54" t="s">
        <v>0</v>
      </c>
      <c r="AD68" s="54" t="s">
        <v>0</v>
      </c>
      <c r="AE68" s="54" t="s">
        <v>0</v>
      </c>
      <c r="AF68" s="54" t="s">
        <v>0</v>
      </c>
      <c r="AG68" s="54" t="s">
        <v>0</v>
      </c>
      <c r="AH68" s="54" t="s">
        <v>0</v>
      </c>
      <c r="AI68" s="54" t="s">
        <v>0</v>
      </c>
    </row>
    <row r="69" spans="1:35" hidden="1" x14ac:dyDescent="0.15">
      <c r="A69" s="53" t="s">
        <v>121</v>
      </c>
      <c r="B69" s="53">
        <f t="shared" si="2"/>
        <v>2015</v>
      </c>
      <c r="C69" s="53">
        <f t="shared" si="3"/>
        <v>12</v>
      </c>
      <c r="D69" s="54">
        <v>95978.85</v>
      </c>
      <c r="E69" s="54">
        <v>1</v>
      </c>
      <c r="F69" s="54" t="s">
        <v>0</v>
      </c>
      <c r="G69" s="54" t="s">
        <v>0</v>
      </c>
      <c r="H69" s="54">
        <v>64595.24</v>
      </c>
      <c r="I69" s="54">
        <v>0.4</v>
      </c>
      <c r="J69" s="54">
        <v>24646.12</v>
      </c>
      <c r="K69" s="54">
        <v>21.2</v>
      </c>
      <c r="L69" s="54">
        <v>11030.23</v>
      </c>
      <c r="M69" s="54">
        <v>14.4</v>
      </c>
      <c r="N69" s="54">
        <v>3481.37</v>
      </c>
      <c r="O69" s="54">
        <v>-9.5</v>
      </c>
      <c r="P69" s="54">
        <v>6209.74</v>
      </c>
      <c r="Q69" s="54">
        <v>10.1</v>
      </c>
      <c r="R69" s="54">
        <v>14607.49</v>
      </c>
      <c r="S69" s="54">
        <v>1.8</v>
      </c>
      <c r="T69" s="54">
        <v>10566.37</v>
      </c>
      <c r="U69" s="54">
        <v>-1.2</v>
      </c>
      <c r="V69" s="54">
        <v>63173.279999999999</v>
      </c>
      <c r="W69" s="54">
        <v>0.1</v>
      </c>
      <c r="X69" s="54">
        <v>8022.29</v>
      </c>
      <c r="Y69" s="54">
        <v>7.7</v>
      </c>
      <c r="Z69" s="54">
        <v>1211.52</v>
      </c>
      <c r="AA69" s="54">
        <v>-7.3</v>
      </c>
      <c r="AB69" s="54">
        <v>23571.75</v>
      </c>
      <c r="AC69" s="54">
        <v>1.7</v>
      </c>
      <c r="AD69" s="54">
        <v>17675.439999999999</v>
      </c>
      <c r="AE69" s="54">
        <v>1.2</v>
      </c>
      <c r="AF69" s="54">
        <v>536853.75</v>
      </c>
      <c r="AG69" s="54">
        <v>8.9</v>
      </c>
      <c r="AH69" s="54">
        <v>40937.81</v>
      </c>
      <c r="AI69" s="54">
        <v>-0.8</v>
      </c>
    </row>
    <row r="70" spans="1:35" hidden="1" x14ac:dyDescent="0.15">
      <c r="A70" s="53" t="s">
        <v>122</v>
      </c>
      <c r="B70" s="53">
        <f t="shared" si="2"/>
        <v>2015</v>
      </c>
      <c r="C70" s="53">
        <f t="shared" si="3"/>
        <v>11</v>
      </c>
      <c r="D70" s="54">
        <v>87702.38</v>
      </c>
      <c r="E70" s="54">
        <v>1.3</v>
      </c>
      <c r="F70" s="54" t="s">
        <v>0</v>
      </c>
      <c r="G70" s="54" t="s">
        <v>0</v>
      </c>
      <c r="H70" s="54">
        <v>59069.18</v>
      </c>
      <c r="I70" s="54">
        <v>0.7</v>
      </c>
      <c r="J70" s="54">
        <v>22593.26</v>
      </c>
      <c r="K70" s="54">
        <v>21.6</v>
      </c>
      <c r="L70" s="54">
        <v>10138.530000000001</v>
      </c>
      <c r="M70" s="54">
        <v>15.3</v>
      </c>
      <c r="N70" s="54">
        <v>3167.24</v>
      </c>
      <c r="O70" s="54">
        <v>-9.8000000000000007</v>
      </c>
      <c r="P70" s="54">
        <v>5651.58</v>
      </c>
      <c r="Q70" s="54">
        <v>10.3</v>
      </c>
      <c r="R70" s="54">
        <v>13354.47</v>
      </c>
      <c r="S70" s="54">
        <v>1.9</v>
      </c>
      <c r="T70" s="54">
        <v>9627.16</v>
      </c>
      <c r="U70" s="54">
        <v>-0.8</v>
      </c>
      <c r="V70" s="54">
        <v>57634.98</v>
      </c>
      <c r="W70" s="54">
        <v>0.3</v>
      </c>
      <c r="X70" s="54">
        <v>7288.03</v>
      </c>
      <c r="Y70" s="54">
        <v>7.6</v>
      </c>
      <c r="Z70" s="54">
        <v>1103.8499999999999</v>
      </c>
      <c r="AA70" s="54">
        <v>-6.4</v>
      </c>
      <c r="AB70" s="54">
        <v>21675.52</v>
      </c>
      <c r="AC70" s="54">
        <v>2.4</v>
      </c>
      <c r="AD70" s="54">
        <v>16470.740000000002</v>
      </c>
      <c r="AE70" s="54">
        <v>2.5</v>
      </c>
      <c r="AF70" s="54">
        <v>531759.55000000005</v>
      </c>
      <c r="AG70" s="54">
        <v>9.1999999999999993</v>
      </c>
      <c r="AH70" s="54">
        <v>29956.02</v>
      </c>
      <c r="AI70" s="54">
        <v>1.9</v>
      </c>
    </row>
    <row r="71" spans="1:35" hidden="1" x14ac:dyDescent="0.15">
      <c r="A71" s="53" t="s">
        <v>123</v>
      </c>
      <c r="B71" s="53">
        <f t="shared" si="2"/>
        <v>2015</v>
      </c>
      <c r="C71" s="53">
        <f t="shared" si="3"/>
        <v>10</v>
      </c>
      <c r="D71" s="54">
        <v>78800.740000000005</v>
      </c>
      <c r="E71" s="54">
        <v>2</v>
      </c>
      <c r="F71" s="54" t="s">
        <v>0</v>
      </c>
      <c r="G71" s="54" t="s">
        <v>0</v>
      </c>
      <c r="H71" s="54">
        <v>53149.7</v>
      </c>
      <c r="I71" s="54">
        <v>1.3</v>
      </c>
      <c r="J71" s="54">
        <v>20469.07</v>
      </c>
      <c r="K71" s="54">
        <v>22.4</v>
      </c>
      <c r="L71" s="54">
        <v>9144.74</v>
      </c>
      <c r="M71" s="54">
        <v>15.3</v>
      </c>
      <c r="N71" s="54">
        <v>2878.67</v>
      </c>
      <c r="O71" s="54">
        <v>-7.1</v>
      </c>
      <c r="P71" s="54">
        <v>5000.1400000000003</v>
      </c>
      <c r="Q71" s="54">
        <v>10.7</v>
      </c>
      <c r="R71" s="54">
        <v>12009.58</v>
      </c>
      <c r="S71" s="54">
        <v>2.8</v>
      </c>
      <c r="T71" s="54">
        <v>8641.32</v>
      </c>
      <c r="U71" s="54">
        <v>1</v>
      </c>
      <c r="V71" s="54">
        <v>51868.47</v>
      </c>
      <c r="W71" s="54">
        <v>0.4</v>
      </c>
      <c r="X71" s="54">
        <v>6494.37</v>
      </c>
      <c r="Y71" s="54">
        <v>7.4</v>
      </c>
      <c r="Z71" s="54">
        <v>982.13</v>
      </c>
      <c r="AA71" s="54">
        <v>-7.2</v>
      </c>
      <c r="AB71" s="54">
        <v>19455.77</v>
      </c>
      <c r="AC71" s="54">
        <v>5.5</v>
      </c>
      <c r="AD71" s="54">
        <v>14767.45</v>
      </c>
      <c r="AE71" s="54">
        <v>6.4</v>
      </c>
      <c r="AF71" s="54">
        <v>521541.11</v>
      </c>
      <c r="AG71" s="54">
        <v>9.6</v>
      </c>
      <c r="AH71" s="54">
        <v>25799.31</v>
      </c>
      <c r="AI71" s="54">
        <v>1.7</v>
      </c>
    </row>
    <row r="72" spans="1:35" hidden="1" x14ac:dyDescent="0.15">
      <c r="A72" s="53" t="s">
        <v>124</v>
      </c>
      <c r="B72" s="53">
        <f t="shared" si="2"/>
        <v>2015</v>
      </c>
      <c r="C72" s="53">
        <f t="shared" si="3"/>
        <v>9</v>
      </c>
      <c r="D72" s="54">
        <v>70535.070000000007</v>
      </c>
      <c r="E72" s="54">
        <v>2.6</v>
      </c>
      <c r="F72" s="54" t="s">
        <v>0</v>
      </c>
      <c r="G72" s="54" t="s">
        <v>0</v>
      </c>
      <c r="H72" s="54">
        <v>47505.17</v>
      </c>
      <c r="I72" s="54">
        <v>1.7</v>
      </c>
      <c r="J72" s="54">
        <v>18392.04</v>
      </c>
      <c r="K72" s="54">
        <v>24</v>
      </c>
      <c r="L72" s="54">
        <v>8180.31</v>
      </c>
      <c r="M72" s="54">
        <v>14.7</v>
      </c>
      <c r="N72" s="54">
        <v>2566.4</v>
      </c>
      <c r="O72" s="54">
        <v>-8.4</v>
      </c>
      <c r="P72" s="54">
        <v>4453.1099999999997</v>
      </c>
      <c r="Q72" s="54">
        <v>11.1</v>
      </c>
      <c r="R72" s="54">
        <v>10752.48</v>
      </c>
      <c r="S72" s="54">
        <v>4</v>
      </c>
      <c r="T72" s="54">
        <v>7824.31</v>
      </c>
      <c r="U72" s="54">
        <v>1.9</v>
      </c>
      <c r="V72" s="54">
        <v>46462.71</v>
      </c>
      <c r="W72" s="54">
        <v>1</v>
      </c>
      <c r="X72" s="54">
        <v>5770.81</v>
      </c>
      <c r="Y72" s="54">
        <v>7.4</v>
      </c>
      <c r="Z72" s="54">
        <v>877.87</v>
      </c>
      <c r="AA72" s="54">
        <v>-7</v>
      </c>
      <c r="AB72" s="54">
        <v>17423.68</v>
      </c>
      <c r="AC72" s="54">
        <v>6</v>
      </c>
      <c r="AD72" s="54">
        <v>13236.68</v>
      </c>
      <c r="AE72" s="54">
        <v>7</v>
      </c>
      <c r="AF72" s="54">
        <v>513885.8</v>
      </c>
      <c r="AG72" s="54">
        <v>10.6</v>
      </c>
      <c r="AH72" s="54">
        <v>21878.6</v>
      </c>
      <c r="AI72" s="54">
        <v>-4.3</v>
      </c>
    </row>
    <row r="73" spans="1:35" hidden="1" x14ac:dyDescent="0.15">
      <c r="A73" s="53" t="s">
        <v>125</v>
      </c>
      <c r="B73" s="53">
        <f t="shared" si="2"/>
        <v>2015</v>
      </c>
      <c r="C73" s="53">
        <f t="shared" si="3"/>
        <v>8</v>
      </c>
      <c r="D73" s="54">
        <v>61062.54</v>
      </c>
      <c r="E73" s="54">
        <v>3.5</v>
      </c>
      <c r="F73" s="54" t="s">
        <v>0</v>
      </c>
      <c r="G73" s="54" t="s">
        <v>0</v>
      </c>
      <c r="H73" s="54">
        <v>41097.94</v>
      </c>
      <c r="I73" s="54">
        <v>2.2999999999999998</v>
      </c>
      <c r="J73" s="54">
        <v>15967.84</v>
      </c>
      <c r="K73" s="54">
        <v>25</v>
      </c>
      <c r="L73" s="54">
        <v>7144.38</v>
      </c>
      <c r="M73" s="54">
        <v>14.8</v>
      </c>
      <c r="N73" s="54">
        <v>2212.5</v>
      </c>
      <c r="O73" s="54">
        <v>-9.8000000000000007</v>
      </c>
      <c r="P73" s="54">
        <v>3864.67</v>
      </c>
      <c r="Q73" s="54">
        <v>14.2</v>
      </c>
      <c r="R73" s="54">
        <v>9290.59</v>
      </c>
      <c r="S73" s="54">
        <v>5.4</v>
      </c>
      <c r="T73" s="54">
        <v>6809.34</v>
      </c>
      <c r="U73" s="54">
        <v>2.9</v>
      </c>
      <c r="V73" s="54">
        <v>40248.81</v>
      </c>
      <c r="W73" s="54">
        <v>1.6</v>
      </c>
      <c r="X73" s="54">
        <v>4950.96</v>
      </c>
      <c r="Y73" s="54">
        <v>7.3</v>
      </c>
      <c r="Z73" s="54">
        <v>759.78</v>
      </c>
      <c r="AA73" s="54">
        <v>-5.5</v>
      </c>
      <c r="AB73" s="54">
        <v>15102.99</v>
      </c>
      <c r="AC73" s="54">
        <v>8.4</v>
      </c>
      <c r="AD73" s="54">
        <v>11501.65</v>
      </c>
      <c r="AE73" s="54">
        <v>10</v>
      </c>
      <c r="AF73" s="54">
        <v>505090.8</v>
      </c>
      <c r="AG73" s="54">
        <v>11.2</v>
      </c>
      <c r="AH73" s="54">
        <v>18164.97</v>
      </c>
      <c r="AI73" s="54">
        <v>-10.6</v>
      </c>
    </row>
    <row r="74" spans="1:35" x14ac:dyDescent="0.15">
      <c r="A74" s="53" t="s">
        <v>126</v>
      </c>
      <c r="B74" s="53">
        <f t="shared" si="2"/>
        <v>2015</v>
      </c>
      <c r="C74" s="53">
        <f t="shared" si="3"/>
        <v>7</v>
      </c>
      <c r="D74" s="54">
        <v>52562.22</v>
      </c>
      <c r="E74" s="54">
        <v>4.3</v>
      </c>
      <c r="F74" s="54" t="s">
        <v>0</v>
      </c>
      <c r="G74" s="54" t="s">
        <v>0</v>
      </c>
      <c r="H74" s="54">
        <v>35380.18</v>
      </c>
      <c r="I74" s="54">
        <v>3</v>
      </c>
      <c r="J74" s="54">
        <v>13782.08</v>
      </c>
      <c r="K74" s="54">
        <v>26.3</v>
      </c>
      <c r="L74" s="54">
        <v>6232.68</v>
      </c>
      <c r="M74" s="54">
        <v>16.3</v>
      </c>
      <c r="N74" s="54">
        <v>1949.67</v>
      </c>
      <c r="O74" s="54">
        <v>-6.7</v>
      </c>
      <c r="P74" s="54">
        <v>3264.09</v>
      </c>
      <c r="Q74" s="54">
        <v>13.5</v>
      </c>
      <c r="R74" s="54">
        <v>8020.67</v>
      </c>
      <c r="S74" s="54">
        <v>7.6</v>
      </c>
      <c r="T74" s="54">
        <v>5897.28</v>
      </c>
      <c r="U74" s="54">
        <v>3.7</v>
      </c>
      <c r="V74" s="54">
        <v>34669.82</v>
      </c>
      <c r="W74" s="54">
        <v>1.8</v>
      </c>
      <c r="X74" s="54">
        <v>4236.1899999999996</v>
      </c>
      <c r="Y74" s="54">
        <v>7.1</v>
      </c>
      <c r="Z74" s="54">
        <v>652.99</v>
      </c>
      <c r="AA74" s="54">
        <v>-5.0999999999999996</v>
      </c>
      <c r="AB74" s="54">
        <v>13003.22</v>
      </c>
      <c r="AC74" s="54">
        <v>11.2</v>
      </c>
      <c r="AD74" s="54">
        <v>9845.5400000000009</v>
      </c>
      <c r="AE74" s="54">
        <v>14</v>
      </c>
      <c r="AF74" s="54">
        <v>495957.27</v>
      </c>
      <c r="AG74" s="54">
        <v>12.2</v>
      </c>
      <c r="AH74" s="54">
        <v>16259.8</v>
      </c>
      <c r="AI74" s="54">
        <v>-8.4</v>
      </c>
    </row>
    <row r="75" spans="1:35" hidden="1" x14ac:dyDescent="0.15">
      <c r="A75" s="53" t="s">
        <v>127</v>
      </c>
      <c r="B75" s="53">
        <f t="shared" si="2"/>
        <v>2015</v>
      </c>
      <c r="C75" s="53">
        <f t="shared" si="3"/>
        <v>6</v>
      </c>
      <c r="D75" s="54">
        <v>43954.95</v>
      </c>
      <c r="E75" s="54">
        <v>4.5999999999999996</v>
      </c>
      <c r="F75" s="54" t="s">
        <v>0</v>
      </c>
      <c r="G75" s="54" t="s">
        <v>0</v>
      </c>
      <c r="H75" s="54">
        <v>29505.67</v>
      </c>
      <c r="I75" s="54">
        <v>2.8</v>
      </c>
      <c r="J75" s="54">
        <v>11532.73</v>
      </c>
      <c r="K75" s="54">
        <v>26.6</v>
      </c>
      <c r="L75" s="54">
        <v>5261</v>
      </c>
      <c r="M75" s="54">
        <v>17.100000000000001</v>
      </c>
      <c r="N75" s="54">
        <v>1667.49</v>
      </c>
      <c r="O75" s="54">
        <v>-4.2</v>
      </c>
      <c r="P75" s="54">
        <v>2738.62</v>
      </c>
      <c r="Q75" s="54">
        <v>14.4</v>
      </c>
      <c r="R75" s="54">
        <v>6705.31</v>
      </c>
      <c r="S75" s="54">
        <v>8.6</v>
      </c>
      <c r="T75" s="54">
        <v>5005.3500000000004</v>
      </c>
      <c r="U75" s="54">
        <v>5.0999999999999996</v>
      </c>
      <c r="V75" s="54">
        <v>29153.23</v>
      </c>
      <c r="W75" s="54">
        <v>2.2000000000000002</v>
      </c>
      <c r="X75" s="54">
        <v>3538.28</v>
      </c>
      <c r="Y75" s="54">
        <v>6.8</v>
      </c>
      <c r="Z75" s="54">
        <v>554.69000000000005</v>
      </c>
      <c r="AA75" s="54">
        <v>-4.7</v>
      </c>
      <c r="AB75" s="54">
        <v>10708.75</v>
      </c>
      <c r="AC75" s="54">
        <v>11.7</v>
      </c>
      <c r="AD75" s="54">
        <v>8008.07</v>
      </c>
      <c r="AE75" s="54">
        <v>15.1</v>
      </c>
      <c r="AF75" s="54">
        <v>485284.76</v>
      </c>
      <c r="AG75" s="54">
        <v>12.9</v>
      </c>
      <c r="AH75" s="54">
        <v>14325.13</v>
      </c>
      <c r="AI75" s="54">
        <v>-8.8000000000000007</v>
      </c>
    </row>
    <row r="76" spans="1:35" hidden="1" x14ac:dyDescent="0.15">
      <c r="A76" s="53" t="s">
        <v>128</v>
      </c>
      <c r="B76" s="53">
        <f t="shared" si="2"/>
        <v>2015</v>
      </c>
      <c r="C76" s="53">
        <f t="shared" si="3"/>
        <v>5</v>
      </c>
      <c r="D76" s="54">
        <v>32291.84</v>
      </c>
      <c r="E76" s="54">
        <v>5.0999999999999996</v>
      </c>
      <c r="F76" s="54" t="s">
        <v>0</v>
      </c>
      <c r="G76" s="54" t="s">
        <v>0</v>
      </c>
      <c r="H76" s="54">
        <v>21644.55</v>
      </c>
      <c r="I76" s="54">
        <v>2.9</v>
      </c>
      <c r="J76" s="54">
        <v>8457.3700000000008</v>
      </c>
      <c r="K76" s="54">
        <v>28.5</v>
      </c>
      <c r="L76" s="54">
        <v>3927.5</v>
      </c>
      <c r="M76" s="54">
        <v>15.2</v>
      </c>
      <c r="N76" s="54">
        <v>1268.6199999999999</v>
      </c>
      <c r="O76" s="54">
        <v>-3</v>
      </c>
      <c r="P76" s="54">
        <v>1999.37</v>
      </c>
      <c r="Q76" s="54">
        <v>12.8</v>
      </c>
      <c r="R76" s="54">
        <v>4954.9799999999996</v>
      </c>
      <c r="S76" s="54">
        <v>11.9</v>
      </c>
      <c r="T76" s="54">
        <v>3692.93</v>
      </c>
      <c r="U76" s="54">
        <v>5.6</v>
      </c>
      <c r="V76" s="54">
        <v>21585.88</v>
      </c>
      <c r="W76" s="54">
        <v>2.2000000000000002</v>
      </c>
      <c r="X76" s="54">
        <v>2596.8200000000002</v>
      </c>
      <c r="Y76" s="54">
        <v>7.6</v>
      </c>
      <c r="Z76" s="54">
        <v>413.75</v>
      </c>
      <c r="AA76" s="54">
        <v>-2.2999999999999998</v>
      </c>
      <c r="AB76" s="54">
        <v>7695.39</v>
      </c>
      <c r="AC76" s="54">
        <v>13.6</v>
      </c>
      <c r="AD76" s="54">
        <v>5681.62</v>
      </c>
      <c r="AE76" s="54">
        <v>18.399999999999999</v>
      </c>
      <c r="AF76" s="54">
        <v>472361.55</v>
      </c>
      <c r="AG76" s="54">
        <v>13.4</v>
      </c>
      <c r="AH76" s="54">
        <v>11640.78</v>
      </c>
      <c r="AI76" s="54">
        <v>-6.6</v>
      </c>
    </row>
    <row r="77" spans="1:35" hidden="1" x14ac:dyDescent="0.15">
      <c r="A77" s="53" t="s">
        <v>129</v>
      </c>
      <c r="B77" s="53">
        <f t="shared" si="2"/>
        <v>2015</v>
      </c>
      <c r="C77" s="53">
        <f t="shared" si="3"/>
        <v>4</v>
      </c>
      <c r="D77" s="54">
        <v>23669.040000000001</v>
      </c>
      <c r="E77" s="54">
        <v>6</v>
      </c>
      <c r="F77" s="54" t="s">
        <v>0</v>
      </c>
      <c r="G77" s="54" t="s">
        <v>0</v>
      </c>
      <c r="H77" s="54">
        <v>15870.14</v>
      </c>
      <c r="I77" s="54">
        <v>3.7</v>
      </c>
      <c r="J77" s="54">
        <v>6173.15</v>
      </c>
      <c r="K77" s="54">
        <v>29.2</v>
      </c>
      <c r="L77" s="54">
        <v>2913.61</v>
      </c>
      <c r="M77" s="54">
        <v>12.5</v>
      </c>
      <c r="N77" s="54">
        <v>937.43</v>
      </c>
      <c r="O77" s="54">
        <v>-6.8</v>
      </c>
      <c r="P77" s="54">
        <v>1487.63</v>
      </c>
      <c r="Q77" s="54">
        <v>13.6</v>
      </c>
      <c r="R77" s="54">
        <v>3638.42</v>
      </c>
      <c r="S77" s="54">
        <v>13.9</v>
      </c>
      <c r="T77" s="54">
        <v>2672.86</v>
      </c>
      <c r="U77" s="54">
        <v>6.1</v>
      </c>
      <c r="V77" s="54">
        <v>15925.17</v>
      </c>
      <c r="W77" s="54">
        <v>3.2</v>
      </c>
      <c r="X77" s="54">
        <v>1924.58</v>
      </c>
      <c r="Y77" s="54">
        <v>8.1999999999999993</v>
      </c>
      <c r="Z77" s="54">
        <v>310.77999999999997</v>
      </c>
      <c r="AA77" s="54">
        <v>-2.7</v>
      </c>
      <c r="AB77" s="54">
        <v>5508.51</v>
      </c>
      <c r="AC77" s="54">
        <v>15.1</v>
      </c>
      <c r="AD77" s="54">
        <v>3964.53</v>
      </c>
      <c r="AE77" s="54">
        <v>22.4</v>
      </c>
      <c r="AF77" s="54">
        <v>461728.92</v>
      </c>
      <c r="AG77" s="54">
        <v>13.7</v>
      </c>
      <c r="AH77" s="54">
        <v>9487.84</v>
      </c>
      <c r="AI77" s="54">
        <v>-0.9</v>
      </c>
    </row>
    <row r="78" spans="1:35" hidden="1" x14ac:dyDescent="0.15">
      <c r="A78" s="53" t="s">
        <v>130</v>
      </c>
      <c r="B78" s="53">
        <f t="shared" si="2"/>
        <v>2015</v>
      </c>
      <c r="C78" s="53">
        <f t="shared" si="3"/>
        <v>3</v>
      </c>
      <c r="D78" s="54">
        <v>16650.64</v>
      </c>
      <c r="E78" s="54">
        <v>8.5</v>
      </c>
      <c r="F78" s="54" t="s">
        <v>0</v>
      </c>
      <c r="G78" s="54" t="s">
        <v>0</v>
      </c>
      <c r="H78" s="54">
        <v>11156.22</v>
      </c>
      <c r="I78" s="54">
        <v>5.9</v>
      </c>
      <c r="J78" s="54">
        <v>4229.6499999999996</v>
      </c>
      <c r="K78" s="54">
        <v>28.7</v>
      </c>
      <c r="L78" s="54">
        <v>2086.1799999999998</v>
      </c>
      <c r="M78" s="54">
        <v>14.2</v>
      </c>
      <c r="N78" s="54">
        <v>695.55</v>
      </c>
      <c r="O78" s="54">
        <v>-5.7</v>
      </c>
      <c r="P78" s="54">
        <v>1087.93</v>
      </c>
      <c r="Q78" s="54">
        <v>20.6</v>
      </c>
      <c r="R78" s="54">
        <v>2531.58</v>
      </c>
      <c r="S78" s="54">
        <v>17.2</v>
      </c>
      <c r="T78" s="54">
        <v>1874.91</v>
      </c>
      <c r="U78" s="54">
        <v>7.4</v>
      </c>
      <c r="V78" s="54">
        <v>11323.77</v>
      </c>
      <c r="W78" s="54">
        <v>5.4</v>
      </c>
      <c r="X78" s="54">
        <v>1361.54</v>
      </c>
      <c r="Y78" s="54">
        <v>11.9</v>
      </c>
      <c r="Z78" s="54">
        <v>209.63</v>
      </c>
      <c r="AA78" s="54">
        <v>-6.6</v>
      </c>
      <c r="AB78" s="54">
        <v>3755.7</v>
      </c>
      <c r="AC78" s="54">
        <v>19</v>
      </c>
      <c r="AD78" s="54">
        <v>2640.66</v>
      </c>
      <c r="AE78" s="54">
        <v>28.7</v>
      </c>
      <c r="AF78" s="54">
        <v>454033.43</v>
      </c>
      <c r="AG78" s="54">
        <v>14.3</v>
      </c>
      <c r="AH78" s="54">
        <v>7886.77</v>
      </c>
      <c r="AI78" s="54">
        <v>2</v>
      </c>
    </row>
    <row r="79" spans="1:35" hidden="1" x14ac:dyDescent="0.15">
      <c r="A79" s="53" t="s">
        <v>131</v>
      </c>
      <c r="B79" s="53">
        <f t="shared" si="2"/>
        <v>2015</v>
      </c>
      <c r="C79" s="53">
        <f t="shared" si="3"/>
        <v>2</v>
      </c>
      <c r="D79" s="54">
        <v>8786.36</v>
      </c>
      <c r="E79" s="54">
        <v>10.4</v>
      </c>
      <c r="F79" s="54" t="s">
        <v>0</v>
      </c>
      <c r="G79" s="54" t="s">
        <v>0</v>
      </c>
      <c r="H79" s="54">
        <v>5921.94</v>
      </c>
      <c r="I79" s="54">
        <v>9.1</v>
      </c>
      <c r="J79" s="54">
        <v>2100.1</v>
      </c>
      <c r="K79" s="54">
        <v>25.6</v>
      </c>
      <c r="L79" s="54">
        <v>1164.8499999999999</v>
      </c>
      <c r="M79" s="54">
        <v>14</v>
      </c>
      <c r="N79" s="54">
        <v>404.55</v>
      </c>
      <c r="O79" s="54">
        <v>-0.8</v>
      </c>
      <c r="P79" s="54">
        <v>566.9</v>
      </c>
      <c r="Q79" s="54">
        <v>14.9</v>
      </c>
      <c r="R79" s="54">
        <v>1321.2</v>
      </c>
      <c r="S79" s="54">
        <v>18.2</v>
      </c>
      <c r="T79" s="54">
        <v>976.32</v>
      </c>
      <c r="U79" s="54">
        <v>6.3</v>
      </c>
      <c r="V79" s="54">
        <v>6244.51</v>
      </c>
      <c r="W79" s="54">
        <v>8.8000000000000007</v>
      </c>
      <c r="X79" s="54">
        <v>721.17</v>
      </c>
      <c r="Y79" s="54">
        <v>16.2</v>
      </c>
      <c r="Z79" s="54">
        <v>110.75</v>
      </c>
      <c r="AA79" s="54">
        <v>-9.3000000000000007</v>
      </c>
      <c r="AB79" s="54">
        <v>1709.93</v>
      </c>
      <c r="AC79" s="54">
        <v>16.2</v>
      </c>
      <c r="AD79" s="54">
        <v>1136.9000000000001</v>
      </c>
      <c r="AE79" s="54">
        <v>33.299999999999997</v>
      </c>
      <c r="AF79" s="54">
        <v>448430.19</v>
      </c>
      <c r="AG79" s="54">
        <v>14.2</v>
      </c>
      <c r="AH79" s="54">
        <v>5253.05</v>
      </c>
      <c r="AI79" s="54">
        <v>7.7</v>
      </c>
    </row>
    <row r="80" spans="1:35" hidden="1" x14ac:dyDescent="0.15">
      <c r="A80" s="53" t="s">
        <v>132</v>
      </c>
      <c r="B80" s="53">
        <f t="shared" si="2"/>
        <v>2015</v>
      </c>
      <c r="C80" s="53">
        <f t="shared" si="3"/>
        <v>1</v>
      </c>
      <c r="D80" s="54" t="s">
        <v>0</v>
      </c>
      <c r="E80" s="54" t="s">
        <v>0</v>
      </c>
      <c r="F80" s="54" t="s">
        <v>0</v>
      </c>
      <c r="G80" s="54" t="s">
        <v>0</v>
      </c>
      <c r="H80" s="54" t="s">
        <v>0</v>
      </c>
      <c r="I80" s="54" t="s">
        <v>0</v>
      </c>
      <c r="J80" s="54" t="s">
        <v>0</v>
      </c>
      <c r="K80" s="54" t="s">
        <v>0</v>
      </c>
      <c r="L80" s="54" t="s">
        <v>0</v>
      </c>
      <c r="M80" s="54" t="s">
        <v>0</v>
      </c>
      <c r="N80" s="54" t="s">
        <v>0</v>
      </c>
      <c r="O80" s="54" t="s">
        <v>0</v>
      </c>
      <c r="P80" s="54" t="s">
        <v>0</v>
      </c>
      <c r="Q80" s="54" t="s">
        <v>0</v>
      </c>
      <c r="R80" s="54" t="s">
        <v>0</v>
      </c>
      <c r="S80" s="54" t="s">
        <v>0</v>
      </c>
      <c r="T80" s="54" t="s">
        <v>0</v>
      </c>
      <c r="U80" s="54" t="s">
        <v>0</v>
      </c>
      <c r="V80" s="54" t="s">
        <v>0</v>
      </c>
      <c r="W80" s="54" t="s">
        <v>0</v>
      </c>
      <c r="X80" s="54" t="s">
        <v>0</v>
      </c>
      <c r="Y80" s="54" t="s">
        <v>0</v>
      </c>
      <c r="Z80" s="54" t="s">
        <v>0</v>
      </c>
      <c r="AA80" s="54" t="s">
        <v>0</v>
      </c>
      <c r="AB80" s="54" t="s">
        <v>0</v>
      </c>
      <c r="AC80" s="54" t="s">
        <v>0</v>
      </c>
      <c r="AD80" s="54" t="s">
        <v>0</v>
      </c>
      <c r="AE80" s="54" t="s">
        <v>0</v>
      </c>
      <c r="AF80" s="54" t="s">
        <v>0</v>
      </c>
      <c r="AG80" s="54" t="s">
        <v>0</v>
      </c>
      <c r="AH80" s="54" t="s">
        <v>0</v>
      </c>
      <c r="AI80" s="54" t="s">
        <v>0</v>
      </c>
    </row>
    <row r="81" spans="1:35" hidden="1" x14ac:dyDescent="0.15">
      <c r="A81" s="53" t="s">
        <v>133</v>
      </c>
      <c r="B81" s="53">
        <f t="shared" si="2"/>
        <v>2014</v>
      </c>
      <c r="C81" s="53">
        <f t="shared" si="3"/>
        <v>12</v>
      </c>
      <c r="D81" s="54">
        <v>95035.61</v>
      </c>
      <c r="E81" s="54">
        <v>10.5</v>
      </c>
      <c r="F81" s="54" t="s">
        <v>0</v>
      </c>
      <c r="G81" s="54">
        <v>-100</v>
      </c>
      <c r="H81" s="54">
        <v>64352.15</v>
      </c>
      <c r="I81" s="54">
        <v>9.1999999999999993</v>
      </c>
      <c r="J81" s="54">
        <v>20334.91</v>
      </c>
      <c r="K81" s="54">
        <v>4.5999999999999996</v>
      </c>
      <c r="L81" s="54">
        <v>9643.1200000000008</v>
      </c>
      <c r="M81" s="54">
        <v>-7.8</v>
      </c>
      <c r="N81" s="54">
        <v>3844.72</v>
      </c>
      <c r="O81" s="54">
        <v>5.7</v>
      </c>
      <c r="P81" s="54">
        <v>5641.19</v>
      </c>
      <c r="Q81" s="54">
        <v>21.3</v>
      </c>
      <c r="R81" s="54">
        <v>14346.25</v>
      </c>
      <c r="S81" s="54">
        <v>20.100000000000001</v>
      </c>
      <c r="T81" s="54">
        <v>10696.02</v>
      </c>
      <c r="U81" s="54">
        <v>2.2000000000000002</v>
      </c>
      <c r="V81" s="54">
        <v>63115.16</v>
      </c>
      <c r="W81" s="54">
        <v>9.3000000000000007</v>
      </c>
      <c r="X81" s="54">
        <v>7445.95</v>
      </c>
      <c r="Y81" s="54">
        <v>21</v>
      </c>
      <c r="Z81" s="54">
        <v>1306.9100000000001</v>
      </c>
      <c r="AA81" s="54">
        <v>4.5999999999999996</v>
      </c>
      <c r="AB81" s="54">
        <v>23167.59</v>
      </c>
      <c r="AC81" s="54">
        <v>11.1</v>
      </c>
      <c r="AD81" s="54">
        <v>17458.53</v>
      </c>
      <c r="AE81" s="54">
        <v>29.3</v>
      </c>
      <c r="AF81" s="54">
        <v>493066.49</v>
      </c>
      <c r="AG81" s="54">
        <v>14.4</v>
      </c>
      <c r="AH81" s="54">
        <v>41251.03</v>
      </c>
      <c r="AI81" s="54">
        <v>10.3</v>
      </c>
    </row>
    <row r="82" spans="1:35" hidden="1" x14ac:dyDescent="0.15">
      <c r="A82" s="53" t="s">
        <v>134</v>
      </c>
      <c r="B82" s="53">
        <f t="shared" si="2"/>
        <v>2014</v>
      </c>
      <c r="C82" s="53">
        <f t="shared" si="3"/>
        <v>11</v>
      </c>
      <c r="D82" s="54">
        <v>86601.36</v>
      </c>
      <c r="E82" s="54">
        <v>11.9</v>
      </c>
      <c r="F82" s="54" t="s">
        <v>0</v>
      </c>
      <c r="G82" s="54">
        <v>-100</v>
      </c>
      <c r="H82" s="54">
        <v>58675.54</v>
      </c>
      <c r="I82" s="54">
        <v>10.5</v>
      </c>
      <c r="J82" s="54">
        <v>18585.8</v>
      </c>
      <c r="K82" s="54">
        <v>6.1</v>
      </c>
      <c r="L82" s="54">
        <v>8791.57</v>
      </c>
      <c r="M82" s="54">
        <v>-7</v>
      </c>
      <c r="N82" s="54">
        <v>3509.89</v>
      </c>
      <c r="O82" s="54">
        <v>6.7</v>
      </c>
      <c r="P82" s="54">
        <v>5124.2</v>
      </c>
      <c r="Q82" s="54">
        <v>24.6</v>
      </c>
      <c r="R82" s="54">
        <v>13099.52</v>
      </c>
      <c r="S82" s="54">
        <v>22</v>
      </c>
      <c r="T82" s="54">
        <v>9702.11</v>
      </c>
      <c r="U82" s="54">
        <v>2.7</v>
      </c>
      <c r="V82" s="54">
        <v>57489.1</v>
      </c>
      <c r="W82" s="54">
        <v>10.1</v>
      </c>
      <c r="X82" s="54">
        <v>6772.39</v>
      </c>
      <c r="Y82" s="54">
        <v>21.8</v>
      </c>
      <c r="Z82" s="54">
        <v>1179.28</v>
      </c>
      <c r="AA82" s="54">
        <v>4.7</v>
      </c>
      <c r="AB82" s="54">
        <v>21160.59</v>
      </c>
      <c r="AC82" s="54">
        <v>14.4</v>
      </c>
      <c r="AD82" s="54">
        <v>16076.38</v>
      </c>
      <c r="AE82" s="54">
        <v>34.4</v>
      </c>
      <c r="AF82" s="54">
        <v>486760.05</v>
      </c>
      <c r="AG82" s="54">
        <v>15.6</v>
      </c>
      <c r="AH82" s="54">
        <v>29408.19</v>
      </c>
      <c r="AI82" s="54">
        <v>14.1</v>
      </c>
    </row>
    <row r="83" spans="1:35" hidden="1" x14ac:dyDescent="0.15">
      <c r="A83" s="53" t="s">
        <v>135</v>
      </c>
      <c r="B83" s="53">
        <f t="shared" si="2"/>
        <v>2014</v>
      </c>
      <c r="C83" s="53">
        <f t="shared" si="3"/>
        <v>10</v>
      </c>
      <c r="D83" s="54">
        <v>77220.27</v>
      </c>
      <c r="E83" s="54">
        <v>12.4</v>
      </c>
      <c r="F83" s="54" t="s">
        <v>0</v>
      </c>
      <c r="G83" s="54">
        <v>-100</v>
      </c>
      <c r="H83" s="54">
        <v>52464.21</v>
      </c>
      <c r="I83" s="54">
        <v>11.1</v>
      </c>
      <c r="J83" s="54">
        <v>16719.36</v>
      </c>
      <c r="K83" s="54">
        <v>7.1</v>
      </c>
      <c r="L83" s="54">
        <v>7933.68</v>
      </c>
      <c r="M83" s="54">
        <v>-7</v>
      </c>
      <c r="N83" s="54">
        <v>3098.76</v>
      </c>
      <c r="O83" s="54">
        <v>5.6</v>
      </c>
      <c r="P83" s="54">
        <v>4516.57</v>
      </c>
      <c r="Q83" s="54">
        <v>23.8</v>
      </c>
      <c r="R83" s="54">
        <v>11686.88</v>
      </c>
      <c r="S83" s="54">
        <v>23.4</v>
      </c>
      <c r="T83" s="54">
        <v>8552.61</v>
      </c>
      <c r="U83" s="54">
        <v>2.4</v>
      </c>
      <c r="V83" s="54">
        <v>51670.44</v>
      </c>
      <c r="W83" s="54">
        <v>11.2</v>
      </c>
      <c r="X83" s="54">
        <v>6048.9</v>
      </c>
      <c r="Y83" s="54">
        <v>22.3</v>
      </c>
      <c r="Z83" s="54">
        <v>1058.57</v>
      </c>
      <c r="AA83" s="54">
        <v>5.5</v>
      </c>
      <c r="AB83" s="54">
        <v>18442.37</v>
      </c>
      <c r="AC83" s="54">
        <v>13.4</v>
      </c>
      <c r="AD83" s="54">
        <v>13879.07</v>
      </c>
      <c r="AE83" s="54">
        <v>32</v>
      </c>
      <c r="AF83" s="54">
        <v>475783.61</v>
      </c>
      <c r="AG83" s="54">
        <v>18.399999999999999</v>
      </c>
      <c r="AH83" s="54">
        <v>25364.25</v>
      </c>
      <c r="AI83" s="54">
        <v>13.8</v>
      </c>
    </row>
    <row r="84" spans="1:35" hidden="1" x14ac:dyDescent="0.15">
      <c r="A84" s="53" t="s">
        <v>136</v>
      </c>
      <c r="B84" s="53">
        <f t="shared" si="2"/>
        <v>2014</v>
      </c>
      <c r="C84" s="53">
        <f t="shared" si="3"/>
        <v>9</v>
      </c>
      <c r="D84" s="54">
        <v>68751.210000000006</v>
      </c>
      <c r="E84" s="54">
        <v>12.5</v>
      </c>
      <c r="F84" s="54" t="s">
        <v>0</v>
      </c>
      <c r="G84" s="54">
        <v>-100</v>
      </c>
      <c r="H84" s="54">
        <v>46724.74</v>
      </c>
      <c r="I84" s="54">
        <v>11.3</v>
      </c>
      <c r="J84" s="54">
        <v>14829.41</v>
      </c>
      <c r="K84" s="54">
        <v>7</v>
      </c>
      <c r="L84" s="54">
        <v>7131.82</v>
      </c>
      <c r="M84" s="54">
        <v>-6.6</v>
      </c>
      <c r="N84" s="54">
        <v>2801.97</v>
      </c>
      <c r="O84" s="54">
        <v>7.4</v>
      </c>
      <c r="P84" s="54">
        <v>4007.77</v>
      </c>
      <c r="Q84" s="54">
        <v>22.8</v>
      </c>
      <c r="R84" s="54">
        <v>10341.540000000001</v>
      </c>
      <c r="S84" s="54">
        <v>22.8</v>
      </c>
      <c r="T84" s="54">
        <v>7677.17</v>
      </c>
      <c r="U84" s="54">
        <v>3</v>
      </c>
      <c r="V84" s="54">
        <v>46005.86</v>
      </c>
      <c r="W84" s="54">
        <v>11.8</v>
      </c>
      <c r="X84" s="54">
        <v>5370.72</v>
      </c>
      <c r="Y84" s="54">
        <v>22.9</v>
      </c>
      <c r="Z84" s="54">
        <v>944.12</v>
      </c>
      <c r="AA84" s="54">
        <v>5.7</v>
      </c>
      <c r="AB84" s="54">
        <v>16430.509999999998</v>
      </c>
      <c r="AC84" s="54">
        <v>11.8</v>
      </c>
      <c r="AD84" s="54">
        <v>12371.03</v>
      </c>
      <c r="AE84" s="54">
        <v>30.5</v>
      </c>
      <c r="AF84" s="54">
        <v>464686.69</v>
      </c>
      <c r="AG84" s="54">
        <v>17.100000000000001</v>
      </c>
      <c r="AH84" s="54">
        <v>22860.54</v>
      </c>
      <c r="AI84" s="54">
        <v>14</v>
      </c>
    </row>
    <row r="85" spans="1:35" hidden="1" x14ac:dyDescent="0.15">
      <c r="A85" s="53" t="s">
        <v>137</v>
      </c>
      <c r="B85" s="53">
        <f t="shared" si="2"/>
        <v>2014</v>
      </c>
      <c r="C85" s="53">
        <f t="shared" si="3"/>
        <v>8</v>
      </c>
      <c r="D85" s="54">
        <v>58974.51</v>
      </c>
      <c r="E85" s="54">
        <v>13.2</v>
      </c>
      <c r="F85" s="54" t="s">
        <v>0</v>
      </c>
      <c r="G85" s="54">
        <v>-100</v>
      </c>
      <c r="H85" s="54">
        <v>40159.32</v>
      </c>
      <c r="I85" s="54">
        <v>12.4</v>
      </c>
      <c r="J85" s="54">
        <v>12778.4</v>
      </c>
      <c r="K85" s="54">
        <v>8.1999999999999993</v>
      </c>
      <c r="L85" s="54">
        <v>6224.14</v>
      </c>
      <c r="M85" s="54">
        <v>-4.7</v>
      </c>
      <c r="N85" s="54">
        <v>2452.6799999999998</v>
      </c>
      <c r="O85" s="54">
        <v>9.8000000000000007</v>
      </c>
      <c r="P85" s="54">
        <v>3383.74</v>
      </c>
      <c r="Q85" s="54">
        <v>18.7</v>
      </c>
      <c r="R85" s="54">
        <v>8812.65</v>
      </c>
      <c r="S85" s="54">
        <v>22.9</v>
      </c>
      <c r="T85" s="54">
        <v>6618.8</v>
      </c>
      <c r="U85" s="54">
        <v>4</v>
      </c>
      <c r="V85" s="54">
        <v>39628.480000000003</v>
      </c>
      <c r="W85" s="54">
        <v>12.8</v>
      </c>
      <c r="X85" s="54">
        <v>4612.46</v>
      </c>
      <c r="Y85" s="54">
        <v>23.1</v>
      </c>
      <c r="Z85" s="54">
        <v>803.79</v>
      </c>
      <c r="AA85" s="54">
        <v>5.2</v>
      </c>
      <c r="AB85" s="54">
        <v>13929.78</v>
      </c>
      <c r="AC85" s="54">
        <v>11.6</v>
      </c>
      <c r="AD85" s="54">
        <v>10455.780000000001</v>
      </c>
      <c r="AE85" s="54">
        <v>30.9</v>
      </c>
      <c r="AF85" s="54">
        <v>454225.23</v>
      </c>
      <c r="AG85" s="54">
        <v>17.2</v>
      </c>
      <c r="AH85" s="54">
        <v>20317.61</v>
      </c>
      <c r="AI85" s="54">
        <v>14.6</v>
      </c>
    </row>
    <row r="86" spans="1:35" x14ac:dyDescent="0.15">
      <c r="A86" s="53" t="s">
        <v>138</v>
      </c>
      <c r="B86" s="53">
        <f t="shared" si="2"/>
        <v>2014</v>
      </c>
      <c r="C86" s="53">
        <f t="shared" si="3"/>
        <v>7</v>
      </c>
      <c r="D86" s="54">
        <v>50381.25</v>
      </c>
      <c r="E86" s="54">
        <v>13.7</v>
      </c>
      <c r="F86" s="54" t="s">
        <v>0</v>
      </c>
      <c r="G86" s="54">
        <v>-100</v>
      </c>
      <c r="H86" s="54">
        <v>34365.47</v>
      </c>
      <c r="I86" s="54">
        <v>13.3</v>
      </c>
      <c r="J86" s="54">
        <v>10913.95</v>
      </c>
      <c r="K86" s="54">
        <v>8.8000000000000007</v>
      </c>
      <c r="L86" s="54">
        <v>5356.85</v>
      </c>
      <c r="M86" s="54">
        <v>-5</v>
      </c>
      <c r="N86" s="54">
        <v>2090.42</v>
      </c>
      <c r="O86" s="54">
        <v>9.6</v>
      </c>
      <c r="P86" s="54">
        <v>2876.21</v>
      </c>
      <c r="Q86" s="54">
        <v>19.3</v>
      </c>
      <c r="R86" s="54">
        <v>7453.25</v>
      </c>
      <c r="S86" s="54">
        <v>22.3</v>
      </c>
      <c r="T86" s="54">
        <v>5686.32</v>
      </c>
      <c r="U86" s="54">
        <v>3.8</v>
      </c>
      <c r="V86" s="54">
        <v>34047.43</v>
      </c>
      <c r="W86" s="54">
        <v>14.1</v>
      </c>
      <c r="X86" s="54">
        <v>3954.18</v>
      </c>
      <c r="Y86" s="54">
        <v>23.8</v>
      </c>
      <c r="Z86" s="54">
        <v>688.02</v>
      </c>
      <c r="AA86" s="54">
        <v>4.3</v>
      </c>
      <c r="AB86" s="54">
        <v>11691.63</v>
      </c>
      <c r="AC86" s="54">
        <v>10.199999999999999</v>
      </c>
      <c r="AD86" s="54">
        <v>8633.9500000000007</v>
      </c>
      <c r="AE86" s="54">
        <v>28.9</v>
      </c>
      <c r="AF86" s="54">
        <v>442123.79</v>
      </c>
      <c r="AG86" s="54">
        <v>16.399999999999999</v>
      </c>
      <c r="AH86" s="54">
        <v>17756.849999999999</v>
      </c>
      <c r="AI86" s="54">
        <v>12</v>
      </c>
    </row>
    <row r="87" spans="1:35" hidden="1" x14ac:dyDescent="0.15">
      <c r="A87" s="53" t="s">
        <v>139</v>
      </c>
      <c r="B87" s="53">
        <f t="shared" si="2"/>
        <v>2014</v>
      </c>
      <c r="C87" s="53">
        <f t="shared" si="3"/>
        <v>6</v>
      </c>
      <c r="D87" s="54">
        <v>42018.62</v>
      </c>
      <c r="E87" s="54">
        <v>14.1</v>
      </c>
      <c r="F87" s="54" t="s">
        <v>0</v>
      </c>
      <c r="G87" s="54" t="s">
        <v>0</v>
      </c>
      <c r="H87" s="54">
        <v>28689.21</v>
      </c>
      <c r="I87" s="54">
        <v>13.7</v>
      </c>
      <c r="J87" s="54">
        <v>9108.11</v>
      </c>
      <c r="K87" s="54">
        <v>9.6999999999999993</v>
      </c>
      <c r="L87" s="54">
        <v>4492.76</v>
      </c>
      <c r="M87" s="54">
        <v>-6.2</v>
      </c>
      <c r="N87" s="54">
        <v>1740.52</v>
      </c>
      <c r="O87" s="54">
        <v>8.6</v>
      </c>
      <c r="P87" s="54">
        <v>2394.35</v>
      </c>
      <c r="Q87" s="54">
        <v>19</v>
      </c>
      <c r="R87" s="54">
        <v>6171.85</v>
      </c>
      <c r="S87" s="54">
        <v>23.2</v>
      </c>
      <c r="T87" s="54">
        <v>4763.21</v>
      </c>
      <c r="U87" s="54">
        <v>4</v>
      </c>
      <c r="V87" s="54">
        <v>28539.439999999999</v>
      </c>
      <c r="W87" s="54">
        <v>15.3</v>
      </c>
      <c r="X87" s="54">
        <v>3311.46</v>
      </c>
      <c r="Y87" s="54">
        <v>23.6</v>
      </c>
      <c r="Z87" s="54">
        <v>581.91999999999996</v>
      </c>
      <c r="AA87" s="54">
        <v>7.4</v>
      </c>
      <c r="AB87" s="54">
        <v>9585.7999999999993</v>
      </c>
      <c r="AC87" s="54">
        <v>8.4</v>
      </c>
      <c r="AD87" s="54">
        <v>6955.72</v>
      </c>
      <c r="AE87" s="54">
        <v>26</v>
      </c>
      <c r="AF87" s="54">
        <v>429979.11</v>
      </c>
      <c r="AG87" s="54">
        <v>15.6</v>
      </c>
      <c r="AH87" s="54">
        <v>15700.42</v>
      </c>
      <c r="AI87" s="54">
        <v>15.6</v>
      </c>
    </row>
    <row r="88" spans="1:35" hidden="1" x14ac:dyDescent="0.15">
      <c r="A88" s="53" t="s">
        <v>140</v>
      </c>
      <c r="B88" s="53">
        <f t="shared" si="2"/>
        <v>2014</v>
      </c>
      <c r="C88" s="53">
        <f t="shared" si="3"/>
        <v>5</v>
      </c>
      <c r="D88" s="54">
        <v>30738.58</v>
      </c>
      <c r="E88" s="54">
        <v>14.7</v>
      </c>
      <c r="F88" s="54" t="s">
        <v>0</v>
      </c>
      <c r="G88" s="54" t="s">
        <v>0</v>
      </c>
      <c r="H88" s="54">
        <v>21043.03</v>
      </c>
      <c r="I88" s="54">
        <v>14.6</v>
      </c>
      <c r="J88" s="54">
        <v>6581.43</v>
      </c>
      <c r="K88" s="54">
        <v>12</v>
      </c>
      <c r="L88" s="54">
        <v>3408.82</v>
      </c>
      <c r="M88" s="54">
        <v>-5.0999999999999996</v>
      </c>
      <c r="N88" s="54">
        <v>1307.18</v>
      </c>
      <c r="O88" s="54">
        <v>5.0999999999999996</v>
      </c>
      <c r="P88" s="54">
        <v>1772.59</v>
      </c>
      <c r="Q88" s="54">
        <v>16.2</v>
      </c>
      <c r="R88" s="54">
        <v>4427.34</v>
      </c>
      <c r="S88" s="54">
        <v>23.6</v>
      </c>
      <c r="T88" s="54">
        <v>3495.62</v>
      </c>
      <c r="U88" s="54">
        <v>5.0999999999999996</v>
      </c>
      <c r="V88" s="54">
        <v>21125.52</v>
      </c>
      <c r="W88" s="54">
        <v>16.5</v>
      </c>
      <c r="X88" s="54">
        <v>2412.9699999999998</v>
      </c>
      <c r="Y88" s="54">
        <v>20.5</v>
      </c>
      <c r="Z88" s="54">
        <v>423.59</v>
      </c>
      <c r="AA88" s="54">
        <v>5.9</v>
      </c>
      <c r="AB88" s="54">
        <v>6776.5</v>
      </c>
      <c r="AC88" s="54">
        <v>8.1</v>
      </c>
      <c r="AD88" s="54">
        <v>4797.09</v>
      </c>
      <c r="AE88" s="54">
        <v>24.8</v>
      </c>
      <c r="AF88" s="54">
        <v>416572.4</v>
      </c>
      <c r="AG88" s="54">
        <v>16.399999999999999</v>
      </c>
      <c r="AH88" s="54">
        <v>12463.74</v>
      </c>
      <c r="AI88" s="54">
        <v>11.8</v>
      </c>
    </row>
    <row r="89" spans="1:35" hidden="1" x14ac:dyDescent="0.15">
      <c r="A89" s="53" t="s">
        <v>141</v>
      </c>
      <c r="B89" s="53">
        <f t="shared" si="2"/>
        <v>2014</v>
      </c>
      <c r="C89" s="53">
        <f t="shared" si="3"/>
        <v>4</v>
      </c>
      <c r="D89" s="54">
        <v>22321.56</v>
      </c>
      <c r="E89" s="54">
        <v>16.399999999999999</v>
      </c>
      <c r="F89" s="54" t="s">
        <v>0</v>
      </c>
      <c r="G89" s="54" t="s">
        <v>0</v>
      </c>
      <c r="H89" s="54">
        <v>15298.76</v>
      </c>
      <c r="I89" s="54">
        <v>16.600000000000001</v>
      </c>
      <c r="J89" s="54">
        <v>4776.43</v>
      </c>
      <c r="K89" s="54">
        <v>14.6</v>
      </c>
      <c r="L89" s="54">
        <v>2589.7199999999998</v>
      </c>
      <c r="M89" s="54">
        <v>-1.9</v>
      </c>
      <c r="N89" s="54">
        <v>1006.26</v>
      </c>
      <c r="O89" s="54">
        <v>5.5</v>
      </c>
      <c r="P89" s="54">
        <v>1309.4100000000001</v>
      </c>
      <c r="Q89" s="54">
        <v>18.899999999999999</v>
      </c>
      <c r="R89" s="54">
        <v>3194.07</v>
      </c>
      <c r="S89" s="54">
        <v>25.4</v>
      </c>
      <c r="T89" s="54">
        <v>2519.3200000000002</v>
      </c>
      <c r="U89" s="54">
        <v>4.5</v>
      </c>
      <c r="V89" s="54">
        <v>15435.9</v>
      </c>
      <c r="W89" s="54">
        <v>18.100000000000001</v>
      </c>
      <c r="X89" s="54">
        <v>1778.34</v>
      </c>
      <c r="Y89" s="54">
        <v>20.6</v>
      </c>
      <c r="Z89" s="54">
        <v>319.42</v>
      </c>
      <c r="AA89" s="54">
        <v>11.9</v>
      </c>
      <c r="AB89" s="54">
        <v>4787.8900000000003</v>
      </c>
      <c r="AC89" s="54">
        <v>10.1</v>
      </c>
      <c r="AD89" s="54">
        <v>3238.48</v>
      </c>
      <c r="AE89" s="54">
        <v>27</v>
      </c>
      <c r="AF89" s="54">
        <v>406157.21</v>
      </c>
      <c r="AG89" s="54">
        <v>16.899999999999999</v>
      </c>
      <c r="AH89" s="54">
        <v>9570.36</v>
      </c>
      <c r="AI89" s="54">
        <v>3.7</v>
      </c>
    </row>
    <row r="90" spans="1:35" hidden="1" x14ac:dyDescent="0.15">
      <c r="A90" s="53" t="s">
        <v>142</v>
      </c>
      <c r="B90" s="53">
        <f t="shared" si="2"/>
        <v>2014</v>
      </c>
      <c r="C90" s="53">
        <f t="shared" si="3"/>
        <v>3</v>
      </c>
      <c r="D90" s="54">
        <v>15339.24</v>
      </c>
      <c r="E90" s="54">
        <v>16.8</v>
      </c>
      <c r="F90" s="54" t="s">
        <v>0</v>
      </c>
      <c r="G90" s="54" t="s">
        <v>0</v>
      </c>
      <c r="H90" s="54">
        <v>10530.49</v>
      </c>
      <c r="I90" s="54">
        <v>16.8</v>
      </c>
      <c r="J90" s="54">
        <v>3286.75</v>
      </c>
      <c r="K90" s="54">
        <v>16</v>
      </c>
      <c r="L90" s="54">
        <v>1826.35</v>
      </c>
      <c r="M90" s="54">
        <v>-3.1</v>
      </c>
      <c r="N90" s="54">
        <v>737.79</v>
      </c>
      <c r="O90" s="54">
        <v>7.8</v>
      </c>
      <c r="P90" s="54">
        <v>902.31</v>
      </c>
      <c r="Q90" s="54">
        <v>20.8</v>
      </c>
      <c r="R90" s="54">
        <v>2160.0500000000002</v>
      </c>
      <c r="S90" s="54">
        <v>25.5</v>
      </c>
      <c r="T90" s="54">
        <v>1746.38</v>
      </c>
      <c r="U90" s="54">
        <v>5.7</v>
      </c>
      <c r="V90" s="54">
        <v>10742.73</v>
      </c>
      <c r="W90" s="54">
        <v>18.7</v>
      </c>
      <c r="X90" s="54">
        <v>1217.18</v>
      </c>
      <c r="Y90" s="54">
        <v>18.600000000000001</v>
      </c>
      <c r="Z90" s="54">
        <v>224.44</v>
      </c>
      <c r="AA90" s="54">
        <v>15.5</v>
      </c>
      <c r="AB90" s="54">
        <v>3154.89</v>
      </c>
      <c r="AC90" s="54">
        <v>10.3</v>
      </c>
      <c r="AD90" s="54">
        <v>2051.9499999999998</v>
      </c>
      <c r="AE90" s="54">
        <v>28.5</v>
      </c>
      <c r="AF90" s="54">
        <v>397152.55</v>
      </c>
      <c r="AG90" s="54">
        <v>17</v>
      </c>
      <c r="AH90" s="54">
        <v>7734.15</v>
      </c>
      <c r="AI90" s="54">
        <v>-0.1</v>
      </c>
    </row>
    <row r="91" spans="1:35" hidden="1" x14ac:dyDescent="0.15">
      <c r="A91" s="53" t="s">
        <v>143</v>
      </c>
      <c r="B91" s="53">
        <f t="shared" si="2"/>
        <v>2014</v>
      </c>
      <c r="C91" s="53">
        <f t="shared" si="3"/>
        <v>2</v>
      </c>
      <c r="D91" s="54">
        <v>7955.98</v>
      </c>
      <c r="E91" s="54">
        <v>19.3</v>
      </c>
      <c r="F91" s="54" t="s">
        <v>0</v>
      </c>
      <c r="G91" s="54">
        <v>-100</v>
      </c>
      <c r="H91" s="54">
        <v>5426.29</v>
      </c>
      <c r="I91" s="54">
        <v>18.399999999999999</v>
      </c>
      <c r="J91" s="54">
        <v>1671.85</v>
      </c>
      <c r="K91" s="54">
        <v>17.5</v>
      </c>
      <c r="L91" s="54">
        <v>1021.58</v>
      </c>
      <c r="M91" s="54">
        <v>-0.4</v>
      </c>
      <c r="N91" s="54">
        <v>407.97</v>
      </c>
      <c r="O91" s="54">
        <v>-2.2999999999999998</v>
      </c>
      <c r="P91" s="54">
        <v>493.53</v>
      </c>
      <c r="Q91" s="54">
        <v>27.1</v>
      </c>
      <c r="R91" s="54">
        <v>1117.3599999999999</v>
      </c>
      <c r="S91" s="54">
        <v>26.4</v>
      </c>
      <c r="T91" s="54">
        <v>918.81</v>
      </c>
      <c r="U91" s="54">
        <v>12.8</v>
      </c>
      <c r="V91" s="54">
        <v>5741.8</v>
      </c>
      <c r="W91" s="54">
        <v>19.600000000000001</v>
      </c>
      <c r="X91" s="54">
        <v>620.36</v>
      </c>
      <c r="Y91" s="54">
        <v>17.7</v>
      </c>
      <c r="Z91" s="54">
        <v>122.17</v>
      </c>
      <c r="AA91" s="54">
        <v>25.7</v>
      </c>
      <c r="AB91" s="54">
        <v>1471.65</v>
      </c>
      <c r="AC91" s="54">
        <v>18.3</v>
      </c>
      <c r="AD91" s="54">
        <v>853.1</v>
      </c>
      <c r="AE91" s="54">
        <v>35.799999999999997</v>
      </c>
      <c r="AF91" s="54">
        <v>392647.82</v>
      </c>
      <c r="AG91" s="54">
        <v>14.7</v>
      </c>
      <c r="AH91" s="54">
        <v>4876.95</v>
      </c>
      <c r="AI91" s="54">
        <v>-15.6</v>
      </c>
    </row>
    <row r="92" spans="1:35" hidden="1" x14ac:dyDescent="0.15">
      <c r="A92" s="53" t="s">
        <v>144</v>
      </c>
      <c r="B92" s="53">
        <f t="shared" si="2"/>
        <v>2014</v>
      </c>
      <c r="C92" s="53">
        <f t="shared" si="3"/>
        <v>1</v>
      </c>
      <c r="D92" s="54" t="s">
        <v>0</v>
      </c>
      <c r="E92" s="54" t="s">
        <v>0</v>
      </c>
      <c r="F92" s="54" t="s">
        <v>0</v>
      </c>
      <c r="G92" s="54" t="s">
        <v>0</v>
      </c>
      <c r="H92" s="54" t="s">
        <v>0</v>
      </c>
      <c r="I92" s="54" t="s">
        <v>0</v>
      </c>
      <c r="J92" s="54" t="s">
        <v>0</v>
      </c>
      <c r="K92" s="54" t="s">
        <v>0</v>
      </c>
      <c r="L92" s="54" t="s">
        <v>0</v>
      </c>
      <c r="M92" s="54" t="s">
        <v>0</v>
      </c>
      <c r="N92" s="54" t="s">
        <v>0</v>
      </c>
      <c r="O92" s="54" t="s">
        <v>0</v>
      </c>
      <c r="P92" s="54" t="s">
        <v>0</v>
      </c>
      <c r="Q92" s="54" t="s">
        <v>0</v>
      </c>
      <c r="R92" s="54" t="s">
        <v>0</v>
      </c>
      <c r="S92" s="54" t="s">
        <v>0</v>
      </c>
      <c r="T92" s="54" t="s">
        <v>0</v>
      </c>
      <c r="U92" s="54" t="s">
        <v>0</v>
      </c>
      <c r="V92" s="54" t="s">
        <v>0</v>
      </c>
      <c r="W92" s="54" t="s">
        <v>0</v>
      </c>
      <c r="X92" s="54" t="s">
        <v>0</v>
      </c>
      <c r="Y92" s="54" t="s">
        <v>0</v>
      </c>
      <c r="Z92" s="54" t="s">
        <v>0</v>
      </c>
      <c r="AA92" s="54" t="s">
        <v>0</v>
      </c>
      <c r="AB92" s="54" t="s">
        <v>0</v>
      </c>
      <c r="AC92" s="54" t="s">
        <v>0</v>
      </c>
      <c r="AD92" s="54" t="s">
        <v>0</v>
      </c>
      <c r="AE92" s="54" t="s">
        <v>0</v>
      </c>
      <c r="AF92" s="54" t="s">
        <v>0</v>
      </c>
      <c r="AG92" s="54" t="s">
        <v>0</v>
      </c>
      <c r="AH92" s="54" t="s">
        <v>0</v>
      </c>
      <c r="AI92" s="54" t="s">
        <v>0</v>
      </c>
    </row>
    <row r="93" spans="1:35" hidden="1" x14ac:dyDescent="0.15">
      <c r="A93" s="53" t="s">
        <v>145</v>
      </c>
      <c r="B93" s="53">
        <f t="shared" si="2"/>
        <v>2013</v>
      </c>
      <c r="C93" s="53">
        <f t="shared" si="3"/>
        <v>12</v>
      </c>
      <c r="D93" s="54">
        <v>86013.38</v>
      </c>
      <c r="E93" s="54">
        <v>19.8</v>
      </c>
      <c r="F93" s="54">
        <v>1115.97</v>
      </c>
      <c r="G93" s="54">
        <v>-0.3</v>
      </c>
      <c r="H93" s="54">
        <v>58950.76</v>
      </c>
      <c r="I93" s="54">
        <v>19.399999999999999</v>
      </c>
      <c r="J93" s="54">
        <v>19446.28</v>
      </c>
      <c r="K93" s="54">
        <v>15.8</v>
      </c>
      <c r="L93" s="54">
        <v>10456.219999999999</v>
      </c>
      <c r="M93" s="54">
        <v>6.6</v>
      </c>
      <c r="N93" s="54">
        <v>3637.9</v>
      </c>
      <c r="O93" s="54">
        <v>5.5</v>
      </c>
      <c r="P93" s="54">
        <v>4652.45</v>
      </c>
      <c r="Q93" s="54">
        <v>38.200000000000003</v>
      </c>
      <c r="R93" s="54">
        <v>11944.83</v>
      </c>
      <c r="S93" s="54">
        <v>28.3</v>
      </c>
      <c r="T93" s="54">
        <v>10465.34</v>
      </c>
      <c r="U93" s="54">
        <v>7.3</v>
      </c>
      <c r="V93" s="54">
        <v>57764.23</v>
      </c>
      <c r="W93" s="54">
        <v>22.7</v>
      </c>
      <c r="X93" s="54">
        <v>6155.02</v>
      </c>
      <c r="Y93" s="54">
        <v>23.9</v>
      </c>
      <c r="Z93" s="54">
        <v>1250.03</v>
      </c>
      <c r="AA93" s="54">
        <v>22.6</v>
      </c>
      <c r="AB93" s="54">
        <v>20844.099999999999</v>
      </c>
      <c r="AC93" s="54">
        <v>11.2</v>
      </c>
      <c r="AD93" s="54">
        <v>13501.73</v>
      </c>
      <c r="AE93" s="54">
        <v>11.6</v>
      </c>
      <c r="AF93" s="54">
        <v>430922.15</v>
      </c>
      <c r="AG93" s="54">
        <v>20.100000000000001</v>
      </c>
      <c r="AH93" s="54">
        <v>45977.17</v>
      </c>
      <c r="AI93" s="54">
        <v>37.1</v>
      </c>
    </row>
    <row r="94" spans="1:35" hidden="1" x14ac:dyDescent="0.15">
      <c r="A94" s="53" t="s">
        <v>146</v>
      </c>
      <c r="B94" s="53">
        <f t="shared" si="2"/>
        <v>2013</v>
      </c>
      <c r="C94" s="53">
        <f t="shared" si="3"/>
        <v>11</v>
      </c>
      <c r="D94" s="54">
        <v>77412.160000000003</v>
      </c>
      <c r="E94" s="54">
        <v>19.5</v>
      </c>
      <c r="F94" s="54">
        <v>994.89</v>
      </c>
      <c r="G94" s="54">
        <v>5.9</v>
      </c>
      <c r="H94" s="54">
        <v>53112.49</v>
      </c>
      <c r="I94" s="54">
        <v>19.100000000000001</v>
      </c>
      <c r="J94" s="54">
        <v>17522.099999999999</v>
      </c>
      <c r="K94" s="54">
        <v>15.9</v>
      </c>
      <c r="L94" s="54">
        <v>9455.7000000000007</v>
      </c>
      <c r="M94" s="54">
        <v>7.7</v>
      </c>
      <c r="N94" s="54">
        <v>3289.09</v>
      </c>
      <c r="O94" s="54">
        <v>5.9</v>
      </c>
      <c r="P94" s="54">
        <v>4112.66</v>
      </c>
      <c r="Q94" s="54">
        <v>36</v>
      </c>
      <c r="R94" s="54">
        <v>10739.05</v>
      </c>
      <c r="S94" s="54">
        <v>27.6</v>
      </c>
      <c r="T94" s="54">
        <v>9447.9599999999991</v>
      </c>
      <c r="U94" s="54">
        <v>8.3000000000000007</v>
      </c>
      <c r="V94" s="54">
        <v>52227.95</v>
      </c>
      <c r="W94" s="54">
        <v>23.5</v>
      </c>
      <c r="X94" s="54">
        <v>5558.71</v>
      </c>
      <c r="Y94" s="54">
        <v>24.6</v>
      </c>
      <c r="Z94" s="54">
        <v>1126.44</v>
      </c>
      <c r="AA94" s="54">
        <v>23.9</v>
      </c>
      <c r="AB94" s="54">
        <v>18499.07</v>
      </c>
      <c r="AC94" s="54">
        <v>8.1</v>
      </c>
      <c r="AD94" s="54">
        <v>11963.57</v>
      </c>
      <c r="AE94" s="54">
        <v>6.8</v>
      </c>
      <c r="AF94" s="54">
        <v>421196.34</v>
      </c>
      <c r="AG94" s="54">
        <v>19.899999999999999</v>
      </c>
      <c r="AH94" s="54">
        <v>34342.15</v>
      </c>
      <c r="AI94" s="54">
        <v>47.4</v>
      </c>
    </row>
    <row r="95" spans="1:35" hidden="1" x14ac:dyDescent="0.15">
      <c r="A95" s="53" t="s">
        <v>147</v>
      </c>
      <c r="B95" s="53">
        <f t="shared" si="2"/>
        <v>2013</v>
      </c>
      <c r="C95" s="53">
        <f t="shared" si="3"/>
        <v>10</v>
      </c>
      <c r="D95" s="54">
        <v>68693.179999999993</v>
      </c>
      <c r="E95" s="54">
        <v>19.2</v>
      </c>
      <c r="F95" s="54">
        <v>874.73</v>
      </c>
      <c r="G95" s="54">
        <v>6.6</v>
      </c>
      <c r="H95" s="54">
        <v>47222.48</v>
      </c>
      <c r="I95" s="54">
        <v>18.899999999999999</v>
      </c>
      <c r="J95" s="54">
        <v>15611.44</v>
      </c>
      <c r="K95" s="54">
        <v>16.5</v>
      </c>
      <c r="L95" s="54">
        <v>8534.94</v>
      </c>
      <c r="M95" s="54">
        <v>8.5</v>
      </c>
      <c r="N95" s="54">
        <v>2933.11</v>
      </c>
      <c r="O95" s="54">
        <v>5.5</v>
      </c>
      <c r="P95" s="54">
        <v>3649.41</v>
      </c>
      <c r="Q95" s="54">
        <v>36.9</v>
      </c>
      <c r="R95" s="54">
        <v>9467.7900000000009</v>
      </c>
      <c r="S95" s="54">
        <v>26.9</v>
      </c>
      <c r="T95" s="54">
        <v>8353.51</v>
      </c>
      <c r="U95" s="54">
        <v>7.1</v>
      </c>
      <c r="V95" s="54">
        <v>46472.800000000003</v>
      </c>
      <c r="W95" s="54">
        <v>23.6</v>
      </c>
      <c r="X95" s="54">
        <v>4947.43</v>
      </c>
      <c r="Y95" s="54">
        <v>25.5</v>
      </c>
      <c r="Z95" s="54">
        <v>1003.64</v>
      </c>
      <c r="AA95" s="54">
        <v>25.5</v>
      </c>
      <c r="AB95" s="54">
        <v>16269.31</v>
      </c>
      <c r="AC95" s="54">
        <v>6.4</v>
      </c>
      <c r="AD95" s="54">
        <v>10516.36</v>
      </c>
      <c r="AE95" s="54">
        <v>5.2</v>
      </c>
      <c r="AF95" s="54">
        <v>401801.07</v>
      </c>
      <c r="AG95" s="54">
        <v>17.8</v>
      </c>
      <c r="AH95" s="54">
        <v>22292.29</v>
      </c>
      <c r="AI95" s="54">
        <v>10.199999999999999</v>
      </c>
    </row>
    <row r="96" spans="1:35" hidden="1" x14ac:dyDescent="0.15">
      <c r="A96" s="53" t="s">
        <v>148</v>
      </c>
      <c r="B96" s="53">
        <f t="shared" si="2"/>
        <v>2013</v>
      </c>
      <c r="C96" s="53">
        <f t="shared" si="3"/>
        <v>9</v>
      </c>
      <c r="D96" s="54">
        <v>61119.55</v>
      </c>
      <c r="E96" s="54">
        <v>19.7</v>
      </c>
      <c r="F96" s="54">
        <v>779.94</v>
      </c>
      <c r="G96" s="54">
        <v>9.6</v>
      </c>
      <c r="H96" s="54">
        <v>41979.18</v>
      </c>
      <c r="I96" s="54">
        <v>19.5</v>
      </c>
      <c r="J96" s="54">
        <v>13857.22</v>
      </c>
      <c r="K96" s="54">
        <v>17.399999999999999</v>
      </c>
      <c r="L96" s="54">
        <v>7639.86</v>
      </c>
      <c r="M96" s="54">
        <v>9.9</v>
      </c>
      <c r="N96" s="54">
        <v>2609.8000000000002</v>
      </c>
      <c r="O96" s="54">
        <v>5.0999999999999996</v>
      </c>
      <c r="P96" s="54">
        <v>3262.46</v>
      </c>
      <c r="Q96" s="54">
        <v>37.6</v>
      </c>
      <c r="R96" s="54">
        <v>8424.7000000000007</v>
      </c>
      <c r="S96" s="54">
        <v>27.9</v>
      </c>
      <c r="T96" s="54">
        <v>7453.21</v>
      </c>
      <c r="U96" s="54">
        <v>7.1</v>
      </c>
      <c r="V96" s="54">
        <v>41159.31</v>
      </c>
      <c r="W96" s="54">
        <v>24.1</v>
      </c>
      <c r="X96" s="54">
        <v>4370.88</v>
      </c>
      <c r="Y96" s="54">
        <v>26.5</v>
      </c>
      <c r="Z96" s="54">
        <v>893.28</v>
      </c>
      <c r="AA96" s="54">
        <v>25.8</v>
      </c>
      <c r="AB96" s="54">
        <v>14696.08</v>
      </c>
      <c r="AC96" s="54">
        <v>7.1</v>
      </c>
      <c r="AD96" s="54">
        <v>9477.9599999999991</v>
      </c>
      <c r="AE96" s="54">
        <v>5.3</v>
      </c>
      <c r="AF96" s="54">
        <v>396815.15</v>
      </c>
      <c r="AG96" s="54">
        <v>18.7</v>
      </c>
      <c r="AH96" s="54">
        <v>20045.34</v>
      </c>
      <c r="AI96" s="54">
        <v>13.6</v>
      </c>
    </row>
    <row r="97" spans="1:35" hidden="1" x14ac:dyDescent="0.15">
      <c r="A97" s="53" t="s">
        <v>149</v>
      </c>
      <c r="B97" s="53">
        <f t="shared" si="2"/>
        <v>2013</v>
      </c>
      <c r="C97" s="53">
        <f t="shared" si="3"/>
        <v>8</v>
      </c>
      <c r="D97" s="54">
        <v>52119.77</v>
      </c>
      <c r="E97" s="54">
        <v>19.3</v>
      </c>
      <c r="F97" s="54">
        <v>669.36</v>
      </c>
      <c r="G97" s="54">
        <v>8.1999999999999993</v>
      </c>
      <c r="H97" s="54">
        <v>35738.46</v>
      </c>
      <c r="I97" s="54">
        <v>19.2</v>
      </c>
      <c r="J97" s="54">
        <v>11804.82</v>
      </c>
      <c r="K97" s="54">
        <v>18.3</v>
      </c>
      <c r="L97" s="54">
        <v>6530.68</v>
      </c>
      <c r="M97" s="54">
        <v>8.6999999999999993</v>
      </c>
      <c r="N97" s="54">
        <v>2234.37</v>
      </c>
      <c r="O97" s="54">
        <v>2.8</v>
      </c>
      <c r="P97" s="54">
        <v>2850.83</v>
      </c>
      <c r="Q97" s="54">
        <v>40</v>
      </c>
      <c r="R97" s="54">
        <v>7168.48</v>
      </c>
      <c r="S97" s="54">
        <v>26.5</v>
      </c>
      <c r="T97" s="54">
        <v>6362</v>
      </c>
      <c r="U97" s="54">
        <v>6.1</v>
      </c>
      <c r="V97" s="54">
        <v>35130.660000000003</v>
      </c>
      <c r="W97" s="54">
        <v>24.3</v>
      </c>
      <c r="X97" s="54">
        <v>3746.74</v>
      </c>
      <c r="Y97" s="54">
        <v>26.5</v>
      </c>
      <c r="Z97" s="54">
        <v>764.01</v>
      </c>
      <c r="AA97" s="54">
        <v>21.6</v>
      </c>
      <c r="AB97" s="54">
        <v>12478.36</v>
      </c>
      <c r="AC97" s="54">
        <v>5.5</v>
      </c>
      <c r="AD97" s="54">
        <v>7986.07</v>
      </c>
      <c r="AE97" s="54">
        <v>2.7</v>
      </c>
      <c r="AF97" s="54">
        <v>387580.49</v>
      </c>
      <c r="AG97" s="54">
        <v>18.5</v>
      </c>
      <c r="AH97" s="54">
        <v>17734.98</v>
      </c>
      <c r="AI97" s="54">
        <v>13.5</v>
      </c>
    </row>
    <row r="98" spans="1:35" x14ac:dyDescent="0.15">
      <c r="A98" s="53" t="s">
        <v>150</v>
      </c>
      <c r="B98" s="53">
        <f t="shared" si="2"/>
        <v>2013</v>
      </c>
      <c r="C98" s="53">
        <f t="shared" si="3"/>
        <v>7</v>
      </c>
      <c r="D98" s="54">
        <v>44301.57</v>
      </c>
      <c r="E98" s="54">
        <v>20.5</v>
      </c>
      <c r="F98" s="54">
        <v>570.11</v>
      </c>
      <c r="G98" s="54">
        <v>14.7</v>
      </c>
      <c r="H98" s="54">
        <v>30318.1</v>
      </c>
      <c r="I98" s="54">
        <v>20.2</v>
      </c>
      <c r="J98" s="54">
        <v>10027.02</v>
      </c>
      <c r="K98" s="54">
        <v>19.600000000000001</v>
      </c>
      <c r="L98" s="54">
        <v>5636.95</v>
      </c>
      <c r="M98" s="54">
        <v>10.1</v>
      </c>
      <c r="N98" s="54">
        <v>1908.16</v>
      </c>
      <c r="O98" s="54">
        <v>2.1</v>
      </c>
      <c r="P98" s="54">
        <v>2411.81</v>
      </c>
      <c r="Q98" s="54">
        <v>40.200000000000003</v>
      </c>
      <c r="R98" s="54">
        <v>6093.77</v>
      </c>
      <c r="S98" s="54">
        <v>29.5</v>
      </c>
      <c r="T98" s="54">
        <v>5477.89</v>
      </c>
      <c r="U98" s="54">
        <v>7</v>
      </c>
      <c r="V98" s="54">
        <v>29835.71</v>
      </c>
      <c r="W98" s="54">
        <v>25.9</v>
      </c>
      <c r="X98" s="54">
        <v>3193.13</v>
      </c>
      <c r="Y98" s="54">
        <v>27.4</v>
      </c>
      <c r="Z98" s="54">
        <v>659.77</v>
      </c>
      <c r="AA98" s="54">
        <v>27.2</v>
      </c>
      <c r="AB98" s="54">
        <v>10612.97</v>
      </c>
      <c r="AC98" s="54">
        <v>5.6</v>
      </c>
      <c r="AD98" s="54">
        <v>6697.16</v>
      </c>
      <c r="AE98" s="54">
        <v>2</v>
      </c>
      <c r="AF98" s="54">
        <v>379987.32</v>
      </c>
      <c r="AG98" s="54">
        <v>20.5</v>
      </c>
      <c r="AH98" s="54">
        <v>15856.13</v>
      </c>
      <c r="AI98" s="54">
        <v>16.8</v>
      </c>
    </row>
    <row r="99" spans="1:35" hidden="1" x14ac:dyDescent="0.15">
      <c r="A99" s="53" t="s">
        <v>151</v>
      </c>
      <c r="B99" s="53">
        <f t="shared" si="2"/>
        <v>2013</v>
      </c>
      <c r="C99" s="53">
        <f t="shared" si="3"/>
        <v>6</v>
      </c>
      <c r="D99" s="54">
        <v>36827.94</v>
      </c>
      <c r="E99" s="54">
        <v>20.3</v>
      </c>
      <c r="F99" s="54">
        <v>478.55</v>
      </c>
      <c r="G99" s="54">
        <v>18.2</v>
      </c>
      <c r="H99" s="54">
        <v>25227.14</v>
      </c>
      <c r="I99" s="54">
        <v>20.8</v>
      </c>
      <c r="J99" s="54">
        <v>8301.7099999999991</v>
      </c>
      <c r="K99" s="54">
        <v>20.3</v>
      </c>
      <c r="L99" s="54">
        <v>4789.1099999999997</v>
      </c>
      <c r="M99" s="54">
        <v>13.8</v>
      </c>
      <c r="N99" s="54">
        <v>1602.93</v>
      </c>
      <c r="O99" s="54">
        <v>2.5</v>
      </c>
      <c r="P99" s="54">
        <v>2011.31</v>
      </c>
      <c r="Q99" s="54">
        <v>42.8</v>
      </c>
      <c r="R99" s="54">
        <v>5010.3599999999997</v>
      </c>
      <c r="S99" s="54">
        <v>26.1</v>
      </c>
      <c r="T99" s="54">
        <v>4579.13</v>
      </c>
      <c r="U99" s="54">
        <v>5.3</v>
      </c>
      <c r="V99" s="54">
        <v>24759.87</v>
      </c>
      <c r="W99" s="54">
        <v>26.3</v>
      </c>
      <c r="X99" s="54">
        <v>2680.17</v>
      </c>
      <c r="Y99" s="54">
        <v>27.7</v>
      </c>
      <c r="Z99" s="54">
        <v>541.98</v>
      </c>
      <c r="AA99" s="54">
        <v>20.9</v>
      </c>
      <c r="AB99" s="54">
        <v>8845.91</v>
      </c>
      <c r="AC99" s="54">
        <v>4.5999999999999996</v>
      </c>
      <c r="AD99" s="54">
        <v>5520.73</v>
      </c>
      <c r="AE99" s="54">
        <v>0.9</v>
      </c>
      <c r="AF99" s="54">
        <v>371990.94</v>
      </c>
      <c r="AG99" s="54">
        <v>19.600000000000001</v>
      </c>
      <c r="AH99" s="54">
        <v>13585.68</v>
      </c>
      <c r="AI99" s="54">
        <v>17.2</v>
      </c>
    </row>
    <row r="100" spans="1:35" hidden="1" x14ac:dyDescent="0.15">
      <c r="A100" s="53" t="s">
        <v>152</v>
      </c>
      <c r="B100" s="53">
        <f t="shared" si="2"/>
        <v>2013</v>
      </c>
      <c r="C100" s="53">
        <f t="shared" si="3"/>
        <v>5</v>
      </c>
      <c r="D100" s="54">
        <v>26797.97</v>
      </c>
      <c r="E100" s="54">
        <v>20.6</v>
      </c>
      <c r="F100" s="54">
        <v>365</v>
      </c>
      <c r="G100" s="54">
        <v>21.2</v>
      </c>
      <c r="H100" s="54">
        <v>18363.32</v>
      </c>
      <c r="I100" s="54">
        <v>21.6</v>
      </c>
      <c r="J100" s="54">
        <v>5877.18</v>
      </c>
      <c r="K100" s="54">
        <v>18.899999999999999</v>
      </c>
      <c r="L100" s="54">
        <v>3593.87</v>
      </c>
      <c r="M100" s="54">
        <v>14.9</v>
      </c>
      <c r="N100" s="54">
        <v>1244.1099999999999</v>
      </c>
      <c r="O100" s="54">
        <v>8.5</v>
      </c>
      <c r="P100" s="54">
        <v>1526.1</v>
      </c>
      <c r="Q100" s="54">
        <v>41</v>
      </c>
      <c r="R100" s="54">
        <v>3582.13</v>
      </c>
      <c r="S100" s="54">
        <v>24.1</v>
      </c>
      <c r="T100" s="54">
        <v>3326.43</v>
      </c>
      <c r="U100" s="54">
        <v>5.7</v>
      </c>
      <c r="V100" s="54">
        <v>18128.05</v>
      </c>
      <c r="W100" s="54">
        <v>26.8</v>
      </c>
      <c r="X100" s="54">
        <v>2002.54</v>
      </c>
      <c r="Y100" s="54">
        <v>28.6</v>
      </c>
      <c r="Z100" s="54">
        <v>399.94</v>
      </c>
      <c r="AA100" s="54">
        <v>21.5</v>
      </c>
      <c r="AB100" s="54">
        <v>6267.44</v>
      </c>
      <c r="AC100" s="54">
        <v>4</v>
      </c>
      <c r="AD100" s="54">
        <v>3844.51</v>
      </c>
      <c r="AE100" s="54">
        <v>0.9</v>
      </c>
      <c r="AF100" s="54">
        <v>358009.09</v>
      </c>
      <c r="AG100" s="54">
        <v>18.3</v>
      </c>
      <c r="AH100" s="54">
        <v>11145.32</v>
      </c>
      <c r="AI100" s="54">
        <v>16.2</v>
      </c>
    </row>
    <row r="101" spans="1:35" hidden="1" x14ac:dyDescent="0.15">
      <c r="A101" s="53" t="s">
        <v>153</v>
      </c>
      <c r="B101" s="53">
        <f t="shared" si="2"/>
        <v>2013</v>
      </c>
      <c r="C101" s="53">
        <f t="shared" si="3"/>
        <v>4</v>
      </c>
      <c r="D101" s="54">
        <v>19180.14</v>
      </c>
      <c r="E101" s="54">
        <v>21.1</v>
      </c>
      <c r="F101" s="54">
        <v>273.04000000000002</v>
      </c>
      <c r="G101" s="54">
        <v>18.3</v>
      </c>
      <c r="H101" s="54">
        <v>13120.65</v>
      </c>
      <c r="I101" s="54">
        <v>21.3</v>
      </c>
      <c r="J101" s="54">
        <v>4169.57</v>
      </c>
      <c r="K101" s="54">
        <v>19.100000000000001</v>
      </c>
      <c r="L101" s="54">
        <v>2638.59</v>
      </c>
      <c r="M101" s="54">
        <v>14.1</v>
      </c>
      <c r="N101" s="54">
        <v>953.69</v>
      </c>
      <c r="O101" s="54">
        <v>13.6</v>
      </c>
      <c r="P101" s="54">
        <v>1101.5899999999999</v>
      </c>
      <c r="Q101" s="54">
        <v>48.6</v>
      </c>
      <c r="R101" s="54">
        <v>2546.91</v>
      </c>
      <c r="S101" s="54">
        <v>22.7</v>
      </c>
      <c r="T101" s="54">
        <v>2410.9899999999998</v>
      </c>
      <c r="U101" s="54">
        <v>9.6</v>
      </c>
      <c r="V101" s="54">
        <v>13070.29</v>
      </c>
      <c r="W101" s="54">
        <v>27</v>
      </c>
      <c r="X101" s="54">
        <v>1474.87</v>
      </c>
      <c r="Y101" s="54">
        <v>31.5</v>
      </c>
      <c r="Z101" s="54">
        <v>285.33999999999997</v>
      </c>
      <c r="AA101" s="54">
        <v>20.3</v>
      </c>
      <c r="AB101" s="54">
        <v>4349.6400000000003</v>
      </c>
      <c r="AC101" s="54">
        <v>4</v>
      </c>
      <c r="AD101" s="54">
        <v>2550.38</v>
      </c>
      <c r="AE101" s="54">
        <v>-1.4</v>
      </c>
      <c r="AF101" s="54">
        <v>347495.29</v>
      </c>
      <c r="AG101" s="54">
        <v>19.399999999999999</v>
      </c>
      <c r="AH101" s="54">
        <v>9231.2000000000007</v>
      </c>
      <c r="AI101" s="54">
        <v>14.6</v>
      </c>
    </row>
    <row r="102" spans="1:35" hidden="1" x14ac:dyDescent="0.15">
      <c r="A102" s="53" t="s">
        <v>154</v>
      </c>
      <c r="B102" s="53">
        <f t="shared" si="2"/>
        <v>2013</v>
      </c>
      <c r="C102" s="53">
        <f t="shared" si="3"/>
        <v>3</v>
      </c>
      <c r="D102" s="54">
        <v>13132.57</v>
      </c>
      <c r="E102" s="54">
        <v>20.2</v>
      </c>
      <c r="F102" s="54">
        <v>195.61</v>
      </c>
      <c r="G102" s="54">
        <v>14.1</v>
      </c>
      <c r="H102" s="54">
        <v>9012.6200000000008</v>
      </c>
      <c r="I102" s="54">
        <v>21.1</v>
      </c>
      <c r="J102" s="54">
        <v>2833.04</v>
      </c>
      <c r="K102" s="54">
        <v>19.399999999999999</v>
      </c>
      <c r="L102" s="54">
        <v>1884.71</v>
      </c>
      <c r="M102" s="54">
        <v>14.3</v>
      </c>
      <c r="N102" s="54">
        <v>684.61</v>
      </c>
      <c r="O102" s="54">
        <v>12.9</v>
      </c>
      <c r="P102" s="54">
        <v>746.85</v>
      </c>
      <c r="Q102" s="54">
        <v>44.1</v>
      </c>
      <c r="R102" s="54">
        <v>1720.87</v>
      </c>
      <c r="S102" s="54">
        <v>21.2</v>
      </c>
      <c r="T102" s="54">
        <v>1652.23</v>
      </c>
      <c r="U102" s="54">
        <v>6.9</v>
      </c>
      <c r="V102" s="54">
        <v>9050.6299999999992</v>
      </c>
      <c r="W102" s="54">
        <v>28.8</v>
      </c>
      <c r="X102" s="54">
        <v>1026.3599999999999</v>
      </c>
      <c r="Y102" s="54">
        <v>29.9</v>
      </c>
      <c r="Z102" s="54">
        <v>194.34</v>
      </c>
      <c r="AA102" s="54">
        <v>11.9</v>
      </c>
      <c r="AB102" s="54">
        <v>2861.24</v>
      </c>
      <c r="AC102" s="54">
        <v>-2.5</v>
      </c>
      <c r="AD102" s="54">
        <v>1596.47</v>
      </c>
      <c r="AE102" s="54">
        <v>-13.4</v>
      </c>
      <c r="AF102" s="54">
        <v>339384.62</v>
      </c>
      <c r="AG102" s="54">
        <v>19.8</v>
      </c>
      <c r="AH102" s="54">
        <v>7744.77</v>
      </c>
      <c r="AI102" s="54">
        <v>16.399999999999999</v>
      </c>
    </row>
    <row r="103" spans="1:35" hidden="1" x14ac:dyDescent="0.15">
      <c r="A103" s="53" t="s">
        <v>155</v>
      </c>
      <c r="B103" s="53">
        <f t="shared" si="2"/>
        <v>2013</v>
      </c>
      <c r="C103" s="53">
        <f t="shared" si="3"/>
        <v>2</v>
      </c>
      <c r="D103" s="54">
        <v>6669.7</v>
      </c>
      <c r="E103" s="54">
        <v>22.8</v>
      </c>
      <c r="F103" s="54">
        <v>107.92</v>
      </c>
      <c r="G103" s="54">
        <v>8.4</v>
      </c>
      <c r="H103" s="54">
        <v>4583.09</v>
      </c>
      <c r="I103" s="54">
        <v>23.4</v>
      </c>
      <c r="J103" s="54">
        <v>1422.5</v>
      </c>
      <c r="K103" s="54">
        <v>24.7</v>
      </c>
      <c r="L103" s="54">
        <v>1026.02</v>
      </c>
      <c r="M103" s="54">
        <v>15.4</v>
      </c>
      <c r="N103" s="54">
        <v>417.38</v>
      </c>
      <c r="O103" s="54">
        <v>16.399999999999999</v>
      </c>
      <c r="P103" s="54">
        <v>388.32</v>
      </c>
      <c r="Q103" s="54">
        <v>53.3</v>
      </c>
      <c r="R103" s="54">
        <v>883.82</v>
      </c>
      <c r="S103" s="54">
        <v>22.4</v>
      </c>
      <c r="T103" s="54">
        <v>814.47</v>
      </c>
      <c r="U103" s="54">
        <v>9.6999999999999993</v>
      </c>
      <c r="V103" s="54">
        <v>4801.63</v>
      </c>
      <c r="W103" s="54">
        <v>32.9</v>
      </c>
      <c r="X103" s="54">
        <v>526.87</v>
      </c>
      <c r="Y103" s="54">
        <v>33.799999999999997</v>
      </c>
      <c r="Z103" s="54">
        <v>97.16</v>
      </c>
      <c r="AA103" s="54">
        <v>28.5</v>
      </c>
      <c r="AB103" s="54">
        <v>1244.05</v>
      </c>
      <c r="AC103" s="54">
        <v>-7.8</v>
      </c>
      <c r="AD103" s="54">
        <v>628.26</v>
      </c>
      <c r="AE103" s="54">
        <v>-25.6</v>
      </c>
      <c r="AF103" s="54">
        <v>342436.96</v>
      </c>
      <c r="AG103" s="54">
        <v>24.4</v>
      </c>
      <c r="AH103" s="54">
        <v>5778.37</v>
      </c>
      <c r="AI103" s="54">
        <v>36.700000000000003</v>
      </c>
    </row>
    <row r="104" spans="1:35" hidden="1" x14ac:dyDescent="0.15">
      <c r="A104" s="53" t="s">
        <v>156</v>
      </c>
      <c r="B104" s="53">
        <f t="shared" si="2"/>
        <v>2013</v>
      </c>
      <c r="C104" s="53">
        <f t="shared" si="3"/>
        <v>1</v>
      </c>
      <c r="D104" s="54" t="s">
        <v>0</v>
      </c>
      <c r="E104" s="54" t="s">
        <v>0</v>
      </c>
      <c r="F104" s="54" t="s">
        <v>0</v>
      </c>
      <c r="G104" s="54" t="s">
        <v>0</v>
      </c>
      <c r="H104" s="54" t="s">
        <v>0</v>
      </c>
      <c r="I104" s="54" t="s">
        <v>0</v>
      </c>
      <c r="J104" s="54" t="s">
        <v>0</v>
      </c>
      <c r="K104" s="54" t="s">
        <v>0</v>
      </c>
      <c r="L104" s="54" t="s">
        <v>0</v>
      </c>
      <c r="M104" s="54" t="s">
        <v>0</v>
      </c>
      <c r="N104" s="54" t="s">
        <v>0</v>
      </c>
      <c r="O104" s="54" t="s">
        <v>0</v>
      </c>
      <c r="P104" s="54" t="s">
        <v>0</v>
      </c>
      <c r="Q104" s="54" t="s">
        <v>0</v>
      </c>
      <c r="R104" s="54" t="s">
        <v>0</v>
      </c>
      <c r="S104" s="54" t="s">
        <v>0</v>
      </c>
      <c r="T104" s="54" t="s">
        <v>0</v>
      </c>
      <c r="U104" s="54" t="s">
        <v>0</v>
      </c>
      <c r="V104" s="54" t="s">
        <v>0</v>
      </c>
      <c r="W104" s="54" t="s">
        <v>0</v>
      </c>
      <c r="X104" s="54" t="s">
        <v>0</v>
      </c>
      <c r="Y104" s="54" t="s">
        <v>0</v>
      </c>
      <c r="Z104" s="54" t="s">
        <v>0</v>
      </c>
      <c r="AA104" s="54" t="s">
        <v>0</v>
      </c>
      <c r="AB104" s="54" t="s">
        <v>0</v>
      </c>
      <c r="AC104" s="54" t="s">
        <v>0</v>
      </c>
      <c r="AD104" s="54" t="s">
        <v>0</v>
      </c>
      <c r="AE104" s="54" t="s">
        <v>0</v>
      </c>
      <c r="AF104" s="54" t="s">
        <v>0</v>
      </c>
      <c r="AG104" s="54" t="s">
        <v>0</v>
      </c>
      <c r="AH104" s="54" t="s">
        <v>0</v>
      </c>
      <c r="AI104" s="54" t="s">
        <v>0</v>
      </c>
    </row>
    <row r="105" spans="1:35" hidden="1" x14ac:dyDescent="0.15">
      <c r="A105" s="53" t="s">
        <v>157</v>
      </c>
      <c r="B105" s="53">
        <f t="shared" si="2"/>
        <v>2012</v>
      </c>
      <c r="C105" s="53">
        <f t="shared" si="3"/>
        <v>12</v>
      </c>
      <c r="D105" s="54">
        <v>71803.789999999994</v>
      </c>
      <c r="E105" s="54">
        <v>16.2</v>
      </c>
      <c r="F105" s="54">
        <v>1119.44</v>
      </c>
      <c r="G105" s="54">
        <v>-3.3</v>
      </c>
      <c r="H105" s="54">
        <v>49374.21</v>
      </c>
      <c r="I105" s="54">
        <v>11.4</v>
      </c>
      <c r="J105" s="54">
        <v>16789.490000000002</v>
      </c>
      <c r="K105" s="54">
        <v>21.9</v>
      </c>
      <c r="L105" s="54">
        <v>9806.36</v>
      </c>
      <c r="M105" s="54">
        <v>4.5999999999999996</v>
      </c>
      <c r="N105" s="54">
        <v>3448.37</v>
      </c>
      <c r="O105" s="54">
        <v>0.7</v>
      </c>
      <c r="P105" s="54">
        <v>3366.61</v>
      </c>
      <c r="Q105" s="54">
        <v>31.6</v>
      </c>
      <c r="R105" s="54">
        <v>9312</v>
      </c>
      <c r="S105" s="54">
        <v>25.4</v>
      </c>
      <c r="T105" s="54">
        <v>9750.9599999999991</v>
      </c>
      <c r="U105" s="54">
        <v>30.1</v>
      </c>
      <c r="V105" s="54">
        <v>47067.21</v>
      </c>
      <c r="W105" s="54">
        <v>14.7</v>
      </c>
      <c r="X105" s="54">
        <v>4969.05</v>
      </c>
      <c r="Y105" s="54">
        <v>47.4</v>
      </c>
      <c r="Z105" s="54">
        <v>1019.39</v>
      </c>
      <c r="AA105" s="54">
        <v>24.9</v>
      </c>
      <c r="AB105" s="54">
        <v>18748.13</v>
      </c>
      <c r="AC105" s="54">
        <v>13.1</v>
      </c>
      <c r="AD105" s="54">
        <v>12100.15</v>
      </c>
      <c r="AE105" s="54">
        <v>5</v>
      </c>
      <c r="AF105" s="54">
        <v>358823.27</v>
      </c>
      <c r="AG105" s="54">
        <v>23.7</v>
      </c>
      <c r="AH105" s="54">
        <v>33541.42</v>
      </c>
      <c r="AI105" s="54">
        <v>15.5</v>
      </c>
    </row>
    <row r="106" spans="1:35" hidden="1" x14ac:dyDescent="0.15">
      <c r="A106" s="53" t="s">
        <v>158</v>
      </c>
      <c r="B106" s="53">
        <f t="shared" si="2"/>
        <v>2012</v>
      </c>
      <c r="C106" s="53">
        <f t="shared" si="3"/>
        <v>11</v>
      </c>
      <c r="D106" s="54">
        <v>64772.4</v>
      </c>
      <c r="E106" s="54">
        <v>16.7</v>
      </c>
      <c r="F106" s="54">
        <v>939.46</v>
      </c>
      <c r="G106" s="54">
        <v>2.6</v>
      </c>
      <c r="H106" s="54">
        <v>44606.47</v>
      </c>
      <c r="I106" s="54">
        <v>11.9</v>
      </c>
      <c r="J106" s="54">
        <v>15114.15</v>
      </c>
      <c r="K106" s="54">
        <v>24</v>
      </c>
      <c r="L106" s="54">
        <v>8782.0400000000009</v>
      </c>
      <c r="M106" s="54">
        <v>8.5</v>
      </c>
      <c r="N106" s="54">
        <v>3104.93</v>
      </c>
      <c r="O106" s="54">
        <v>-0.2</v>
      </c>
      <c r="P106" s="54">
        <v>3024.24</v>
      </c>
      <c r="Q106" s="54">
        <v>32.700000000000003</v>
      </c>
      <c r="R106" s="54">
        <v>8416.6</v>
      </c>
      <c r="S106" s="54">
        <v>27.3</v>
      </c>
      <c r="T106" s="54">
        <v>8725.09</v>
      </c>
      <c r="U106" s="54">
        <v>29.6</v>
      </c>
      <c r="V106" s="54">
        <v>42287.839999999997</v>
      </c>
      <c r="W106" s="54">
        <v>14.6</v>
      </c>
      <c r="X106" s="54">
        <v>4462.95</v>
      </c>
      <c r="Y106" s="54">
        <v>53.6</v>
      </c>
      <c r="Z106" s="54">
        <v>908.98</v>
      </c>
      <c r="AA106" s="54">
        <v>28.3</v>
      </c>
      <c r="AB106" s="54">
        <v>17112.63</v>
      </c>
      <c r="AC106" s="54">
        <v>14.2</v>
      </c>
      <c r="AD106" s="54">
        <v>11203.3</v>
      </c>
      <c r="AE106" s="54">
        <v>6.9</v>
      </c>
      <c r="AF106" s="54">
        <v>351185.7</v>
      </c>
      <c r="AG106" s="54">
        <v>23.1</v>
      </c>
      <c r="AH106" s="54">
        <v>23304.16</v>
      </c>
      <c r="AI106" s="54">
        <v>25.1</v>
      </c>
    </row>
    <row r="107" spans="1:35" hidden="1" x14ac:dyDescent="0.15">
      <c r="A107" s="53" t="s">
        <v>159</v>
      </c>
      <c r="B107" s="53">
        <f t="shared" si="2"/>
        <v>2012</v>
      </c>
      <c r="C107" s="53">
        <f t="shared" si="3"/>
        <v>10</v>
      </c>
      <c r="D107" s="54">
        <v>57628.75</v>
      </c>
      <c r="E107" s="54">
        <v>15.4</v>
      </c>
      <c r="F107" s="54">
        <v>820.45</v>
      </c>
      <c r="G107" s="54">
        <v>-4.5</v>
      </c>
      <c r="H107" s="54">
        <v>39704.120000000003</v>
      </c>
      <c r="I107" s="54">
        <v>10.8</v>
      </c>
      <c r="J107" s="54">
        <v>13396.18</v>
      </c>
      <c r="K107" s="54">
        <v>21.9</v>
      </c>
      <c r="L107" s="54">
        <v>7865.04</v>
      </c>
      <c r="M107" s="54">
        <v>9.3000000000000007</v>
      </c>
      <c r="N107" s="54">
        <v>2779.83</v>
      </c>
      <c r="O107" s="54">
        <v>0.5</v>
      </c>
      <c r="P107" s="54">
        <v>2665.97</v>
      </c>
      <c r="Q107" s="54">
        <v>31.4</v>
      </c>
      <c r="R107" s="54">
        <v>7458.02</v>
      </c>
      <c r="S107" s="54">
        <v>25.8</v>
      </c>
      <c r="T107" s="54">
        <v>7800.65</v>
      </c>
      <c r="U107" s="54">
        <v>27.2</v>
      </c>
      <c r="V107" s="54">
        <v>37590.230000000003</v>
      </c>
      <c r="W107" s="54">
        <v>13.5</v>
      </c>
      <c r="X107" s="54">
        <v>3942.05</v>
      </c>
      <c r="Y107" s="54">
        <v>52.9</v>
      </c>
      <c r="Z107" s="54">
        <v>799.76</v>
      </c>
      <c r="AA107" s="54">
        <v>25.7</v>
      </c>
      <c r="AB107" s="54">
        <v>15296.71</v>
      </c>
      <c r="AC107" s="54">
        <v>12.5</v>
      </c>
      <c r="AD107" s="54">
        <v>9994.36</v>
      </c>
      <c r="AE107" s="54">
        <v>6.1</v>
      </c>
      <c r="AF107" s="54">
        <v>341183.3</v>
      </c>
      <c r="AG107" s="54">
        <v>22.8</v>
      </c>
      <c r="AH107" s="54">
        <v>20222.64</v>
      </c>
      <c r="AI107" s="54">
        <v>27.2</v>
      </c>
    </row>
    <row r="108" spans="1:35" hidden="1" x14ac:dyDescent="0.15">
      <c r="A108" s="53" t="s">
        <v>160</v>
      </c>
      <c r="B108" s="53">
        <f t="shared" si="2"/>
        <v>2012</v>
      </c>
      <c r="C108" s="53">
        <f t="shared" si="3"/>
        <v>9</v>
      </c>
      <c r="D108" s="54">
        <v>51045.93</v>
      </c>
      <c r="E108" s="54">
        <v>15.4</v>
      </c>
      <c r="F108" s="54">
        <v>711.57</v>
      </c>
      <c r="G108" s="54">
        <v>-3.9</v>
      </c>
      <c r="H108" s="54">
        <v>35126.17</v>
      </c>
      <c r="I108" s="54">
        <v>10.5</v>
      </c>
      <c r="J108" s="54">
        <v>11805.29</v>
      </c>
      <c r="K108" s="54">
        <v>21.9</v>
      </c>
      <c r="L108" s="54">
        <v>6951.34</v>
      </c>
      <c r="M108" s="54">
        <v>8</v>
      </c>
      <c r="N108" s="54">
        <v>2483.21</v>
      </c>
      <c r="O108" s="54">
        <v>1.2</v>
      </c>
      <c r="P108" s="54">
        <v>2371.4699999999998</v>
      </c>
      <c r="Q108" s="54">
        <v>36.1</v>
      </c>
      <c r="R108" s="54">
        <v>6589.15</v>
      </c>
      <c r="S108" s="54">
        <v>25.3</v>
      </c>
      <c r="T108" s="54">
        <v>6959.14</v>
      </c>
      <c r="U108" s="54">
        <v>28</v>
      </c>
      <c r="V108" s="54">
        <v>33165.43</v>
      </c>
      <c r="W108" s="54">
        <v>13.6</v>
      </c>
      <c r="X108" s="54">
        <v>3454.93</v>
      </c>
      <c r="Y108" s="54">
        <v>52</v>
      </c>
      <c r="Z108" s="54">
        <v>710.09</v>
      </c>
      <c r="AA108" s="54">
        <v>26.1</v>
      </c>
      <c r="AB108" s="54">
        <v>13715.47</v>
      </c>
      <c r="AC108" s="54">
        <v>12.4</v>
      </c>
      <c r="AD108" s="54">
        <v>9000.34</v>
      </c>
      <c r="AE108" s="54">
        <v>6.6</v>
      </c>
      <c r="AF108" s="54">
        <v>334215.09999999998</v>
      </c>
      <c r="AG108" s="54">
        <v>22.4</v>
      </c>
      <c r="AH108" s="54">
        <v>17644.22</v>
      </c>
      <c r="AI108" s="54">
        <v>25.3</v>
      </c>
    </row>
    <row r="109" spans="1:35" hidden="1" x14ac:dyDescent="0.15">
      <c r="A109" s="53" t="s">
        <v>161</v>
      </c>
      <c r="B109" s="53">
        <f t="shared" si="2"/>
        <v>2012</v>
      </c>
      <c r="C109" s="53">
        <f t="shared" si="3"/>
        <v>8</v>
      </c>
      <c r="D109" s="54">
        <v>43687.88</v>
      </c>
      <c r="E109" s="54">
        <v>15.6</v>
      </c>
      <c r="F109" s="54">
        <v>618.37</v>
      </c>
      <c r="G109" s="54">
        <v>-2.8</v>
      </c>
      <c r="H109" s="54">
        <v>29989.61</v>
      </c>
      <c r="I109" s="54">
        <v>10.6</v>
      </c>
      <c r="J109" s="54">
        <v>9976.89</v>
      </c>
      <c r="K109" s="54">
        <v>21.6</v>
      </c>
      <c r="L109" s="54">
        <v>6010.3</v>
      </c>
      <c r="M109" s="54">
        <v>8.9</v>
      </c>
      <c r="N109" s="54">
        <v>2173.15</v>
      </c>
      <c r="O109" s="54">
        <v>2.9</v>
      </c>
      <c r="P109" s="54">
        <v>2035.84</v>
      </c>
      <c r="Q109" s="54">
        <v>35</v>
      </c>
      <c r="R109" s="54">
        <v>5667.14</v>
      </c>
      <c r="S109" s="54">
        <v>25.7</v>
      </c>
      <c r="T109" s="54">
        <v>5995.29</v>
      </c>
      <c r="U109" s="54">
        <v>29</v>
      </c>
      <c r="V109" s="54">
        <v>28269.4</v>
      </c>
      <c r="W109" s="54">
        <v>13.5</v>
      </c>
      <c r="X109" s="54">
        <v>2961.4</v>
      </c>
      <c r="Y109" s="54">
        <v>48.4</v>
      </c>
      <c r="Z109" s="54">
        <v>628.27</v>
      </c>
      <c r="AA109" s="54">
        <v>39.5</v>
      </c>
      <c r="AB109" s="54">
        <v>11828.81</v>
      </c>
      <c r="AC109" s="54">
        <v>13.5</v>
      </c>
      <c r="AD109" s="54">
        <v>7776.4</v>
      </c>
      <c r="AE109" s="54">
        <v>7.5</v>
      </c>
      <c r="AF109" s="54">
        <v>327135.35999999999</v>
      </c>
      <c r="AG109" s="54">
        <v>23.6</v>
      </c>
      <c r="AH109" s="54">
        <v>15625.99</v>
      </c>
      <c r="AI109" s="54">
        <v>25.9</v>
      </c>
    </row>
    <row r="110" spans="1:35" x14ac:dyDescent="0.15">
      <c r="A110" s="53" t="s">
        <v>162</v>
      </c>
      <c r="B110" s="53">
        <f t="shared" si="2"/>
        <v>2012</v>
      </c>
      <c r="C110" s="53">
        <f t="shared" si="3"/>
        <v>7</v>
      </c>
      <c r="D110" s="54">
        <v>36774.480000000003</v>
      </c>
      <c r="E110" s="54">
        <v>15.4</v>
      </c>
      <c r="F110" s="54">
        <v>497.17</v>
      </c>
      <c r="G110" s="54">
        <v>-9.4</v>
      </c>
      <c r="H110" s="54">
        <v>25226.45</v>
      </c>
      <c r="I110" s="54">
        <v>10.7</v>
      </c>
      <c r="J110" s="54">
        <v>8382.52</v>
      </c>
      <c r="K110" s="54">
        <v>22.5</v>
      </c>
      <c r="L110" s="54">
        <v>5117.6400000000003</v>
      </c>
      <c r="M110" s="54">
        <v>10.5</v>
      </c>
      <c r="N110" s="54">
        <v>1868.17</v>
      </c>
      <c r="O110" s="54">
        <v>4.0999999999999996</v>
      </c>
      <c r="P110" s="54">
        <v>1720.7</v>
      </c>
      <c r="Q110" s="54">
        <v>33.799999999999997</v>
      </c>
      <c r="R110" s="54">
        <v>4706.95</v>
      </c>
      <c r="S110" s="54">
        <v>23.6</v>
      </c>
      <c r="T110" s="54">
        <v>5120.37</v>
      </c>
      <c r="U110" s="54">
        <v>28.3</v>
      </c>
      <c r="V110" s="54">
        <v>23702.16</v>
      </c>
      <c r="W110" s="54">
        <v>12.9</v>
      </c>
      <c r="X110" s="54">
        <v>2506.6</v>
      </c>
      <c r="Y110" s="54">
        <v>49</v>
      </c>
      <c r="Z110" s="54">
        <v>518.65</v>
      </c>
      <c r="AA110" s="54">
        <v>33.200000000000003</v>
      </c>
      <c r="AB110" s="54">
        <v>10047.06</v>
      </c>
      <c r="AC110" s="54">
        <v>14.1</v>
      </c>
      <c r="AD110" s="54">
        <v>6565.1</v>
      </c>
      <c r="AE110" s="54">
        <v>8.6</v>
      </c>
      <c r="AF110" s="54">
        <v>315341.78999999998</v>
      </c>
      <c r="AG110" s="54">
        <v>22.6</v>
      </c>
      <c r="AH110" s="54">
        <v>13571.07</v>
      </c>
      <c r="AI110" s="54">
        <v>26.7</v>
      </c>
    </row>
    <row r="111" spans="1:35" hidden="1" x14ac:dyDescent="0.15">
      <c r="A111" s="53" t="s">
        <v>163</v>
      </c>
      <c r="B111" s="53">
        <f t="shared" si="2"/>
        <v>2012</v>
      </c>
      <c r="C111" s="53">
        <f t="shared" si="3"/>
        <v>6</v>
      </c>
      <c r="D111" s="54">
        <v>30609.83</v>
      </c>
      <c r="E111" s="54">
        <v>16.600000000000001</v>
      </c>
      <c r="F111" s="54">
        <v>404.86</v>
      </c>
      <c r="G111" s="54">
        <v>-14.9</v>
      </c>
      <c r="H111" s="54">
        <v>20878.57</v>
      </c>
      <c r="I111" s="54">
        <v>12</v>
      </c>
      <c r="J111" s="54">
        <v>6903.62</v>
      </c>
      <c r="K111" s="54">
        <v>24.3</v>
      </c>
      <c r="L111" s="54">
        <v>4209.01</v>
      </c>
      <c r="M111" s="54">
        <v>10.8</v>
      </c>
      <c r="N111" s="54">
        <v>1563.51</v>
      </c>
      <c r="O111" s="54">
        <v>4.5999999999999996</v>
      </c>
      <c r="P111" s="54">
        <v>1408.75</v>
      </c>
      <c r="Q111" s="54">
        <v>31.9</v>
      </c>
      <c r="R111" s="54">
        <v>3974.6</v>
      </c>
      <c r="S111" s="54">
        <v>26.3</v>
      </c>
      <c r="T111" s="54">
        <v>4347.8999999999996</v>
      </c>
      <c r="U111" s="54">
        <v>28.1</v>
      </c>
      <c r="V111" s="54">
        <v>19608.04</v>
      </c>
      <c r="W111" s="54">
        <v>14.1</v>
      </c>
      <c r="X111" s="54">
        <v>2098.2399999999998</v>
      </c>
      <c r="Y111" s="54">
        <v>51.7</v>
      </c>
      <c r="Z111" s="54">
        <v>448.23</v>
      </c>
      <c r="AA111" s="54">
        <v>33.700000000000003</v>
      </c>
      <c r="AB111" s="54">
        <v>8455.32</v>
      </c>
      <c r="AC111" s="54">
        <v>15.1</v>
      </c>
      <c r="AD111" s="54">
        <v>5474.13</v>
      </c>
      <c r="AE111" s="54">
        <v>9.1</v>
      </c>
      <c r="AF111" s="54">
        <v>310930.74</v>
      </c>
      <c r="AG111" s="54">
        <v>24.5</v>
      </c>
      <c r="AH111" s="54">
        <v>11592.28</v>
      </c>
      <c r="AI111" s="54">
        <v>28.4</v>
      </c>
    </row>
    <row r="112" spans="1:35" hidden="1" x14ac:dyDescent="0.15">
      <c r="A112" s="53" t="s">
        <v>164</v>
      </c>
      <c r="B112" s="53">
        <f t="shared" si="2"/>
        <v>2012</v>
      </c>
      <c r="C112" s="53">
        <f t="shared" si="3"/>
        <v>5</v>
      </c>
      <c r="D112" s="54">
        <v>22212.93</v>
      </c>
      <c r="E112" s="54">
        <v>18.5</v>
      </c>
      <c r="F112" s="54">
        <v>301.05</v>
      </c>
      <c r="G112" s="54">
        <v>-5.0999999999999996</v>
      </c>
      <c r="H112" s="54">
        <v>15097.65</v>
      </c>
      <c r="I112" s="54">
        <v>13.6</v>
      </c>
      <c r="J112" s="54">
        <v>4945.03</v>
      </c>
      <c r="K112" s="54">
        <v>26.1</v>
      </c>
      <c r="L112" s="54">
        <v>3127.14</v>
      </c>
      <c r="M112" s="54">
        <v>12.1</v>
      </c>
      <c r="N112" s="54">
        <v>1146.48</v>
      </c>
      <c r="O112" s="54">
        <v>1.9</v>
      </c>
      <c r="P112" s="54">
        <v>1082.3699999999999</v>
      </c>
      <c r="Q112" s="54">
        <v>44.7</v>
      </c>
      <c r="R112" s="54">
        <v>2886.67</v>
      </c>
      <c r="S112" s="54">
        <v>31.6</v>
      </c>
      <c r="T112" s="54">
        <v>3146.23</v>
      </c>
      <c r="U112" s="54">
        <v>25.6</v>
      </c>
      <c r="V112" s="54">
        <v>14300.49</v>
      </c>
      <c r="W112" s="54">
        <v>16.8</v>
      </c>
      <c r="X112" s="54">
        <v>1557.68</v>
      </c>
      <c r="Y112" s="54">
        <v>51</v>
      </c>
      <c r="Z112" s="54">
        <v>329.07</v>
      </c>
      <c r="AA112" s="54">
        <v>60.1</v>
      </c>
      <c r="AB112" s="54">
        <v>6025.68</v>
      </c>
      <c r="AC112" s="54">
        <v>14.7</v>
      </c>
      <c r="AD112" s="54">
        <v>3809.09</v>
      </c>
      <c r="AE112" s="54">
        <v>6.7</v>
      </c>
      <c r="AF112" s="54">
        <v>302649.88</v>
      </c>
      <c r="AG112" s="54">
        <v>27.2</v>
      </c>
      <c r="AH112" s="54">
        <v>9589.4</v>
      </c>
      <c r="AI112" s="54">
        <v>33.200000000000003</v>
      </c>
    </row>
    <row r="113" spans="1:35" hidden="1" x14ac:dyDescent="0.15">
      <c r="A113" s="53" t="s">
        <v>165</v>
      </c>
      <c r="B113" s="53">
        <f t="shared" si="2"/>
        <v>2012</v>
      </c>
      <c r="C113" s="53">
        <f t="shared" si="3"/>
        <v>4</v>
      </c>
      <c r="D113" s="54">
        <v>15835.19</v>
      </c>
      <c r="E113" s="54">
        <v>18.7</v>
      </c>
      <c r="F113" s="54">
        <v>230.74</v>
      </c>
      <c r="G113" s="54">
        <v>-1.8</v>
      </c>
      <c r="H113" s="54">
        <v>10818.27</v>
      </c>
      <c r="I113" s="54">
        <v>13.9</v>
      </c>
      <c r="J113" s="54">
        <v>3501.59</v>
      </c>
      <c r="K113" s="54">
        <v>26.7</v>
      </c>
      <c r="L113" s="54">
        <v>2312.92</v>
      </c>
      <c r="M113" s="54">
        <v>13.4</v>
      </c>
      <c r="N113" s="54">
        <v>839.29</v>
      </c>
      <c r="O113" s="54">
        <v>1.3</v>
      </c>
      <c r="P113" s="54">
        <v>741.24</v>
      </c>
      <c r="Q113" s="54">
        <v>37.1</v>
      </c>
      <c r="R113" s="54">
        <v>2075.29</v>
      </c>
      <c r="S113" s="54">
        <v>34.200000000000003</v>
      </c>
      <c r="T113" s="54">
        <v>2200.39</v>
      </c>
      <c r="U113" s="54">
        <v>25.3</v>
      </c>
      <c r="V113" s="54">
        <v>10295.4</v>
      </c>
      <c r="W113" s="54">
        <v>18</v>
      </c>
      <c r="X113" s="54">
        <v>1121.44</v>
      </c>
      <c r="Y113" s="54">
        <v>47.6</v>
      </c>
      <c r="Z113" s="54">
        <v>237.26</v>
      </c>
      <c r="AA113" s="54">
        <v>66.8</v>
      </c>
      <c r="AB113" s="54">
        <v>4181.09</v>
      </c>
      <c r="AC113" s="54">
        <v>12.6</v>
      </c>
      <c r="AD113" s="54">
        <v>2586.6999999999998</v>
      </c>
      <c r="AE113" s="54">
        <v>3.7</v>
      </c>
      <c r="AF113" s="54">
        <v>290952.78999999998</v>
      </c>
      <c r="AG113" s="54">
        <v>27.9</v>
      </c>
      <c r="AH113" s="54">
        <v>8058.08</v>
      </c>
      <c r="AI113" s="54">
        <v>39.799999999999997</v>
      </c>
    </row>
    <row r="114" spans="1:35" hidden="1" x14ac:dyDescent="0.15">
      <c r="A114" s="53" t="s">
        <v>166</v>
      </c>
      <c r="B114" s="53">
        <f t="shared" si="2"/>
        <v>2012</v>
      </c>
      <c r="C114" s="53">
        <f t="shared" si="3"/>
        <v>3</v>
      </c>
      <c r="D114" s="54">
        <v>10927.17</v>
      </c>
      <c r="E114" s="54">
        <v>23.5</v>
      </c>
      <c r="F114" s="54">
        <v>171.41</v>
      </c>
      <c r="G114" s="54">
        <v>11.1</v>
      </c>
      <c r="H114" s="54">
        <v>7443.07</v>
      </c>
      <c r="I114" s="54">
        <v>19</v>
      </c>
      <c r="J114" s="54">
        <v>2372.73</v>
      </c>
      <c r="K114" s="54">
        <v>31.6</v>
      </c>
      <c r="L114" s="54">
        <v>1648.76</v>
      </c>
      <c r="M114" s="54">
        <v>19</v>
      </c>
      <c r="N114" s="54">
        <v>606.16999999999996</v>
      </c>
      <c r="O114" s="54">
        <v>-0.4</v>
      </c>
      <c r="P114" s="54">
        <v>518.26</v>
      </c>
      <c r="Q114" s="54">
        <v>43.4</v>
      </c>
      <c r="R114" s="54">
        <v>1420.09</v>
      </c>
      <c r="S114" s="54">
        <v>34.200000000000003</v>
      </c>
      <c r="T114" s="54">
        <v>1545.74</v>
      </c>
      <c r="U114" s="54">
        <v>31.7</v>
      </c>
      <c r="V114" s="54">
        <v>7027.6</v>
      </c>
      <c r="W114" s="54">
        <v>20.2</v>
      </c>
      <c r="X114" s="54">
        <v>790.13</v>
      </c>
      <c r="Y114" s="54">
        <v>50.9</v>
      </c>
      <c r="Z114" s="54">
        <v>173.66</v>
      </c>
      <c r="AA114" s="54">
        <v>94.8</v>
      </c>
      <c r="AB114" s="54">
        <v>2935.78</v>
      </c>
      <c r="AC114" s="54">
        <v>22.9</v>
      </c>
      <c r="AD114" s="54">
        <v>1844.45</v>
      </c>
      <c r="AE114" s="54">
        <v>18.600000000000001</v>
      </c>
      <c r="AF114" s="54">
        <v>283344.65999999997</v>
      </c>
      <c r="AG114" s="54">
        <v>29.4</v>
      </c>
      <c r="AH114" s="54">
        <v>6654.41</v>
      </c>
      <c r="AI114" s="54">
        <v>53.5</v>
      </c>
    </row>
    <row r="115" spans="1:35" hidden="1" x14ac:dyDescent="0.15">
      <c r="A115" s="53" t="s">
        <v>167</v>
      </c>
      <c r="B115" s="53">
        <f t="shared" si="2"/>
        <v>2012</v>
      </c>
      <c r="C115" s="53">
        <f t="shared" si="3"/>
        <v>2</v>
      </c>
      <c r="D115" s="54">
        <v>5431.46</v>
      </c>
      <c r="E115" s="54">
        <v>27.8</v>
      </c>
      <c r="F115" s="54">
        <v>99.53</v>
      </c>
      <c r="G115" s="54">
        <v>26.2</v>
      </c>
      <c r="H115" s="54">
        <v>3713.43</v>
      </c>
      <c r="I115" s="54">
        <v>23.2</v>
      </c>
      <c r="J115" s="54">
        <v>1140.71</v>
      </c>
      <c r="K115" s="54">
        <v>26.7</v>
      </c>
      <c r="L115" s="54">
        <v>889.11</v>
      </c>
      <c r="M115" s="54">
        <v>26.7</v>
      </c>
      <c r="N115" s="54">
        <v>358.53</v>
      </c>
      <c r="O115" s="54">
        <v>12.6</v>
      </c>
      <c r="P115" s="54">
        <v>253.26</v>
      </c>
      <c r="Q115" s="54">
        <v>31</v>
      </c>
      <c r="R115" s="54">
        <v>722.06</v>
      </c>
      <c r="S115" s="54">
        <v>42.5</v>
      </c>
      <c r="T115" s="54">
        <v>742.71</v>
      </c>
      <c r="U115" s="54">
        <v>38.4</v>
      </c>
      <c r="V115" s="54">
        <v>3613.29</v>
      </c>
      <c r="W115" s="54">
        <v>21.9</v>
      </c>
      <c r="X115" s="54">
        <v>393.85</v>
      </c>
      <c r="Y115" s="54">
        <v>40.799999999999997</v>
      </c>
      <c r="Z115" s="54">
        <v>75.62</v>
      </c>
      <c r="AA115" s="54">
        <v>81.3</v>
      </c>
      <c r="AB115" s="54">
        <v>1348.7</v>
      </c>
      <c r="AC115" s="54">
        <v>39.9</v>
      </c>
      <c r="AD115" s="54">
        <v>844.02</v>
      </c>
      <c r="AE115" s="54">
        <v>20.399999999999999</v>
      </c>
      <c r="AF115" s="54">
        <v>275336.40000000002</v>
      </c>
      <c r="AG115" s="54">
        <v>33.5</v>
      </c>
      <c r="AH115" s="54">
        <v>4226.84</v>
      </c>
      <c r="AI115" s="54">
        <v>66.3</v>
      </c>
    </row>
    <row r="116" spans="1:35" hidden="1" x14ac:dyDescent="0.15">
      <c r="A116" s="53" t="s">
        <v>168</v>
      </c>
      <c r="B116" s="53">
        <f t="shared" si="2"/>
        <v>2012</v>
      </c>
      <c r="C116" s="53">
        <f t="shared" si="3"/>
        <v>1</v>
      </c>
      <c r="D116" s="54" t="s">
        <v>0</v>
      </c>
      <c r="E116" s="54" t="s">
        <v>0</v>
      </c>
      <c r="F116" s="54" t="s">
        <v>0</v>
      </c>
      <c r="G116" s="54" t="s">
        <v>0</v>
      </c>
      <c r="H116" s="54" t="s">
        <v>0</v>
      </c>
      <c r="I116" s="54" t="s">
        <v>0</v>
      </c>
      <c r="J116" s="54" t="s">
        <v>0</v>
      </c>
      <c r="K116" s="54" t="s">
        <v>0</v>
      </c>
      <c r="L116" s="54" t="s">
        <v>0</v>
      </c>
      <c r="M116" s="54" t="s">
        <v>0</v>
      </c>
      <c r="N116" s="54" t="s">
        <v>0</v>
      </c>
      <c r="O116" s="54" t="s">
        <v>0</v>
      </c>
      <c r="P116" s="54" t="s">
        <v>0</v>
      </c>
      <c r="Q116" s="54" t="s">
        <v>0</v>
      </c>
      <c r="R116" s="54" t="s">
        <v>0</v>
      </c>
      <c r="S116" s="54" t="s">
        <v>0</v>
      </c>
      <c r="T116" s="54" t="s">
        <v>0</v>
      </c>
      <c r="U116" s="54" t="s">
        <v>0</v>
      </c>
      <c r="V116" s="54" t="s">
        <v>0</v>
      </c>
      <c r="W116" s="54" t="s">
        <v>0</v>
      </c>
      <c r="X116" s="54" t="s">
        <v>0</v>
      </c>
      <c r="Y116" s="54" t="s">
        <v>0</v>
      </c>
      <c r="Z116" s="54" t="s">
        <v>0</v>
      </c>
      <c r="AA116" s="54" t="s">
        <v>0</v>
      </c>
      <c r="AB116" s="54" t="s">
        <v>0</v>
      </c>
      <c r="AC116" s="54" t="s">
        <v>0</v>
      </c>
      <c r="AD116" s="54" t="s">
        <v>0</v>
      </c>
      <c r="AE116" s="54" t="s">
        <v>0</v>
      </c>
      <c r="AF116" s="54" t="s">
        <v>0</v>
      </c>
      <c r="AG116" s="54" t="s">
        <v>0</v>
      </c>
      <c r="AH116" s="54" t="s">
        <v>0</v>
      </c>
      <c r="AI116" s="54" t="s">
        <v>0</v>
      </c>
    </row>
    <row r="117" spans="1:35" hidden="1" x14ac:dyDescent="0.15">
      <c r="A117" s="53" t="s">
        <v>169</v>
      </c>
      <c r="B117" s="53">
        <f t="shared" si="2"/>
        <v>2011</v>
      </c>
      <c r="C117" s="53">
        <f t="shared" si="3"/>
        <v>12</v>
      </c>
      <c r="D117" s="54">
        <v>61739.78</v>
      </c>
      <c r="E117" s="54">
        <v>27.9</v>
      </c>
      <c r="F117" s="54">
        <v>1090.06</v>
      </c>
      <c r="G117" s="54">
        <v>-4.3</v>
      </c>
      <c r="H117" s="54">
        <v>44308.43</v>
      </c>
      <c r="I117" s="54">
        <v>30.2</v>
      </c>
      <c r="J117" s="54">
        <v>13637.33</v>
      </c>
      <c r="K117" s="54">
        <v>28</v>
      </c>
      <c r="L117" s="54">
        <v>9062.0400000000009</v>
      </c>
      <c r="M117" s="54">
        <v>35</v>
      </c>
      <c r="N117" s="54">
        <v>3408.17</v>
      </c>
      <c r="O117" s="54">
        <v>20.399999999999999</v>
      </c>
      <c r="P117" s="54">
        <v>2543.5300000000002</v>
      </c>
      <c r="Q117" s="54">
        <v>40.700000000000003</v>
      </c>
      <c r="R117" s="54">
        <v>7370.21</v>
      </c>
      <c r="S117" s="54">
        <v>30.5</v>
      </c>
      <c r="T117" s="54">
        <v>7517.61</v>
      </c>
      <c r="U117" s="54">
        <v>10.9</v>
      </c>
      <c r="V117" s="54">
        <v>41153.120000000003</v>
      </c>
      <c r="W117" s="54">
        <v>34.700000000000003</v>
      </c>
      <c r="X117" s="54">
        <v>3341.24</v>
      </c>
      <c r="Y117" s="54">
        <v>32.700000000000003</v>
      </c>
      <c r="Z117" s="54">
        <v>818.89</v>
      </c>
      <c r="AA117" s="54">
        <v>46.7</v>
      </c>
      <c r="AB117" s="54">
        <v>16426.54</v>
      </c>
      <c r="AC117" s="54">
        <v>12.2</v>
      </c>
      <c r="AD117" s="54">
        <v>11412.82</v>
      </c>
      <c r="AE117" s="54">
        <v>14.1</v>
      </c>
      <c r="AF117" s="54">
        <v>290339.20000000001</v>
      </c>
      <c r="AG117" s="54">
        <v>29.7</v>
      </c>
      <c r="AH117" s="54">
        <v>28081.66</v>
      </c>
      <c r="AI117" s="54">
        <v>25.5</v>
      </c>
    </row>
    <row r="118" spans="1:35" hidden="1" x14ac:dyDescent="0.15">
      <c r="A118" s="53" t="s">
        <v>170</v>
      </c>
      <c r="B118" s="53">
        <f t="shared" si="2"/>
        <v>2011</v>
      </c>
      <c r="C118" s="53">
        <f t="shared" si="3"/>
        <v>11</v>
      </c>
      <c r="D118" s="54">
        <v>55483.03</v>
      </c>
      <c r="E118" s="54">
        <v>29.9</v>
      </c>
      <c r="F118" s="54">
        <v>915.24</v>
      </c>
      <c r="G118" s="54">
        <v>0.2</v>
      </c>
      <c r="H118" s="54">
        <v>39856.639999999999</v>
      </c>
      <c r="I118" s="54">
        <v>32.799999999999997</v>
      </c>
      <c r="J118" s="54">
        <v>12184.27</v>
      </c>
      <c r="K118" s="54">
        <v>31.5</v>
      </c>
      <c r="L118" s="54">
        <v>8094.29</v>
      </c>
      <c r="M118" s="54">
        <v>39.200000000000003</v>
      </c>
      <c r="N118" s="54">
        <v>3111.45</v>
      </c>
      <c r="O118" s="54">
        <v>24.2</v>
      </c>
      <c r="P118" s="54">
        <v>2278.38</v>
      </c>
      <c r="Q118" s="54">
        <v>41</v>
      </c>
      <c r="R118" s="54">
        <v>6613.57</v>
      </c>
      <c r="S118" s="54">
        <v>35</v>
      </c>
      <c r="T118" s="54">
        <v>6734.45</v>
      </c>
      <c r="U118" s="54">
        <v>9.3000000000000007</v>
      </c>
      <c r="V118" s="54">
        <v>36885.35</v>
      </c>
      <c r="W118" s="54">
        <v>36.700000000000003</v>
      </c>
      <c r="X118" s="54">
        <v>2905.25</v>
      </c>
      <c r="Y118" s="54">
        <v>33.6</v>
      </c>
      <c r="Z118" s="54">
        <v>708.61</v>
      </c>
      <c r="AA118" s="54">
        <v>50.9</v>
      </c>
      <c r="AB118" s="54">
        <v>14983.83</v>
      </c>
      <c r="AC118" s="54">
        <v>14.7</v>
      </c>
      <c r="AD118" s="54">
        <v>10477.719999999999</v>
      </c>
      <c r="AE118" s="54">
        <v>17.3</v>
      </c>
      <c r="AF118" s="54">
        <v>285338.18</v>
      </c>
      <c r="AG118" s="54">
        <v>31.7</v>
      </c>
      <c r="AH118" s="54">
        <v>18635.78</v>
      </c>
      <c r="AI118" s="54">
        <v>32</v>
      </c>
    </row>
    <row r="119" spans="1:35" hidden="1" x14ac:dyDescent="0.15">
      <c r="A119" s="53" t="s">
        <v>171</v>
      </c>
      <c r="B119" s="53">
        <f t="shared" si="2"/>
        <v>2011</v>
      </c>
      <c r="C119" s="53">
        <f t="shared" si="3"/>
        <v>10</v>
      </c>
      <c r="D119" s="54">
        <v>49922.82</v>
      </c>
      <c r="E119" s="54">
        <v>31.1</v>
      </c>
      <c r="F119" s="54">
        <v>858.73</v>
      </c>
      <c r="G119" s="54">
        <v>9.5</v>
      </c>
      <c r="H119" s="54">
        <v>35832.120000000003</v>
      </c>
      <c r="I119" s="54">
        <v>34.299999999999997</v>
      </c>
      <c r="J119" s="54">
        <v>10992.41</v>
      </c>
      <c r="K119" s="54">
        <v>33.6</v>
      </c>
      <c r="L119" s="54">
        <v>7194.89</v>
      </c>
      <c r="M119" s="54">
        <v>38.4</v>
      </c>
      <c r="N119" s="54">
        <v>2766.46</v>
      </c>
      <c r="O119" s="54">
        <v>26.6</v>
      </c>
      <c r="P119" s="54">
        <v>2029.29</v>
      </c>
      <c r="Q119" s="54">
        <v>40.200000000000003</v>
      </c>
      <c r="R119" s="54">
        <v>5927.26</v>
      </c>
      <c r="S119" s="54">
        <v>35.5</v>
      </c>
      <c r="T119" s="54">
        <v>6134.15</v>
      </c>
      <c r="U119" s="54">
        <v>10.199999999999999</v>
      </c>
      <c r="V119" s="54">
        <v>33105.839999999997</v>
      </c>
      <c r="W119" s="54">
        <v>37.9</v>
      </c>
      <c r="X119" s="54">
        <v>2578.4899999999998</v>
      </c>
      <c r="Y119" s="54">
        <v>33.799999999999997</v>
      </c>
      <c r="Z119" s="54">
        <v>636</v>
      </c>
      <c r="AA119" s="54">
        <v>54.8</v>
      </c>
      <c r="AB119" s="54">
        <v>13602.49</v>
      </c>
      <c r="AC119" s="54">
        <v>16</v>
      </c>
      <c r="AD119" s="54">
        <v>9423.32</v>
      </c>
      <c r="AE119" s="54">
        <v>17.7</v>
      </c>
      <c r="AF119" s="54">
        <v>277948.57</v>
      </c>
      <c r="AG119" s="54">
        <v>31.7</v>
      </c>
      <c r="AH119" s="54">
        <v>15899.17</v>
      </c>
      <c r="AI119" s="54">
        <v>29.8</v>
      </c>
    </row>
    <row r="120" spans="1:35" hidden="1" x14ac:dyDescent="0.15">
      <c r="A120" s="53" t="s">
        <v>172</v>
      </c>
      <c r="B120" s="53">
        <f t="shared" si="2"/>
        <v>2011</v>
      </c>
      <c r="C120" s="53">
        <f t="shared" si="3"/>
        <v>9</v>
      </c>
      <c r="D120" s="54">
        <v>44224.84</v>
      </c>
      <c r="E120" s="54">
        <v>32</v>
      </c>
      <c r="F120" s="54">
        <v>740.54</v>
      </c>
      <c r="G120" s="54">
        <v>10.4</v>
      </c>
      <c r="H120" s="54">
        <v>31787.77</v>
      </c>
      <c r="I120" s="54">
        <v>35.200000000000003</v>
      </c>
      <c r="J120" s="54">
        <v>9682.4500000000007</v>
      </c>
      <c r="K120" s="54">
        <v>33.4</v>
      </c>
      <c r="L120" s="54">
        <v>6438.12</v>
      </c>
      <c r="M120" s="54">
        <v>42.4</v>
      </c>
      <c r="N120" s="54">
        <v>2454.61</v>
      </c>
      <c r="O120" s="54">
        <v>25.9</v>
      </c>
      <c r="P120" s="54">
        <v>1741.95</v>
      </c>
      <c r="Q120" s="54">
        <v>34</v>
      </c>
      <c r="R120" s="54">
        <v>5259.37</v>
      </c>
      <c r="S120" s="54">
        <v>36.1</v>
      </c>
      <c r="T120" s="54">
        <v>5435.75</v>
      </c>
      <c r="U120" s="54">
        <v>12.5</v>
      </c>
      <c r="V120" s="54">
        <v>29183.69</v>
      </c>
      <c r="W120" s="54">
        <v>38.299999999999997</v>
      </c>
      <c r="X120" s="54">
        <v>2272.34</v>
      </c>
      <c r="Y120" s="54">
        <v>33.6</v>
      </c>
      <c r="Z120" s="54">
        <v>563.11</v>
      </c>
      <c r="AA120" s="54">
        <v>54.6</v>
      </c>
      <c r="AB120" s="54">
        <v>12205.7</v>
      </c>
      <c r="AC120" s="54">
        <v>18</v>
      </c>
      <c r="AD120" s="54">
        <v>8442.3700000000008</v>
      </c>
      <c r="AE120" s="54">
        <v>18.7</v>
      </c>
      <c r="AF120" s="54">
        <v>272952.5</v>
      </c>
      <c r="AG120" s="54">
        <v>33.799999999999997</v>
      </c>
      <c r="AH120" s="54">
        <v>14078.4</v>
      </c>
      <c r="AI120" s="54">
        <v>31.6</v>
      </c>
    </row>
    <row r="121" spans="1:35" hidden="1" x14ac:dyDescent="0.15">
      <c r="A121" s="53" t="s">
        <v>173</v>
      </c>
      <c r="B121" s="53">
        <f t="shared" si="2"/>
        <v>2011</v>
      </c>
      <c r="C121" s="53">
        <f t="shared" si="3"/>
        <v>8</v>
      </c>
      <c r="D121" s="54">
        <v>37780.839999999997</v>
      </c>
      <c r="E121" s="54">
        <v>33.200000000000003</v>
      </c>
      <c r="F121" s="54">
        <v>636.1</v>
      </c>
      <c r="G121" s="54">
        <v>9.1999999999999993</v>
      </c>
      <c r="H121" s="54">
        <v>27117.98</v>
      </c>
      <c r="I121" s="54">
        <v>36.4</v>
      </c>
      <c r="J121" s="54">
        <v>8206.26</v>
      </c>
      <c r="K121" s="54">
        <v>34.1</v>
      </c>
      <c r="L121" s="54">
        <v>5521.44</v>
      </c>
      <c r="M121" s="54">
        <v>44.3</v>
      </c>
      <c r="N121" s="54">
        <v>2112.04</v>
      </c>
      <c r="O121" s="54">
        <v>26.7</v>
      </c>
      <c r="P121" s="54">
        <v>1507.63</v>
      </c>
      <c r="Q121" s="54">
        <v>33</v>
      </c>
      <c r="R121" s="54">
        <v>4508.6099999999997</v>
      </c>
      <c r="S121" s="54">
        <v>37</v>
      </c>
      <c r="T121" s="54">
        <v>4646.63</v>
      </c>
      <c r="U121" s="54">
        <v>14.6</v>
      </c>
      <c r="V121" s="54">
        <v>24912.73</v>
      </c>
      <c r="W121" s="54">
        <v>39.299999999999997</v>
      </c>
      <c r="X121" s="54">
        <v>1995.6</v>
      </c>
      <c r="Y121" s="54">
        <v>37.6</v>
      </c>
      <c r="Z121" s="54">
        <v>450.36</v>
      </c>
      <c r="AA121" s="54">
        <v>43.2</v>
      </c>
      <c r="AB121" s="54">
        <v>10422.14</v>
      </c>
      <c r="AC121" s="54">
        <v>19.7</v>
      </c>
      <c r="AD121" s="54">
        <v>7232.53</v>
      </c>
      <c r="AE121" s="54">
        <v>20.2</v>
      </c>
      <c r="AF121" s="54">
        <v>264631.99</v>
      </c>
      <c r="AG121" s="54">
        <v>34.9</v>
      </c>
      <c r="AH121" s="54">
        <v>12414.82</v>
      </c>
      <c r="AI121" s="54">
        <v>31.2</v>
      </c>
    </row>
    <row r="122" spans="1:35" x14ac:dyDescent="0.15">
      <c r="A122" s="53" t="s">
        <v>174</v>
      </c>
      <c r="B122" s="53">
        <f t="shared" si="2"/>
        <v>2011</v>
      </c>
      <c r="C122" s="53">
        <f t="shared" si="3"/>
        <v>7</v>
      </c>
      <c r="D122" s="54">
        <v>31873.03</v>
      </c>
      <c r="E122" s="54">
        <v>33.6</v>
      </c>
      <c r="F122" s="54">
        <v>548.62</v>
      </c>
      <c r="G122" s="54">
        <v>11.8</v>
      </c>
      <c r="H122" s="54">
        <v>22789.38</v>
      </c>
      <c r="I122" s="54">
        <v>36.4</v>
      </c>
      <c r="J122" s="54">
        <v>6840.49</v>
      </c>
      <c r="K122" s="54">
        <v>32.799999999999997</v>
      </c>
      <c r="L122" s="54">
        <v>4631.47</v>
      </c>
      <c r="M122" s="54">
        <v>44.6</v>
      </c>
      <c r="N122" s="54">
        <v>1794.73</v>
      </c>
      <c r="O122" s="54">
        <v>28.5</v>
      </c>
      <c r="P122" s="54">
        <v>1285.98</v>
      </c>
      <c r="Q122" s="54">
        <v>30.9</v>
      </c>
      <c r="R122" s="54">
        <v>3806.89</v>
      </c>
      <c r="S122" s="54">
        <v>37</v>
      </c>
      <c r="T122" s="54">
        <v>3990.78</v>
      </c>
      <c r="U122" s="54">
        <v>17.600000000000001</v>
      </c>
      <c r="V122" s="54">
        <v>20997.71</v>
      </c>
      <c r="W122" s="54">
        <v>39.700000000000003</v>
      </c>
      <c r="X122" s="54">
        <v>1682.4</v>
      </c>
      <c r="Y122" s="54">
        <v>37.4</v>
      </c>
      <c r="Z122" s="54">
        <v>389.24</v>
      </c>
      <c r="AA122" s="54">
        <v>43.4</v>
      </c>
      <c r="AB122" s="54">
        <v>8803.68</v>
      </c>
      <c r="AC122" s="54">
        <v>19.899999999999999</v>
      </c>
      <c r="AD122" s="54">
        <v>6044.59</v>
      </c>
      <c r="AE122" s="54">
        <v>19.600000000000001</v>
      </c>
      <c r="AF122" s="54">
        <v>257255.96</v>
      </c>
      <c r="AG122" s="54">
        <v>35.5</v>
      </c>
      <c r="AH122" s="54">
        <v>10707.54</v>
      </c>
      <c r="AI122" s="54">
        <v>26.7</v>
      </c>
    </row>
    <row r="123" spans="1:35" hidden="1" x14ac:dyDescent="0.15">
      <c r="A123" s="53" t="s">
        <v>175</v>
      </c>
      <c r="B123" s="53">
        <f t="shared" si="2"/>
        <v>2011</v>
      </c>
      <c r="C123" s="53">
        <f t="shared" si="3"/>
        <v>6</v>
      </c>
      <c r="D123" s="54">
        <v>26250.45</v>
      </c>
      <c r="E123" s="54">
        <v>32.9</v>
      </c>
      <c r="F123" s="54">
        <v>475.51</v>
      </c>
      <c r="G123" s="54">
        <v>18.3</v>
      </c>
      <c r="H123" s="54">
        <v>18640.669999999998</v>
      </c>
      <c r="I123" s="54">
        <v>36.1</v>
      </c>
      <c r="J123" s="54">
        <v>5555.44</v>
      </c>
      <c r="K123" s="54">
        <v>31.1</v>
      </c>
      <c r="L123" s="54">
        <v>3800.27</v>
      </c>
      <c r="M123" s="54">
        <v>44.5</v>
      </c>
      <c r="N123" s="54">
        <v>1495.41</v>
      </c>
      <c r="O123" s="54">
        <v>34.1</v>
      </c>
      <c r="P123" s="54">
        <v>1067.92</v>
      </c>
      <c r="Q123" s="54">
        <v>26.2</v>
      </c>
      <c r="R123" s="54">
        <v>3147.49</v>
      </c>
      <c r="S123" s="54">
        <v>38.6</v>
      </c>
      <c r="T123" s="54">
        <v>3394.37</v>
      </c>
      <c r="U123" s="54">
        <v>15.5</v>
      </c>
      <c r="V123" s="54">
        <v>17187.14</v>
      </c>
      <c r="W123" s="54">
        <v>39</v>
      </c>
      <c r="X123" s="54">
        <v>1383.45</v>
      </c>
      <c r="Y123" s="54">
        <v>37</v>
      </c>
      <c r="Z123" s="54">
        <v>335.21</v>
      </c>
      <c r="AA123" s="54">
        <v>50</v>
      </c>
      <c r="AB123" s="54">
        <v>7344.64</v>
      </c>
      <c r="AC123" s="54">
        <v>19.5</v>
      </c>
      <c r="AD123" s="54">
        <v>5015.72</v>
      </c>
      <c r="AE123" s="54">
        <v>18.8</v>
      </c>
      <c r="AF123" s="54">
        <v>249841.45</v>
      </c>
      <c r="AG123" s="54">
        <v>35.799999999999997</v>
      </c>
      <c r="AH123" s="54">
        <v>9027.16</v>
      </c>
      <c r="AI123" s="54">
        <v>23.5</v>
      </c>
    </row>
    <row r="124" spans="1:35" hidden="1" x14ac:dyDescent="0.15">
      <c r="A124" s="53" t="s">
        <v>176</v>
      </c>
      <c r="B124" s="53">
        <f t="shared" si="2"/>
        <v>2011</v>
      </c>
      <c r="C124" s="53">
        <f t="shared" si="3"/>
        <v>5</v>
      </c>
      <c r="D124" s="54">
        <v>18737.23</v>
      </c>
      <c r="E124" s="54">
        <v>34.6</v>
      </c>
      <c r="F124" s="54">
        <v>317.14999999999998</v>
      </c>
      <c r="G124" s="54">
        <v>4.3</v>
      </c>
      <c r="H124" s="54">
        <v>13290.41</v>
      </c>
      <c r="I124" s="54">
        <v>37.799999999999997</v>
      </c>
      <c r="J124" s="54">
        <v>3920.06</v>
      </c>
      <c r="K124" s="54">
        <v>31.7</v>
      </c>
      <c r="L124" s="54">
        <v>2790.3</v>
      </c>
      <c r="M124" s="54">
        <v>46.6</v>
      </c>
      <c r="N124" s="54">
        <v>1125.54</v>
      </c>
      <c r="O124" s="54">
        <v>32.4</v>
      </c>
      <c r="P124" s="54">
        <v>748.14</v>
      </c>
      <c r="Q124" s="54">
        <v>26.5</v>
      </c>
      <c r="R124" s="54">
        <v>2193.13</v>
      </c>
      <c r="S124" s="54">
        <v>36</v>
      </c>
      <c r="T124" s="54">
        <v>2505.5500000000002</v>
      </c>
      <c r="U124" s="54">
        <v>21</v>
      </c>
      <c r="V124" s="54">
        <v>12245.67</v>
      </c>
      <c r="W124" s="54">
        <v>39.5</v>
      </c>
      <c r="X124" s="54">
        <v>1031.49</v>
      </c>
      <c r="Y124" s="54">
        <v>40.1</v>
      </c>
      <c r="Z124" s="54">
        <v>205.57</v>
      </c>
      <c r="AA124" s="54">
        <v>26.8</v>
      </c>
      <c r="AB124" s="54">
        <v>5254.5</v>
      </c>
      <c r="AC124" s="54">
        <v>23.9</v>
      </c>
      <c r="AD124" s="54">
        <v>3571.35</v>
      </c>
      <c r="AE124" s="54">
        <v>21.8</v>
      </c>
      <c r="AF124" s="54">
        <v>237915.09</v>
      </c>
      <c r="AG124" s="54">
        <v>37.5</v>
      </c>
      <c r="AH124" s="54">
        <v>7201.37</v>
      </c>
      <c r="AI124" s="54">
        <v>25.4</v>
      </c>
    </row>
    <row r="125" spans="1:35" hidden="1" x14ac:dyDescent="0.15">
      <c r="A125" s="53" t="s">
        <v>177</v>
      </c>
      <c r="B125" s="53">
        <f t="shared" si="2"/>
        <v>2011</v>
      </c>
      <c r="C125" s="53">
        <f t="shared" si="3"/>
        <v>4</v>
      </c>
      <c r="D125" s="54">
        <v>13340.16</v>
      </c>
      <c r="E125" s="54">
        <v>34.299999999999997</v>
      </c>
      <c r="F125" s="54">
        <v>235.07</v>
      </c>
      <c r="G125" s="54">
        <v>6</v>
      </c>
      <c r="H125" s="54">
        <v>9497.31</v>
      </c>
      <c r="I125" s="54">
        <v>38.6</v>
      </c>
      <c r="J125" s="54">
        <v>2764.63</v>
      </c>
      <c r="K125" s="54">
        <v>32.200000000000003</v>
      </c>
      <c r="L125" s="54">
        <v>2039.76</v>
      </c>
      <c r="M125" s="54">
        <v>47.2</v>
      </c>
      <c r="N125" s="54">
        <v>828.89</v>
      </c>
      <c r="O125" s="54">
        <v>32.9</v>
      </c>
      <c r="P125" s="54">
        <v>540.62</v>
      </c>
      <c r="Q125" s="54">
        <v>21</v>
      </c>
      <c r="R125" s="54">
        <v>1546.64</v>
      </c>
      <c r="S125" s="54">
        <v>34.700000000000003</v>
      </c>
      <c r="T125" s="54">
        <v>1755.59</v>
      </c>
      <c r="U125" s="54">
        <v>18.399999999999999</v>
      </c>
      <c r="V125" s="54">
        <v>8723.73</v>
      </c>
      <c r="W125" s="54">
        <v>37.200000000000003</v>
      </c>
      <c r="X125" s="54">
        <v>759.83</v>
      </c>
      <c r="Y125" s="54">
        <v>38.700000000000003</v>
      </c>
      <c r="Z125" s="54">
        <v>142.24</v>
      </c>
      <c r="AA125" s="54">
        <v>17.7</v>
      </c>
      <c r="AB125" s="54">
        <v>3714.35</v>
      </c>
      <c r="AC125" s="54">
        <v>28</v>
      </c>
      <c r="AD125" s="54">
        <v>2493.8000000000002</v>
      </c>
      <c r="AE125" s="54">
        <v>30.4</v>
      </c>
      <c r="AF125" s="54">
        <v>227489.4</v>
      </c>
      <c r="AG125" s="54">
        <v>37.6</v>
      </c>
      <c r="AH125" s="54">
        <v>5764.95</v>
      </c>
      <c r="AI125" s="54">
        <v>26</v>
      </c>
    </row>
    <row r="126" spans="1:35" hidden="1" x14ac:dyDescent="0.15">
      <c r="A126" s="53" t="s">
        <v>178</v>
      </c>
      <c r="B126" s="53">
        <f t="shared" si="2"/>
        <v>2011</v>
      </c>
      <c r="C126" s="53">
        <f t="shared" si="3"/>
        <v>3</v>
      </c>
      <c r="D126" s="54">
        <v>8846.36</v>
      </c>
      <c r="E126" s="54">
        <v>34.1</v>
      </c>
      <c r="F126" s="54">
        <v>154.29</v>
      </c>
      <c r="G126" s="54">
        <v>-4.3</v>
      </c>
      <c r="H126" s="54">
        <v>6253.13</v>
      </c>
      <c r="I126" s="54">
        <v>37.4</v>
      </c>
      <c r="J126" s="54">
        <v>1802.42</v>
      </c>
      <c r="K126" s="54">
        <v>25.4</v>
      </c>
      <c r="L126" s="54">
        <v>1386</v>
      </c>
      <c r="M126" s="54">
        <v>49.4</v>
      </c>
      <c r="N126" s="54">
        <v>608.84</v>
      </c>
      <c r="O126" s="54">
        <v>36.200000000000003</v>
      </c>
      <c r="P126" s="54">
        <v>361.42</v>
      </c>
      <c r="Q126" s="54">
        <v>19.100000000000001</v>
      </c>
      <c r="R126" s="54">
        <v>1058.2</v>
      </c>
      <c r="S126" s="54">
        <v>40.200000000000003</v>
      </c>
      <c r="T126" s="54">
        <v>1173.6099999999999</v>
      </c>
      <c r="U126" s="54">
        <v>19.2</v>
      </c>
      <c r="V126" s="54">
        <v>5845.39</v>
      </c>
      <c r="W126" s="54">
        <v>37.200000000000003</v>
      </c>
      <c r="X126" s="54">
        <v>523.57000000000005</v>
      </c>
      <c r="Y126" s="54">
        <v>39</v>
      </c>
      <c r="Z126" s="54">
        <v>89.13</v>
      </c>
      <c r="AA126" s="54">
        <v>7.2</v>
      </c>
      <c r="AB126" s="54">
        <v>2388.27</v>
      </c>
      <c r="AC126" s="54">
        <v>27.4</v>
      </c>
      <c r="AD126" s="54">
        <v>1555.45</v>
      </c>
      <c r="AE126" s="54">
        <v>29.3</v>
      </c>
      <c r="AF126" s="54">
        <v>218960.46</v>
      </c>
      <c r="AG126" s="54">
        <v>39.5</v>
      </c>
      <c r="AH126" s="54">
        <v>4335.83</v>
      </c>
      <c r="AI126" s="54">
        <v>22.7</v>
      </c>
    </row>
    <row r="127" spans="1:35" hidden="1" x14ac:dyDescent="0.15">
      <c r="A127" s="53" t="s">
        <v>179</v>
      </c>
      <c r="B127" s="53">
        <f t="shared" si="2"/>
        <v>2011</v>
      </c>
      <c r="C127" s="53">
        <f t="shared" si="3"/>
        <v>2</v>
      </c>
      <c r="D127" s="54">
        <v>4250.37</v>
      </c>
      <c r="E127" s="54">
        <v>35.200000000000003</v>
      </c>
      <c r="F127" s="54">
        <v>78.88</v>
      </c>
      <c r="G127" s="54">
        <v>-7.2</v>
      </c>
      <c r="H127" s="54">
        <v>3013.7</v>
      </c>
      <c r="I127" s="54">
        <v>34.9</v>
      </c>
      <c r="J127" s="54">
        <v>900.63</v>
      </c>
      <c r="K127" s="54">
        <v>33.200000000000003</v>
      </c>
      <c r="L127" s="54">
        <v>701.59</v>
      </c>
      <c r="M127" s="54">
        <v>44.1</v>
      </c>
      <c r="N127" s="54">
        <v>318.36</v>
      </c>
      <c r="O127" s="54">
        <v>32.700000000000003</v>
      </c>
      <c r="P127" s="54">
        <v>193.31</v>
      </c>
      <c r="Q127" s="54">
        <v>29.6</v>
      </c>
      <c r="R127" s="54">
        <v>506.63</v>
      </c>
      <c r="S127" s="54">
        <v>36.700000000000003</v>
      </c>
      <c r="T127" s="54">
        <v>536.74</v>
      </c>
      <c r="U127" s="54">
        <v>37.4</v>
      </c>
      <c r="V127" s="54">
        <v>2964.76</v>
      </c>
      <c r="W127" s="54">
        <v>37.700000000000003</v>
      </c>
      <c r="X127" s="54">
        <v>279.62</v>
      </c>
      <c r="Y127" s="54">
        <v>40.700000000000003</v>
      </c>
      <c r="Z127" s="54">
        <v>41.71</v>
      </c>
      <c r="AA127" s="54">
        <v>10.7</v>
      </c>
      <c r="AB127" s="54">
        <v>964.27</v>
      </c>
      <c r="AC127" s="54">
        <v>27.9</v>
      </c>
      <c r="AD127" s="54">
        <v>529.59</v>
      </c>
      <c r="AE127" s="54">
        <v>16.7</v>
      </c>
      <c r="AF127" s="54">
        <v>206283.02</v>
      </c>
      <c r="AG127" s="54">
        <v>42.7</v>
      </c>
      <c r="AH127" s="54">
        <v>2542.41</v>
      </c>
      <c r="AI127" s="54">
        <v>16.8</v>
      </c>
    </row>
    <row r="128" spans="1:35" hidden="1" x14ac:dyDescent="0.15">
      <c r="A128" s="53" t="s">
        <v>180</v>
      </c>
      <c r="B128" s="53">
        <f t="shared" si="2"/>
        <v>2011</v>
      </c>
      <c r="C128" s="53">
        <f t="shared" si="3"/>
        <v>1</v>
      </c>
      <c r="D128" s="54" t="s">
        <v>0</v>
      </c>
      <c r="E128" s="54" t="s">
        <v>0</v>
      </c>
      <c r="F128" s="54" t="s">
        <v>0</v>
      </c>
      <c r="G128" s="54" t="s">
        <v>0</v>
      </c>
      <c r="H128" s="54" t="s">
        <v>0</v>
      </c>
      <c r="I128" s="54" t="s">
        <v>0</v>
      </c>
      <c r="J128" s="54" t="s">
        <v>0</v>
      </c>
      <c r="K128" s="54" t="s">
        <v>0</v>
      </c>
      <c r="L128" s="54" t="s">
        <v>0</v>
      </c>
      <c r="M128" s="54" t="s">
        <v>0</v>
      </c>
      <c r="N128" s="54" t="s">
        <v>0</v>
      </c>
      <c r="O128" s="54" t="s">
        <v>0</v>
      </c>
      <c r="P128" s="54" t="s">
        <v>0</v>
      </c>
      <c r="Q128" s="54" t="s">
        <v>0</v>
      </c>
      <c r="R128" s="54" t="s">
        <v>0</v>
      </c>
      <c r="S128" s="54" t="s">
        <v>0</v>
      </c>
      <c r="T128" s="54" t="s">
        <v>0</v>
      </c>
      <c r="U128" s="54" t="s">
        <v>0</v>
      </c>
      <c r="V128" s="54" t="s">
        <v>0</v>
      </c>
      <c r="W128" s="54" t="s">
        <v>0</v>
      </c>
      <c r="X128" s="54" t="s">
        <v>0</v>
      </c>
      <c r="Y128" s="54" t="s">
        <v>0</v>
      </c>
      <c r="Z128" s="54" t="s">
        <v>0</v>
      </c>
      <c r="AA128" s="54" t="s">
        <v>0</v>
      </c>
      <c r="AB128" s="54" t="s">
        <v>0</v>
      </c>
      <c r="AC128" s="54" t="s">
        <v>0</v>
      </c>
      <c r="AD128" s="54" t="s">
        <v>0</v>
      </c>
      <c r="AE128" s="54" t="s">
        <v>0</v>
      </c>
      <c r="AF128" s="54" t="s">
        <v>0</v>
      </c>
      <c r="AG128" s="54" t="s">
        <v>0</v>
      </c>
      <c r="AH128" s="54" t="s">
        <v>0</v>
      </c>
      <c r="AI128" s="54" t="s">
        <v>0</v>
      </c>
    </row>
    <row r="129" spans="1:35" hidden="1" x14ac:dyDescent="0.15">
      <c r="A129" s="53" t="s">
        <v>181</v>
      </c>
      <c r="B129" s="53">
        <f t="shared" si="2"/>
        <v>2010</v>
      </c>
      <c r="C129" s="53">
        <f t="shared" si="3"/>
        <v>12</v>
      </c>
      <c r="D129" s="54">
        <v>48267.07</v>
      </c>
      <c r="E129" s="54">
        <v>33.200000000000003</v>
      </c>
      <c r="F129" s="54">
        <v>1112.56</v>
      </c>
      <c r="G129" s="54">
        <v>7.3</v>
      </c>
      <c r="H129" s="54">
        <v>34038.14</v>
      </c>
      <c r="I129" s="54">
        <v>32.9</v>
      </c>
      <c r="J129" s="54">
        <v>10665.29</v>
      </c>
      <c r="K129" s="54">
        <v>27.4</v>
      </c>
      <c r="L129" s="54">
        <v>6697.52</v>
      </c>
      <c r="M129" s="54">
        <v>29.6</v>
      </c>
      <c r="N129" s="54">
        <v>2827.39</v>
      </c>
      <c r="O129" s="54">
        <v>36.4</v>
      </c>
      <c r="P129" s="54">
        <v>1806.55</v>
      </c>
      <c r="Q129" s="54">
        <v>31.2</v>
      </c>
      <c r="R129" s="54">
        <v>5598.84</v>
      </c>
      <c r="S129" s="54">
        <v>33.9</v>
      </c>
      <c r="T129" s="54">
        <v>6823.54</v>
      </c>
      <c r="U129" s="54">
        <v>34.6</v>
      </c>
      <c r="V129" s="54">
        <v>30566.47</v>
      </c>
      <c r="W129" s="54">
        <v>28.3</v>
      </c>
      <c r="X129" s="54">
        <v>2518.8200000000002</v>
      </c>
      <c r="Y129" s="54">
        <v>25.3</v>
      </c>
      <c r="Z129" s="54">
        <v>554.04999999999995</v>
      </c>
      <c r="AA129" s="54">
        <v>22</v>
      </c>
      <c r="AB129" s="54">
        <v>14627.74</v>
      </c>
      <c r="AC129" s="54">
        <v>47</v>
      </c>
      <c r="AD129" s="54">
        <v>9992.11</v>
      </c>
      <c r="AE129" s="54">
        <v>65.900000000000006</v>
      </c>
      <c r="AF129" s="54">
        <v>224030.38</v>
      </c>
      <c r="AG129" s="54">
        <v>33.9</v>
      </c>
      <c r="AH129" s="54">
        <v>21654.89</v>
      </c>
      <c r="AI129" s="54">
        <v>16.2</v>
      </c>
    </row>
    <row r="130" spans="1:35" hidden="1" x14ac:dyDescent="0.15">
      <c r="A130" s="53" t="s">
        <v>182</v>
      </c>
      <c r="B130" s="53">
        <f t="shared" si="2"/>
        <v>2010</v>
      </c>
      <c r="C130" s="53">
        <f t="shared" si="3"/>
        <v>11</v>
      </c>
      <c r="D130" s="54">
        <v>42697.33</v>
      </c>
      <c r="E130" s="54">
        <v>36.5</v>
      </c>
      <c r="F130" s="54">
        <v>913.38</v>
      </c>
      <c r="G130" s="54">
        <v>5.8</v>
      </c>
      <c r="H130" s="54">
        <v>30021.63</v>
      </c>
      <c r="I130" s="54">
        <v>34.200000000000003</v>
      </c>
      <c r="J130" s="54">
        <v>9268.2999999999993</v>
      </c>
      <c r="K130" s="54">
        <v>27.6</v>
      </c>
      <c r="L130" s="54">
        <v>5816.15</v>
      </c>
      <c r="M130" s="54">
        <v>30.7</v>
      </c>
      <c r="N130" s="54">
        <v>2505.4699999999998</v>
      </c>
      <c r="O130" s="54">
        <v>45.2</v>
      </c>
      <c r="P130" s="54">
        <v>1616.39</v>
      </c>
      <c r="Q130" s="54">
        <v>34.1</v>
      </c>
      <c r="R130" s="54">
        <v>4898.0200000000004</v>
      </c>
      <c r="S130" s="54">
        <v>34.299999999999997</v>
      </c>
      <c r="T130" s="54">
        <v>6161.29</v>
      </c>
      <c r="U130" s="54">
        <v>52.1</v>
      </c>
      <c r="V130" s="54">
        <v>26984.44</v>
      </c>
      <c r="W130" s="54">
        <v>28.3</v>
      </c>
      <c r="X130" s="54">
        <v>2174.62</v>
      </c>
      <c r="Y130" s="54">
        <v>27.2</v>
      </c>
      <c r="Z130" s="54">
        <v>469.56</v>
      </c>
      <c r="AA130" s="54">
        <v>24.4</v>
      </c>
      <c r="AB130" s="54">
        <v>13068.7</v>
      </c>
      <c r="AC130" s="54">
        <v>60.3</v>
      </c>
      <c r="AD130" s="54">
        <v>8930.69</v>
      </c>
      <c r="AE130" s="54">
        <v>77.900000000000006</v>
      </c>
      <c r="AF130" s="54">
        <v>216650.39</v>
      </c>
      <c r="AG130" s="54">
        <v>37.4</v>
      </c>
      <c r="AH130" s="54">
        <v>14119.23</v>
      </c>
      <c r="AI130" s="54">
        <v>21.3</v>
      </c>
    </row>
    <row r="131" spans="1:35" hidden="1" x14ac:dyDescent="0.15">
      <c r="A131" s="53" t="s">
        <v>183</v>
      </c>
      <c r="B131" s="53">
        <f t="shared" ref="B131:B151" si="4">YEAR(A131)</f>
        <v>2010</v>
      </c>
      <c r="C131" s="53">
        <f t="shared" ref="C131:C151" si="5">MONTH(A131)</f>
        <v>10</v>
      </c>
      <c r="D131" s="54">
        <v>38069.519999999997</v>
      </c>
      <c r="E131" s="54">
        <v>36.5</v>
      </c>
      <c r="F131" s="54">
        <v>784.22</v>
      </c>
      <c r="G131" s="54">
        <v>0.6</v>
      </c>
      <c r="H131" s="54">
        <v>26682.92</v>
      </c>
      <c r="I131" s="54">
        <v>33.799999999999997</v>
      </c>
      <c r="J131" s="54">
        <v>8229.3700000000008</v>
      </c>
      <c r="K131" s="54">
        <v>27</v>
      </c>
      <c r="L131" s="54">
        <v>5198.29</v>
      </c>
      <c r="M131" s="54">
        <v>31.2</v>
      </c>
      <c r="N131" s="54">
        <v>2185.59</v>
      </c>
      <c r="O131" s="54">
        <v>44.5</v>
      </c>
      <c r="P131" s="54">
        <v>1446.93</v>
      </c>
      <c r="Q131" s="54">
        <v>33.4</v>
      </c>
      <c r="R131" s="54">
        <v>4375.26</v>
      </c>
      <c r="S131" s="54">
        <v>33.9</v>
      </c>
      <c r="T131" s="54">
        <v>5564.41</v>
      </c>
      <c r="U131" s="54">
        <v>55.2</v>
      </c>
      <c r="V131" s="54">
        <v>24000.86</v>
      </c>
      <c r="W131" s="54">
        <v>27.6</v>
      </c>
      <c r="X131" s="54">
        <v>1927.06</v>
      </c>
      <c r="Y131" s="54">
        <v>27.4</v>
      </c>
      <c r="Z131" s="54">
        <v>410.8</v>
      </c>
      <c r="AA131" s="54">
        <v>22.7</v>
      </c>
      <c r="AB131" s="54">
        <v>11730.8</v>
      </c>
      <c r="AC131" s="54">
        <v>62.1</v>
      </c>
      <c r="AD131" s="54">
        <v>8006.4</v>
      </c>
      <c r="AE131" s="54">
        <v>79.2</v>
      </c>
      <c r="AF131" s="54">
        <v>210977.44</v>
      </c>
      <c r="AG131" s="54">
        <v>39.200000000000003</v>
      </c>
      <c r="AH131" s="54">
        <v>12246.61</v>
      </c>
      <c r="AI131" s="54">
        <v>21.9</v>
      </c>
    </row>
    <row r="132" spans="1:35" hidden="1" x14ac:dyDescent="0.15">
      <c r="A132" s="53" t="s">
        <v>184</v>
      </c>
      <c r="B132" s="53">
        <f t="shared" si="4"/>
        <v>2010</v>
      </c>
      <c r="C132" s="53">
        <f t="shared" si="5"/>
        <v>9</v>
      </c>
      <c r="D132" s="54">
        <v>33511.25</v>
      </c>
      <c r="E132" s="54">
        <v>36.4</v>
      </c>
      <c r="F132" s="54">
        <v>670.94</v>
      </c>
      <c r="G132" s="54">
        <v>-2.2999999999999998</v>
      </c>
      <c r="H132" s="54">
        <v>23512.05</v>
      </c>
      <c r="I132" s="54">
        <v>33.799999999999997</v>
      </c>
      <c r="J132" s="54">
        <v>7256.84</v>
      </c>
      <c r="K132" s="54">
        <v>27.3</v>
      </c>
      <c r="L132" s="54">
        <v>4521.8999999999996</v>
      </c>
      <c r="M132" s="54">
        <v>30.5</v>
      </c>
      <c r="N132" s="54">
        <v>1949.25</v>
      </c>
      <c r="O132" s="54">
        <v>45.9</v>
      </c>
      <c r="P132" s="54">
        <v>1300.32</v>
      </c>
      <c r="Q132" s="54">
        <v>36</v>
      </c>
      <c r="R132" s="54">
        <v>3865.34</v>
      </c>
      <c r="S132" s="54">
        <v>33.299999999999997</v>
      </c>
      <c r="T132" s="54">
        <v>4833.54</v>
      </c>
      <c r="U132" s="54">
        <v>54.6</v>
      </c>
      <c r="V132" s="54">
        <v>21106.5</v>
      </c>
      <c r="W132" s="54">
        <v>27</v>
      </c>
      <c r="X132" s="54">
        <v>1701.1</v>
      </c>
      <c r="Y132" s="54">
        <v>28.3</v>
      </c>
      <c r="Z132" s="54">
        <v>364.21</v>
      </c>
      <c r="AA132" s="54">
        <v>24.1</v>
      </c>
      <c r="AB132" s="54">
        <v>10339.44</v>
      </c>
      <c r="AC132" s="54">
        <v>63.6</v>
      </c>
      <c r="AD132" s="54">
        <v>7110.72</v>
      </c>
      <c r="AE132" s="54">
        <v>83.7</v>
      </c>
      <c r="AF132" s="54">
        <v>204033.16</v>
      </c>
      <c r="AG132" s="54">
        <v>38.799999999999997</v>
      </c>
      <c r="AH132" s="54">
        <v>10701</v>
      </c>
      <c r="AI132" s="54">
        <v>19.600000000000001</v>
      </c>
    </row>
    <row r="133" spans="1:35" hidden="1" x14ac:dyDescent="0.15">
      <c r="A133" s="53" t="s">
        <v>185</v>
      </c>
      <c r="B133" s="53">
        <f t="shared" si="4"/>
        <v>2010</v>
      </c>
      <c r="C133" s="53">
        <f t="shared" si="5"/>
        <v>8</v>
      </c>
      <c r="D133" s="54">
        <v>28355.05</v>
      </c>
      <c r="E133" s="54">
        <v>36.700000000000003</v>
      </c>
      <c r="F133" s="54">
        <v>582.47</v>
      </c>
      <c r="G133" s="54">
        <v>0.2</v>
      </c>
      <c r="H133" s="54">
        <v>19876.18</v>
      </c>
      <c r="I133" s="54">
        <v>33.9</v>
      </c>
      <c r="J133" s="54">
        <v>6118.66</v>
      </c>
      <c r="K133" s="54">
        <v>27.1</v>
      </c>
      <c r="L133" s="54">
        <v>3825.43</v>
      </c>
      <c r="M133" s="54">
        <v>31.3</v>
      </c>
      <c r="N133" s="54">
        <v>1666.64</v>
      </c>
      <c r="O133" s="54">
        <v>46.4</v>
      </c>
      <c r="P133" s="54">
        <v>1133.5</v>
      </c>
      <c r="Q133" s="54">
        <v>40.799999999999997</v>
      </c>
      <c r="R133" s="54">
        <v>3291.41</v>
      </c>
      <c r="S133" s="54">
        <v>34.299999999999997</v>
      </c>
      <c r="T133" s="54">
        <v>4054.04</v>
      </c>
      <c r="U133" s="54">
        <v>53.6</v>
      </c>
      <c r="V133" s="54">
        <v>17886.73</v>
      </c>
      <c r="W133" s="54">
        <v>27.3</v>
      </c>
      <c r="X133" s="54">
        <v>1449.8</v>
      </c>
      <c r="Y133" s="54">
        <v>28.5</v>
      </c>
      <c r="Z133" s="54">
        <v>314.45</v>
      </c>
      <c r="AA133" s="54">
        <v>28.4</v>
      </c>
      <c r="AB133" s="54">
        <v>8704.07</v>
      </c>
      <c r="AC133" s="54">
        <v>63.6</v>
      </c>
      <c r="AD133" s="54">
        <v>6017.01</v>
      </c>
      <c r="AE133" s="54">
        <v>84.3</v>
      </c>
      <c r="AF133" s="54">
        <v>196230.45</v>
      </c>
      <c r="AG133" s="54">
        <v>38.200000000000003</v>
      </c>
      <c r="AH133" s="54">
        <v>9463.69</v>
      </c>
      <c r="AI133" s="54">
        <v>20</v>
      </c>
    </row>
    <row r="134" spans="1:35" x14ac:dyDescent="0.15">
      <c r="A134" s="53" t="s">
        <v>186</v>
      </c>
      <c r="B134" s="53">
        <f t="shared" si="4"/>
        <v>2010</v>
      </c>
      <c r="C134" s="53">
        <f t="shared" si="5"/>
        <v>7</v>
      </c>
      <c r="D134" s="54">
        <v>23864.77</v>
      </c>
      <c r="E134" s="54">
        <v>37.200000000000003</v>
      </c>
      <c r="F134" s="54">
        <v>490.69</v>
      </c>
      <c r="G134" s="54">
        <v>-0.6</v>
      </c>
      <c r="H134" s="54">
        <v>16708.8</v>
      </c>
      <c r="I134" s="54">
        <v>34.5</v>
      </c>
      <c r="J134" s="54">
        <v>5149.82</v>
      </c>
      <c r="K134" s="54">
        <v>27.9</v>
      </c>
      <c r="L134" s="54">
        <v>3202.41</v>
      </c>
      <c r="M134" s="54">
        <v>31.4</v>
      </c>
      <c r="N134" s="54">
        <v>1396.24</v>
      </c>
      <c r="O134" s="54">
        <v>45.4</v>
      </c>
      <c r="P134" s="54">
        <v>982.62</v>
      </c>
      <c r="Q134" s="54">
        <v>48.4</v>
      </c>
      <c r="R134" s="54">
        <v>2778.81</v>
      </c>
      <c r="S134" s="54">
        <v>35.299999999999997</v>
      </c>
      <c r="T134" s="54">
        <v>3394.55</v>
      </c>
      <c r="U134" s="54">
        <v>50.9</v>
      </c>
      <c r="V134" s="54">
        <v>15025.86</v>
      </c>
      <c r="W134" s="54">
        <v>27.1</v>
      </c>
      <c r="X134" s="54">
        <v>1224.82</v>
      </c>
      <c r="Y134" s="54">
        <v>31.6</v>
      </c>
      <c r="Z134" s="54">
        <v>271.42</v>
      </c>
      <c r="AA134" s="54">
        <v>31.6</v>
      </c>
      <c r="AB134" s="54">
        <v>7342.67</v>
      </c>
      <c r="AC134" s="54">
        <v>65.5</v>
      </c>
      <c r="AD134" s="54">
        <v>5054.3100000000004</v>
      </c>
      <c r="AE134" s="54">
        <v>88.2</v>
      </c>
      <c r="AF134" s="54">
        <v>189882.02</v>
      </c>
      <c r="AG134" s="54">
        <v>37.799999999999997</v>
      </c>
      <c r="AH134" s="54">
        <v>8453.7099999999991</v>
      </c>
      <c r="AI134" s="54">
        <v>22.4</v>
      </c>
    </row>
    <row r="135" spans="1:35" hidden="1" x14ac:dyDescent="0.15">
      <c r="A135" s="53" t="s">
        <v>187</v>
      </c>
      <c r="B135" s="53">
        <f t="shared" si="4"/>
        <v>2010</v>
      </c>
      <c r="C135" s="53">
        <f t="shared" si="5"/>
        <v>6</v>
      </c>
      <c r="D135" s="54">
        <v>19747.12</v>
      </c>
      <c r="E135" s="54">
        <v>38.1</v>
      </c>
      <c r="F135" s="54">
        <v>401.97</v>
      </c>
      <c r="G135" s="54">
        <v>-3</v>
      </c>
      <c r="H135" s="54">
        <v>13692.29</v>
      </c>
      <c r="I135" s="54">
        <v>34.4</v>
      </c>
      <c r="J135" s="54">
        <v>4237.67</v>
      </c>
      <c r="K135" s="54">
        <v>29.2</v>
      </c>
      <c r="L135" s="54">
        <v>2630.84</v>
      </c>
      <c r="M135" s="54">
        <v>33.5</v>
      </c>
      <c r="N135" s="54">
        <v>1115.25</v>
      </c>
      <c r="O135" s="54">
        <v>41</v>
      </c>
      <c r="P135" s="54">
        <v>845.91</v>
      </c>
      <c r="Q135" s="54">
        <v>59.7</v>
      </c>
      <c r="R135" s="54">
        <v>2271.21</v>
      </c>
      <c r="S135" s="54">
        <v>34.5</v>
      </c>
      <c r="T135" s="54">
        <v>2937.71</v>
      </c>
      <c r="U135" s="54">
        <v>55.5</v>
      </c>
      <c r="V135" s="54">
        <v>12365.72</v>
      </c>
      <c r="W135" s="54">
        <v>27.9</v>
      </c>
      <c r="X135" s="54">
        <v>1009.92</v>
      </c>
      <c r="Y135" s="54">
        <v>34.5</v>
      </c>
      <c r="Z135" s="54">
        <v>223.45</v>
      </c>
      <c r="AA135" s="54">
        <v>35</v>
      </c>
      <c r="AB135" s="54">
        <v>6148.03</v>
      </c>
      <c r="AC135" s="54">
        <v>65.7</v>
      </c>
      <c r="AD135" s="54">
        <v>4220.72</v>
      </c>
      <c r="AE135" s="54">
        <v>84</v>
      </c>
      <c r="AF135" s="54">
        <v>183999.85</v>
      </c>
      <c r="AG135" s="54">
        <v>37.9</v>
      </c>
      <c r="AH135" s="54">
        <v>7309.75</v>
      </c>
      <c r="AI135" s="54">
        <v>30.8</v>
      </c>
    </row>
    <row r="136" spans="1:35" hidden="1" x14ac:dyDescent="0.15">
      <c r="A136" s="53" t="s">
        <v>188</v>
      </c>
      <c r="B136" s="53">
        <f t="shared" si="4"/>
        <v>2010</v>
      </c>
      <c r="C136" s="53">
        <f t="shared" si="5"/>
        <v>5</v>
      </c>
      <c r="D136" s="54">
        <v>13917.41</v>
      </c>
      <c r="E136" s="54">
        <v>38.200000000000003</v>
      </c>
      <c r="F136" s="54">
        <v>304.2</v>
      </c>
      <c r="G136" s="54">
        <v>2.4</v>
      </c>
      <c r="H136" s="54">
        <v>9643.18</v>
      </c>
      <c r="I136" s="54">
        <v>35.700000000000003</v>
      </c>
      <c r="J136" s="54">
        <v>2975.62</v>
      </c>
      <c r="K136" s="54">
        <v>33</v>
      </c>
      <c r="L136" s="54">
        <v>1903.07</v>
      </c>
      <c r="M136" s="54">
        <v>34.299999999999997</v>
      </c>
      <c r="N136" s="54">
        <v>850.09</v>
      </c>
      <c r="O136" s="54">
        <v>46.1</v>
      </c>
      <c r="P136" s="54">
        <v>591.48</v>
      </c>
      <c r="Q136" s="54">
        <v>53</v>
      </c>
      <c r="R136" s="54">
        <v>1612.02</v>
      </c>
      <c r="S136" s="54">
        <v>35</v>
      </c>
      <c r="T136" s="54">
        <v>2070.73</v>
      </c>
      <c r="U136" s="54">
        <v>49.8</v>
      </c>
      <c r="V136" s="54">
        <v>8777.5499999999993</v>
      </c>
      <c r="W136" s="54">
        <v>28.8</v>
      </c>
      <c r="X136" s="54">
        <v>736.08</v>
      </c>
      <c r="Y136" s="54">
        <v>38.5</v>
      </c>
      <c r="Z136" s="54">
        <v>162.15</v>
      </c>
      <c r="AA136" s="54">
        <v>42.8</v>
      </c>
      <c r="AB136" s="54">
        <v>4241.6400000000003</v>
      </c>
      <c r="AC136" s="54">
        <v>62.8</v>
      </c>
      <c r="AD136" s="54">
        <v>2931.45</v>
      </c>
      <c r="AE136" s="54">
        <v>89.7</v>
      </c>
      <c r="AF136" s="54">
        <v>173021.56</v>
      </c>
      <c r="AG136" s="54">
        <v>38.799999999999997</v>
      </c>
      <c r="AH136" s="54">
        <v>5742.69</v>
      </c>
      <c r="AI136" s="54">
        <v>31.1</v>
      </c>
    </row>
    <row r="137" spans="1:35" hidden="1" x14ac:dyDescent="0.15">
      <c r="A137" s="53" t="s">
        <v>189</v>
      </c>
      <c r="B137" s="53">
        <f t="shared" si="4"/>
        <v>2010</v>
      </c>
      <c r="C137" s="53">
        <f t="shared" si="5"/>
        <v>4</v>
      </c>
      <c r="D137" s="54">
        <v>9932.0499999999993</v>
      </c>
      <c r="E137" s="54">
        <v>36.200000000000003</v>
      </c>
      <c r="F137" s="54">
        <v>221.79</v>
      </c>
      <c r="G137" s="54" t="s">
        <v>0</v>
      </c>
      <c r="H137" s="54">
        <v>6854.48</v>
      </c>
      <c r="I137" s="54">
        <v>34</v>
      </c>
      <c r="J137" s="54">
        <v>2091.8200000000002</v>
      </c>
      <c r="K137" s="54">
        <v>32.1</v>
      </c>
      <c r="L137" s="54">
        <v>1385.72</v>
      </c>
      <c r="M137" s="54">
        <v>33.200000000000003</v>
      </c>
      <c r="N137" s="54">
        <v>623.77</v>
      </c>
      <c r="O137" s="54">
        <v>40.799999999999997</v>
      </c>
      <c r="P137" s="54">
        <v>446.88</v>
      </c>
      <c r="Q137" s="54">
        <v>54.2</v>
      </c>
      <c r="R137" s="54">
        <v>1148.1199999999999</v>
      </c>
      <c r="S137" s="54">
        <v>32.1</v>
      </c>
      <c r="T137" s="54">
        <v>1482.57</v>
      </c>
      <c r="U137" s="54">
        <v>45.8</v>
      </c>
      <c r="V137" s="54">
        <v>6360.71</v>
      </c>
      <c r="W137" s="54">
        <v>29.7</v>
      </c>
      <c r="X137" s="54">
        <v>547.65</v>
      </c>
      <c r="Y137" s="54">
        <v>41.6</v>
      </c>
      <c r="Z137" s="54">
        <v>120.85</v>
      </c>
      <c r="AA137" s="54">
        <v>43.1</v>
      </c>
      <c r="AB137" s="54">
        <v>2902.85</v>
      </c>
      <c r="AC137" s="54">
        <v>51.6</v>
      </c>
      <c r="AD137" s="54">
        <v>1911.76</v>
      </c>
      <c r="AE137" s="54">
        <v>66</v>
      </c>
      <c r="AF137" s="54">
        <v>165280.26</v>
      </c>
      <c r="AG137" s="54">
        <v>39.5</v>
      </c>
      <c r="AH137" s="54">
        <v>4576.87</v>
      </c>
      <c r="AI137" s="54">
        <v>30.5</v>
      </c>
    </row>
    <row r="138" spans="1:35" hidden="1" x14ac:dyDescent="0.15">
      <c r="A138" s="53" t="s">
        <v>190</v>
      </c>
      <c r="B138" s="53">
        <f t="shared" si="4"/>
        <v>2010</v>
      </c>
      <c r="C138" s="53">
        <f t="shared" si="5"/>
        <v>3</v>
      </c>
      <c r="D138" s="54">
        <v>6594.45</v>
      </c>
      <c r="E138" s="54">
        <v>35.1</v>
      </c>
      <c r="F138" s="54">
        <v>161.16</v>
      </c>
      <c r="G138" s="54">
        <v>3.2</v>
      </c>
      <c r="H138" s="54">
        <v>4551.83</v>
      </c>
      <c r="I138" s="54">
        <v>33</v>
      </c>
      <c r="J138" s="54">
        <v>1437.73</v>
      </c>
      <c r="K138" s="54">
        <v>40.700000000000003</v>
      </c>
      <c r="L138" s="54">
        <v>927.49</v>
      </c>
      <c r="M138" s="54">
        <v>32.5</v>
      </c>
      <c r="N138" s="54">
        <v>447.1</v>
      </c>
      <c r="O138" s="54">
        <v>42.4</v>
      </c>
      <c r="P138" s="54">
        <v>303.37</v>
      </c>
      <c r="Q138" s="54">
        <v>43.6</v>
      </c>
      <c r="R138" s="54">
        <v>754.71</v>
      </c>
      <c r="S138" s="54">
        <v>30.6</v>
      </c>
      <c r="T138" s="54">
        <v>984.54</v>
      </c>
      <c r="U138" s="54">
        <v>47.1</v>
      </c>
      <c r="V138" s="54">
        <v>4259.88</v>
      </c>
      <c r="W138" s="54">
        <v>29.6</v>
      </c>
      <c r="X138" s="54">
        <v>376.54</v>
      </c>
      <c r="Y138" s="54">
        <v>45.6</v>
      </c>
      <c r="Z138" s="54">
        <v>83.14</v>
      </c>
      <c r="AA138" s="54">
        <v>33.1</v>
      </c>
      <c r="AB138" s="54">
        <v>1874.88</v>
      </c>
      <c r="AC138" s="54">
        <v>47.4</v>
      </c>
      <c r="AD138" s="54">
        <v>1203.05</v>
      </c>
      <c r="AE138" s="54">
        <v>56.5</v>
      </c>
      <c r="AF138" s="54">
        <v>156926.95000000001</v>
      </c>
      <c r="AG138" s="54">
        <v>41.9</v>
      </c>
      <c r="AH138" s="54">
        <v>3533.56</v>
      </c>
      <c r="AI138" s="54">
        <v>29.5</v>
      </c>
    </row>
    <row r="139" spans="1:35" hidden="1" x14ac:dyDescent="0.15">
      <c r="A139" s="53" t="s">
        <v>191</v>
      </c>
      <c r="B139" s="53">
        <f t="shared" si="4"/>
        <v>2010</v>
      </c>
      <c r="C139" s="53">
        <f t="shared" si="5"/>
        <v>2</v>
      </c>
      <c r="D139" s="54">
        <v>3143.64</v>
      </c>
      <c r="E139" s="54">
        <v>31.1</v>
      </c>
      <c r="F139" s="54">
        <v>85.01</v>
      </c>
      <c r="G139" s="54">
        <v>-1.1000000000000001</v>
      </c>
      <c r="H139" s="54">
        <v>2233.42</v>
      </c>
      <c r="I139" s="54">
        <v>32.799999999999997</v>
      </c>
      <c r="J139" s="54">
        <v>676.36</v>
      </c>
      <c r="K139" s="54">
        <v>40.1</v>
      </c>
      <c r="L139" s="54">
        <v>486.81</v>
      </c>
      <c r="M139" s="54">
        <v>33.299999999999997</v>
      </c>
      <c r="N139" s="54">
        <v>239.96</v>
      </c>
      <c r="O139" s="54">
        <v>41.2</v>
      </c>
      <c r="P139" s="54">
        <v>149.16</v>
      </c>
      <c r="Q139" s="54">
        <v>32.200000000000003</v>
      </c>
      <c r="R139" s="54">
        <v>370.56</v>
      </c>
      <c r="S139" s="54">
        <v>30.4</v>
      </c>
      <c r="T139" s="54">
        <v>390.51</v>
      </c>
      <c r="U139" s="54">
        <v>22.5</v>
      </c>
      <c r="V139" s="54">
        <v>2153.0700000000002</v>
      </c>
      <c r="W139" s="54">
        <v>28.7</v>
      </c>
      <c r="X139" s="54">
        <v>198.75</v>
      </c>
      <c r="Y139" s="54">
        <v>48.6</v>
      </c>
      <c r="Z139" s="54">
        <v>37.69</v>
      </c>
      <c r="AA139" s="54">
        <v>26.9</v>
      </c>
      <c r="AB139" s="54">
        <v>754.13</v>
      </c>
      <c r="AC139" s="54">
        <v>34.4</v>
      </c>
      <c r="AD139" s="54">
        <v>453.93</v>
      </c>
      <c r="AE139" s="54">
        <v>36.299999999999997</v>
      </c>
      <c r="AF139" s="54">
        <v>144565.07999999999</v>
      </c>
      <c r="AG139" s="54">
        <v>37.6</v>
      </c>
      <c r="AH139" s="54">
        <v>2177.1999999999998</v>
      </c>
      <c r="AI139" s="54">
        <v>26.4</v>
      </c>
    </row>
    <row r="140" spans="1:35" hidden="1" x14ac:dyDescent="0.15">
      <c r="A140" s="53" t="s">
        <v>192</v>
      </c>
      <c r="B140" s="53">
        <f t="shared" si="4"/>
        <v>2010</v>
      </c>
      <c r="C140" s="53">
        <f t="shared" si="5"/>
        <v>1</v>
      </c>
      <c r="D140" s="54" t="s">
        <v>0</v>
      </c>
      <c r="E140" s="54" t="s">
        <v>0</v>
      </c>
      <c r="F140" s="54" t="s">
        <v>0</v>
      </c>
      <c r="G140" s="54" t="s">
        <v>0</v>
      </c>
      <c r="H140" s="54" t="s">
        <v>0</v>
      </c>
      <c r="I140" s="54" t="s">
        <v>0</v>
      </c>
      <c r="J140" s="54" t="s">
        <v>0</v>
      </c>
      <c r="K140" s="54" t="s">
        <v>0</v>
      </c>
      <c r="L140" s="54" t="s">
        <v>0</v>
      </c>
      <c r="M140" s="54" t="s">
        <v>0</v>
      </c>
      <c r="N140" s="54" t="s">
        <v>0</v>
      </c>
      <c r="O140" s="54" t="s">
        <v>0</v>
      </c>
      <c r="P140" s="54" t="s">
        <v>0</v>
      </c>
      <c r="Q140" s="54" t="s">
        <v>0</v>
      </c>
      <c r="R140" s="54" t="s">
        <v>0</v>
      </c>
      <c r="S140" s="54" t="s">
        <v>0</v>
      </c>
      <c r="T140" s="54" t="s">
        <v>0</v>
      </c>
      <c r="U140" s="54" t="s">
        <v>0</v>
      </c>
      <c r="V140" s="54" t="s">
        <v>0</v>
      </c>
      <c r="W140" s="54" t="s">
        <v>0</v>
      </c>
      <c r="X140" s="54" t="s">
        <v>0</v>
      </c>
      <c r="Y140" s="54" t="s">
        <v>0</v>
      </c>
      <c r="Z140" s="54" t="s">
        <v>0</v>
      </c>
      <c r="AA140" s="54" t="s">
        <v>0</v>
      </c>
      <c r="AB140" s="54" t="s">
        <v>0</v>
      </c>
      <c r="AC140" s="54" t="s">
        <v>0</v>
      </c>
      <c r="AD140" s="54" t="s">
        <v>0</v>
      </c>
      <c r="AE140" s="54" t="s">
        <v>0</v>
      </c>
      <c r="AF140" s="54" t="s">
        <v>0</v>
      </c>
      <c r="AG140" s="54" t="s">
        <v>0</v>
      </c>
      <c r="AH140" s="54" t="s">
        <v>0</v>
      </c>
      <c r="AI140" s="54" t="s">
        <v>0</v>
      </c>
    </row>
    <row r="141" spans="1:35" hidden="1" x14ac:dyDescent="0.15">
      <c r="A141" s="53" t="s">
        <v>193</v>
      </c>
      <c r="B141" s="53">
        <f t="shared" si="4"/>
        <v>2009</v>
      </c>
      <c r="C141" s="53">
        <f t="shared" si="5"/>
        <v>12</v>
      </c>
      <c r="D141" s="54">
        <v>36231.71</v>
      </c>
      <c r="E141" s="54">
        <v>16.100000000000001</v>
      </c>
      <c r="F141" s="54">
        <v>1030.97</v>
      </c>
      <c r="G141" s="54">
        <v>-13.9</v>
      </c>
      <c r="H141" s="54">
        <v>25618.74</v>
      </c>
      <c r="I141" s="54">
        <v>14.2</v>
      </c>
      <c r="J141" s="54">
        <v>8351.01</v>
      </c>
      <c r="K141" s="54">
        <v>24.1</v>
      </c>
      <c r="L141" s="54">
        <v>5162.42</v>
      </c>
      <c r="M141" s="54">
        <v>20</v>
      </c>
      <c r="N141" s="54">
        <v>2072.1799999999998</v>
      </c>
      <c r="O141" s="54">
        <v>2</v>
      </c>
      <c r="P141" s="54">
        <v>1378.04</v>
      </c>
      <c r="Q141" s="54">
        <v>18.100000000000001</v>
      </c>
      <c r="R141" s="54">
        <v>4171.58</v>
      </c>
      <c r="S141" s="54">
        <v>24.4</v>
      </c>
      <c r="T141" s="54">
        <v>5063.3500000000004</v>
      </c>
      <c r="U141" s="54">
        <v>19.399999999999999</v>
      </c>
      <c r="V141" s="54">
        <v>23821.02</v>
      </c>
      <c r="W141" s="54">
        <v>18.3</v>
      </c>
      <c r="X141" s="54">
        <v>2005.1</v>
      </c>
      <c r="Y141" s="54">
        <v>34</v>
      </c>
      <c r="Z141" s="54">
        <v>450.48</v>
      </c>
      <c r="AA141" s="54">
        <v>-0.8</v>
      </c>
      <c r="AB141" s="54">
        <v>9955.11</v>
      </c>
      <c r="AC141" s="54">
        <v>9.3000000000000007</v>
      </c>
      <c r="AD141" s="54">
        <v>6039.26</v>
      </c>
      <c r="AE141" s="54">
        <v>0.7</v>
      </c>
      <c r="AF141" s="54">
        <v>167447.88</v>
      </c>
      <c r="AG141" s="54">
        <v>19.600000000000001</v>
      </c>
      <c r="AH141" s="54">
        <v>18031.3</v>
      </c>
      <c r="AI141" s="54">
        <v>16.5</v>
      </c>
    </row>
    <row r="142" spans="1:35" hidden="1" x14ac:dyDescent="0.15">
      <c r="A142" s="53" t="s">
        <v>194</v>
      </c>
      <c r="B142" s="53">
        <f t="shared" si="4"/>
        <v>2009</v>
      </c>
      <c r="C142" s="53">
        <f t="shared" si="5"/>
        <v>11</v>
      </c>
      <c r="D142" s="54">
        <v>31270.92</v>
      </c>
      <c r="E142" s="54">
        <v>17.8</v>
      </c>
      <c r="F142" s="54">
        <v>863.49</v>
      </c>
      <c r="G142" s="54">
        <v>5.2</v>
      </c>
      <c r="H142" s="54">
        <v>22368.99</v>
      </c>
      <c r="I142" s="54">
        <v>15.7</v>
      </c>
      <c r="J142" s="54">
        <v>7265.74</v>
      </c>
      <c r="K142" s="54">
        <v>32.9</v>
      </c>
      <c r="L142" s="54">
        <v>4450.2</v>
      </c>
      <c r="M142" s="54">
        <v>33.6</v>
      </c>
      <c r="N142" s="54">
        <v>1725.93</v>
      </c>
      <c r="O142" s="54">
        <v>0.3</v>
      </c>
      <c r="P142" s="54">
        <v>1204.98</v>
      </c>
      <c r="Q142" s="54">
        <v>30.5</v>
      </c>
      <c r="R142" s="54">
        <v>3646.66</v>
      </c>
      <c r="S142" s="54">
        <v>35.299999999999997</v>
      </c>
      <c r="T142" s="54">
        <v>4050.29</v>
      </c>
      <c r="U142" s="54">
        <v>12.7</v>
      </c>
      <c r="V142" s="54">
        <v>21031.96</v>
      </c>
      <c r="W142" s="54">
        <v>20.6</v>
      </c>
      <c r="X142" s="54">
        <v>1709.56</v>
      </c>
      <c r="Y142" s="54">
        <v>48.3</v>
      </c>
      <c r="Z142" s="54">
        <v>377.38</v>
      </c>
      <c r="AA142" s="54">
        <v>7.4</v>
      </c>
      <c r="AB142" s="54">
        <v>8152.03</v>
      </c>
      <c r="AC142" s="54">
        <v>7.3</v>
      </c>
      <c r="AD142" s="54">
        <v>5020.22</v>
      </c>
      <c r="AE142" s="54">
        <v>-1.7</v>
      </c>
      <c r="AF142" s="54">
        <v>157720.29</v>
      </c>
      <c r="AG142" s="54">
        <v>23.5</v>
      </c>
      <c r="AH142" s="54">
        <v>11638.69</v>
      </c>
      <c r="AI142" s="54">
        <v>33.1</v>
      </c>
    </row>
    <row r="143" spans="1:35" hidden="1" x14ac:dyDescent="0.15">
      <c r="A143" s="53" t="s">
        <v>195</v>
      </c>
      <c r="B143" s="53">
        <f t="shared" si="4"/>
        <v>2009</v>
      </c>
      <c r="C143" s="53">
        <f t="shared" si="5"/>
        <v>10</v>
      </c>
      <c r="D143" s="54">
        <v>27886.58</v>
      </c>
      <c r="E143" s="54">
        <v>16.600000000000001</v>
      </c>
      <c r="F143" s="54">
        <v>779.19</v>
      </c>
      <c r="G143" s="54">
        <v>6.3</v>
      </c>
      <c r="H143" s="54">
        <v>19948.53</v>
      </c>
      <c r="I143" s="54">
        <v>14.1</v>
      </c>
      <c r="J143" s="54">
        <v>6479.13</v>
      </c>
      <c r="K143" s="54">
        <v>31.5</v>
      </c>
      <c r="L143" s="54">
        <v>3962.21</v>
      </c>
      <c r="M143" s="54">
        <v>36.700000000000003</v>
      </c>
      <c r="N143" s="54">
        <v>1512.16</v>
      </c>
      <c r="O143" s="54">
        <v>-1.3</v>
      </c>
      <c r="P143" s="54">
        <v>1084.6300000000001</v>
      </c>
      <c r="Q143" s="54">
        <v>33.1</v>
      </c>
      <c r="R143" s="54">
        <v>3268.63</v>
      </c>
      <c r="S143" s="54">
        <v>35.200000000000003</v>
      </c>
      <c r="T143" s="54">
        <v>3584.78</v>
      </c>
      <c r="U143" s="54">
        <v>12</v>
      </c>
      <c r="V143" s="54">
        <v>18803.259999999998</v>
      </c>
      <c r="W143" s="54">
        <v>19.5</v>
      </c>
      <c r="X143" s="54">
        <v>1512.74</v>
      </c>
      <c r="Y143" s="54">
        <v>48.6</v>
      </c>
      <c r="Z143" s="54">
        <v>334.83</v>
      </c>
      <c r="AA143" s="54">
        <v>6</v>
      </c>
      <c r="AB143" s="54">
        <v>7235.75</v>
      </c>
      <c r="AC143" s="54">
        <v>5.7</v>
      </c>
      <c r="AD143" s="54">
        <v>4467.92</v>
      </c>
      <c r="AE143" s="54">
        <v>-2.4</v>
      </c>
      <c r="AF143" s="54">
        <v>151560.15</v>
      </c>
      <c r="AG143" s="54">
        <v>22</v>
      </c>
      <c r="AH143" s="54">
        <v>10043.219999999999</v>
      </c>
      <c r="AI143" s="54">
        <v>31.5</v>
      </c>
    </row>
    <row r="144" spans="1:35" hidden="1" x14ac:dyDescent="0.15">
      <c r="A144" s="53" t="s">
        <v>196</v>
      </c>
      <c r="B144" s="53">
        <f t="shared" si="4"/>
        <v>2009</v>
      </c>
      <c r="C144" s="53">
        <f t="shared" si="5"/>
        <v>9</v>
      </c>
      <c r="D144" s="54">
        <v>24560</v>
      </c>
      <c r="E144" s="54">
        <v>15.4</v>
      </c>
      <c r="F144" s="54">
        <v>686.93</v>
      </c>
      <c r="G144" s="54">
        <v>5.6</v>
      </c>
      <c r="H144" s="54">
        <v>17578.45</v>
      </c>
      <c r="I144" s="54">
        <v>13.3</v>
      </c>
      <c r="J144" s="54">
        <v>5700.88</v>
      </c>
      <c r="K144" s="54">
        <v>31.9</v>
      </c>
      <c r="L144" s="54">
        <v>3464.39</v>
      </c>
      <c r="M144" s="54">
        <v>37.9</v>
      </c>
      <c r="N144" s="54">
        <v>1336.41</v>
      </c>
      <c r="O144" s="54">
        <v>-0.5</v>
      </c>
      <c r="P144" s="54">
        <v>955.87</v>
      </c>
      <c r="Q144" s="54">
        <v>33.299999999999997</v>
      </c>
      <c r="R144" s="54">
        <v>2900.19</v>
      </c>
      <c r="S144" s="54">
        <v>34.5</v>
      </c>
      <c r="T144" s="54">
        <v>3125.49</v>
      </c>
      <c r="U144" s="54">
        <v>7.9</v>
      </c>
      <c r="V144" s="54">
        <v>16621.189999999999</v>
      </c>
      <c r="W144" s="54">
        <v>18.899999999999999</v>
      </c>
      <c r="X144" s="54">
        <v>1325.39</v>
      </c>
      <c r="Y144" s="54">
        <v>48.6</v>
      </c>
      <c r="Z144" s="54">
        <v>293.43</v>
      </c>
      <c r="AA144" s="54">
        <v>6.2</v>
      </c>
      <c r="AB144" s="54">
        <v>6319.98</v>
      </c>
      <c r="AC144" s="54">
        <v>3.2</v>
      </c>
      <c r="AD144" s="54">
        <v>3871.5</v>
      </c>
      <c r="AE144" s="54">
        <v>-5.9</v>
      </c>
      <c r="AF144" s="54">
        <v>147047.04999999999</v>
      </c>
      <c r="AG144" s="54">
        <v>21.2</v>
      </c>
      <c r="AH144" s="54">
        <v>8948.9599999999991</v>
      </c>
      <c r="AI144" s="54">
        <v>35.200000000000003</v>
      </c>
    </row>
    <row r="145" spans="1:35" hidden="1" x14ac:dyDescent="0.15">
      <c r="A145" s="53" t="s">
        <v>197</v>
      </c>
      <c r="B145" s="53">
        <f t="shared" si="4"/>
        <v>2009</v>
      </c>
      <c r="C145" s="53">
        <f t="shared" si="5"/>
        <v>8</v>
      </c>
      <c r="D145" s="54">
        <v>20740.939999999999</v>
      </c>
      <c r="E145" s="54">
        <v>12.5</v>
      </c>
      <c r="F145" s="54">
        <v>581.14</v>
      </c>
      <c r="G145" s="54">
        <v>2</v>
      </c>
      <c r="H145" s="54">
        <v>14844.68</v>
      </c>
      <c r="I145" s="54">
        <v>10.9</v>
      </c>
      <c r="J145" s="54">
        <v>4812.8900000000003</v>
      </c>
      <c r="K145" s="54">
        <v>30.4</v>
      </c>
      <c r="L145" s="54">
        <v>2913.3</v>
      </c>
      <c r="M145" s="54">
        <v>31.1</v>
      </c>
      <c r="N145" s="54">
        <v>1138.3599999999999</v>
      </c>
      <c r="O145" s="54">
        <v>-2.7</v>
      </c>
      <c r="P145" s="54">
        <v>805.06</v>
      </c>
      <c r="Q145" s="54">
        <v>28.9</v>
      </c>
      <c r="R145" s="54">
        <v>2451.38</v>
      </c>
      <c r="S145" s="54">
        <v>31.8</v>
      </c>
      <c r="T145" s="54">
        <v>2639.81</v>
      </c>
      <c r="U145" s="54">
        <v>3.1</v>
      </c>
      <c r="V145" s="54">
        <v>14047.61</v>
      </c>
      <c r="W145" s="54">
        <v>16.5</v>
      </c>
      <c r="X145" s="54">
        <v>1128.6099999999999</v>
      </c>
      <c r="Y145" s="54">
        <v>46.2</v>
      </c>
      <c r="Z145" s="54">
        <v>244.82</v>
      </c>
      <c r="AA145" s="54">
        <v>3.7</v>
      </c>
      <c r="AB145" s="54">
        <v>5319.9</v>
      </c>
      <c r="AC145" s="54">
        <v>-0.9</v>
      </c>
      <c r="AD145" s="54">
        <v>3264.07</v>
      </c>
      <c r="AE145" s="54">
        <v>-10.3</v>
      </c>
      <c r="AF145" s="54">
        <v>141975.26</v>
      </c>
      <c r="AG145" s="54">
        <v>20.2</v>
      </c>
      <c r="AH145" s="54">
        <v>7883.41</v>
      </c>
      <c r="AI145" s="54">
        <v>36.6</v>
      </c>
    </row>
    <row r="146" spans="1:35" x14ac:dyDescent="0.15">
      <c r="A146" s="53" t="s">
        <v>198</v>
      </c>
      <c r="B146" s="53">
        <f t="shared" si="4"/>
        <v>2009</v>
      </c>
      <c r="C146" s="53">
        <f t="shared" si="5"/>
        <v>7</v>
      </c>
      <c r="D146" s="54">
        <v>17392.3</v>
      </c>
      <c r="E146" s="54">
        <v>9.5</v>
      </c>
      <c r="F146" s="54">
        <v>493.48</v>
      </c>
      <c r="G146" s="54">
        <v>0.1</v>
      </c>
      <c r="H146" s="54">
        <v>12426.22</v>
      </c>
      <c r="I146" s="54">
        <v>8.1999999999999993</v>
      </c>
      <c r="J146" s="54">
        <v>4026.84</v>
      </c>
      <c r="K146" s="54">
        <v>29.6</v>
      </c>
      <c r="L146" s="54">
        <v>2436.65</v>
      </c>
      <c r="M146" s="54">
        <v>28.5</v>
      </c>
      <c r="N146" s="54">
        <v>960.43</v>
      </c>
      <c r="O146" s="54">
        <v>-4.7</v>
      </c>
      <c r="P146" s="54">
        <v>662.09</v>
      </c>
      <c r="Q146" s="54">
        <v>24</v>
      </c>
      <c r="R146" s="54">
        <v>2054.1799999999998</v>
      </c>
      <c r="S146" s="54">
        <v>28.2</v>
      </c>
      <c r="T146" s="54">
        <v>2249.81</v>
      </c>
      <c r="U146" s="54">
        <v>-0.5</v>
      </c>
      <c r="V146" s="54">
        <v>11819.1</v>
      </c>
      <c r="W146" s="54">
        <v>15.1</v>
      </c>
      <c r="X146" s="54">
        <v>930.42</v>
      </c>
      <c r="Y146" s="54">
        <v>43.5</v>
      </c>
      <c r="Z146" s="54">
        <v>206.25</v>
      </c>
      <c r="AA146" s="54">
        <v>4.3</v>
      </c>
      <c r="AB146" s="54">
        <v>4436.53</v>
      </c>
      <c r="AC146" s="54">
        <v>-6.9</v>
      </c>
      <c r="AD146" s="54">
        <v>2684.94</v>
      </c>
      <c r="AE146" s="54">
        <v>-17.399999999999999</v>
      </c>
      <c r="AF146" s="54">
        <v>137834.81</v>
      </c>
      <c r="AG146" s="54">
        <v>19.7</v>
      </c>
      <c r="AH146" s="54">
        <v>6906.71</v>
      </c>
      <c r="AI146" s="54">
        <v>36</v>
      </c>
    </row>
    <row r="147" spans="1:35" hidden="1" x14ac:dyDescent="0.15">
      <c r="A147" s="53" t="s">
        <v>199</v>
      </c>
      <c r="B147" s="53">
        <f t="shared" si="4"/>
        <v>2009</v>
      </c>
      <c r="C147" s="53">
        <f t="shared" si="5"/>
        <v>6</v>
      </c>
      <c r="D147" s="54">
        <v>14295.41</v>
      </c>
      <c r="E147" s="54">
        <v>8.3000000000000007</v>
      </c>
      <c r="F147" s="54">
        <v>414.28</v>
      </c>
      <c r="G147" s="54">
        <v>-0.1</v>
      </c>
      <c r="H147" s="54">
        <v>10187.86</v>
      </c>
      <c r="I147" s="54">
        <v>7.3</v>
      </c>
      <c r="J147" s="54">
        <v>3280</v>
      </c>
      <c r="K147" s="54">
        <v>30.7</v>
      </c>
      <c r="L147" s="54">
        <v>1970.49</v>
      </c>
      <c r="M147" s="54">
        <v>28.6</v>
      </c>
      <c r="N147" s="54">
        <v>790.74</v>
      </c>
      <c r="O147" s="54">
        <v>-5.3</v>
      </c>
      <c r="P147" s="54">
        <v>529.72</v>
      </c>
      <c r="Q147" s="54">
        <v>20.399999999999999</v>
      </c>
      <c r="R147" s="54">
        <v>1689.12</v>
      </c>
      <c r="S147" s="54">
        <v>27.4</v>
      </c>
      <c r="T147" s="54">
        <v>1888.71</v>
      </c>
      <c r="U147" s="54">
        <v>-2.2999999999999998</v>
      </c>
      <c r="V147" s="54">
        <v>9668.7800000000007</v>
      </c>
      <c r="W147" s="54">
        <v>14.5</v>
      </c>
      <c r="X147" s="54">
        <v>750.71</v>
      </c>
      <c r="Y147" s="54">
        <v>39.200000000000003</v>
      </c>
      <c r="Z147" s="54">
        <v>165.48</v>
      </c>
      <c r="AA147" s="54">
        <v>0.7</v>
      </c>
      <c r="AB147" s="54">
        <v>3710.45</v>
      </c>
      <c r="AC147" s="54">
        <v>-8.3000000000000007</v>
      </c>
      <c r="AD147" s="54">
        <v>2293.61</v>
      </c>
      <c r="AE147" s="54">
        <v>-17.600000000000001</v>
      </c>
      <c r="AF147" s="54">
        <v>133390.57999999999</v>
      </c>
      <c r="AG147" s="54">
        <v>19</v>
      </c>
      <c r="AH147" s="54">
        <v>5590.47</v>
      </c>
      <c r="AI147" s="54">
        <v>34.200000000000003</v>
      </c>
    </row>
    <row r="148" spans="1:35" hidden="1" x14ac:dyDescent="0.15">
      <c r="A148" s="53" t="s">
        <v>200</v>
      </c>
      <c r="B148" s="53">
        <f t="shared" si="4"/>
        <v>2009</v>
      </c>
      <c r="C148" s="53">
        <f t="shared" si="5"/>
        <v>5</v>
      </c>
      <c r="D148" s="54">
        <v>10067.219999999999</v>
      </c>
      <c r="E148" s="54">
        <v>5.8</v>
      </c>
      <c r="F148" s="54">
        <v>297</v>
      </c>
      <c r="G148" s="54">
        <v>-4.5999999999999996</v>
      </c>
      <c r="H148" s="54">
        <v>7104.59</v>
      </c>
      <c r="I148" s="54">
        <v>4.4000000000000004</v>
      </c>
      <c r="J148" s="54">
        <v>2236.58</v>
      </c>
      <c r="K148" s="54">
        <v>30.6</v>
      </c>
      <c r="L148" s="54">
        <v>1417.19</v>
      </c>
      <c r="M148" s="54">
        <v>25.7</v>
      </c>
      <c r="N148" s="54">
        <v>581.76</v>
      </c>
      <c r="O148" s="54">
        <v>-9.1</v>
      </c>
      <c r="P148" s="54">
        <v>386.68</v>
      </c>
      <c r="Q148" s="54">
        <v>16.600000000000001</v>
      </c>
      <c r="R148" s="54">
        <v>1193.8599999999999</v>
      </c>
      <c r="S148" s="54">
        <v>24</v>
      </c>
      <c r="T148" s="54">
        <v>1382.09</v>
      </c>
      <c r="U148" s="54">
        <v>-2.6</v>
      </c>
      <c r="V148" s="54">
        <v>6816.05</v>
      </c>
      <c r="W148" s="54">
        <v>12.4</v>
      </c>
      <c r="X148" s="54">
        <v>531.45000000000005</v>
      </c>
      <c r="Y148" s="54">
        <v>35.299999999999997</v>
      </c>
      <c r="Z148" s="54">
        <v>113.56</v>
      </c>
      <c r="AA148" s="54">
        <v>-2.6</v>
      </c>
      <c r="AB148" s="54">
        <v>2606.16</v>
      </c>
      <c r="AC148" s="54">
        <v>-11.5</v>
      </c>
      <c r="AD148" s="54">
        <v>1545.11</v>
      </c>
      <c r="AE148" s="54">
        <v>-22.5</v>
      </c>
      <c r="AF148" s="54">
        <v>124659.51</v>
      </c>
      <c r="AG148" s="54">
        <v>19.100000000000001</v>
      </c>
      <c r="AH148" s="54">
        <v>4379.25</v>
      </c>
      <c r="AI148" s="54">
        <v>36.6</v>
      </c>
    </row>
    <row r="149" spans="1:35" hidden="1" x14ac:dyDescent="0.15">
      <c r="A149" s="53" t="s">
        <v>201</v>
      </c>
      <c r="B149" s="53">
        <f t="shared" si="4"/>
        <v>2009</v>
      </c>
      <c r="C149" s="53">
        <f t="shared" si="5"/>
        <v>4</v>
      </c>
      <c r="D149" s="54">
        <v>7289.98</v>
      </c>
      <c r="E149" s="54">
        <v>4.9000000000000004</v>
      </c>
      <c r="F149" s="54">
        <v>221.73</v>
      </c>
      <c r="G149" s="54">
        <v>-3.9</v>
      </c>
      <c r="H149" s="54">
        <v>5114.09</v>
      </c>
      <c r="I149" s="54">
        <v>3.4</v>
      </c>
      <c r="J149" s="54">
        <v>1583.47</v>
      </c>
      <c r="K149" s="54">
        <v>33.9</v>
      </c>
      <c r="L149" s="54">
        <v>1040.53</v>
      </c>
      <c r="M149" s="54">
        <v>29.4</v>
      </c>
      <c r="N149" s="54">
        <v>442.89</v>
      </c>
      <c r="O149" s="54">
        <v>-7.7</v>
      </c>
      <c r="P149" s="54">
        <v>289.88</v>
      </c>
      <c r="Q149" s="54">
        <v>20.9</v>
      </c>
      <c r="R149" s="54">
        <v>869.23</v>
      </c>
      <c r="S149" s="54">
        <v>23.2</v>
      </c>
      <c r="T149" s="54">
        <v>1016.79</v>
      </c>
      <c r="U149" s="54">
        <v>-4.3</v>
      </c>
      <c r="V149" s="54">
        <v>4903.3599999999997</v>
      </c>
      <c r="W149" s="54">
        <v>12.3</v>
      </c>
      <c r="X149" s="54">
        <v>386.85</v>
      </c>
      <c r="Y149" s="54">
        <v>34.9</v>
      </c>
      <c r="Z149" s="54">
        <v>84.47</v>
      </c>
      <c r="AA149" s="54">
        <v>-0.6</v>
      </c>
      <c r="AB149" s="54">
        <v>1915.3</v>
      </c>
      <c r="AC149" s="54">
        <v>-13.5</v>
      </c>
      <c r="AD149" s="54">
        <v>1151.3399999999999</v>
      </c>
      <c r="AE149" s="54">
        <v>-23.4</v>
      </c>
      <c r="AF149" s="54">
        <v>118469.04</v>
      </c>
      <c r="AG149" s="54">
        <v>19.8</v>
      </c>
      <c r="AH149" s="54">
        <v>3505.91</v>
      </c>
      <c r="AI149" s="54">
        <v>35.1</v>
      </c>
    </row>
    <row r="150" spans="1:35" hidden="1" x14ac:dyDescent="0.15">
      <c r="A150" s="53" t="s">
        <v>202</v>
      </c>
      <c r="B150" s="53">
        <f t="shared" si="4"/>
        <v>2009</v>
      </c>
      <c r="C150" s="53">
        <f t="shared" si="5"/>
        <v>3</v>
      </c>
      <c r="D150" s="54">
        <v>4880.29</v>
      </c>
      <c r="E150" s="54">
        <v>4.0999999999999996</v>
      </c>
      <c r="F150" s="54">
        <v>156.1</v>
      </c>
      <c r="G150" s="54">
        <v>-3.4</v>
      </c>
      <c r="H150" s="54">
        <v>3421.74</v>
      </c>
      <c r="I150" s="54">
        <v>3.2</v>
      </c>
      <c r="J150" s="54">
        <v>1021.94</v>
      </c>
      <c r="K150" s="54">
        <v>34.700000000000003</v>
      </c>
      <c r="L150" s="54">
        <v>699.78</v>
      </c>
      <c r="M150" s="54">
        <v>32.299999999999997</v>
      </c>
      <c r="N150" s="54">
        <v>313.99</v>
      </c>
      <c r="O150" s="54">
        <v>-5.8</v>
      </c>
      <c r="P150" s="54">
        <v>211.22</v>
      </c>
      <c r="Q150" s="54">
        <v>27.9</v>
      </c>
      <c r="R150" s="54">
        <v>577.88</v>
      </c>
      <c r="S150" s="54">
        <v>19</v>
      </c>
      <c r="T150" s="54">
        <v>669.46</v>
      </c>
      <c r="U150" s="54">
        <v>-7.1</v>
      </c>
      <c r="V150" s="54">
        <v>3287.25</v>
      </c>
      <c r="W150" s="54">
        <v>12.2</v>
      </c>
      <c r="X150" s="54">
        <v>258.67</v>
      </c>
      <c r="Y150" s="54">
        <v>28.8</v>
      </c>
      <c r="Z150" s="54">
        <v>62.46</v>
      </c>
      <c r="AA150" s="54">
        <v>6.1</v>
      </c>
      <c r="AB150" s="54">
        <v>1271.9100000000001</v>
      </c>
      <c r="AC150" s="54">
        <v>-15.1</v>
      </c>
      <c r="AD150" s="54">
        <v>768.75</v>
      </c>
      <c r="AE150" s="54">
        <v>-23.5</v>
      </c>
      <c r="AF150" s="54">
        <v>110591.07</v>
      </c>
      <c r="AG150" s="54">
        <v>21.6</v>
      </c>
      <c r="AH150" s="54">
        <v>2728.64</v>
      </c>
      <c r="AI150" s="54">
        <v>36.9</v>
      </c>
    </row>
    <row r="151" spans="1:35" hidden="1" x14ac:dyDescent="0.15">
      <c r="A151" s="53" t="s">
        <v>203</v>
      </c>
      <c r="B151" s="53">
        <f t="shared" si="4"/>
        <v>2009</v>
      </c>
      <c r="C151" s="53">
        <f t="shared" si="5"/>
        <v>2</v>
      </c>
      <c r="D151" s="54">
        <v>2398.15</v>
      </c>
      <c r="E151" s="54">
        <v>1</v>
      </c>
      <c r="F151" s="54">
        <v>85.97</v>
      </c>
      <c r="G151" s="54">
        <v>2</v>
      </c>
      <c r="H151" s="54">
        <v>1682.35</v>
      </c>
      <c r="I151" s="54">
        <v>0.8</v>
      </c>
      <c r="J151" s="54">
        <v>482.67</v>
      </c>
      <c r="K151" s="54">
        <v>27.2</v>
      </c>
      <c r="L151" s="54">
        <v>364.82</v>
      </c>
      <c r="M151" s="54" t="s">
        <v>0</v>
      </c>
      <c r="N151" s="54">
        <v>169.91</v>
      </c>
      <c r="O151" s="54">
        <v>-6.6</v>
      </c>
      <c r="P151" s="54">
        <v>112.83</v>
      </c>
      <c r="Q151" s="54">
        <v>17.899999999999999</v>
      </c>
      <c r="R151" s="54">
        <v>284.26</v>
      </c>
      <c r="S151" s="54">
        <v>13.4</v>
      </c>
      <c r="T151" s="54">
        <v>318.7</v>
      </c>
      <c r="U151" s="54">
        <v>-11</v>
      </c>
      <c r="V151" s="54">
        <v>1673.48</v>
      </c>
      <c r="W151" s="54">
        <v>10.6</v>
      </c>
      <c r="X151" s="54">
        <v>133.76</v>
      </c>
      <c r="Y151" s="54">
        <v>32.1</v>
      </c>
      <c r="Z151" s="54">
        <v>29.7</v>
      </c>
      <c r="AA151" s="54">
        <v>3.7</v>
      </c>
      <c r="AB151" s="54">
        <v>561.20000000000005</v>
      </c>
      <c r="AC151" s="54">
        <v>-23.2</v>
      </c>
      <c r="AD151" s="54">
        <v>333.01</v>
      </c>
      <c r="AE151" s="54">
        <v>-31.2</v>
      </c>
      <c r="AF151" s="54">
        <v>94375.53</v>
      </c>
      <c r="AG151" s="54">
        <v>22.9</v>
      </c>
      <c r="AH151" s="54">
        <v>1722.5</v>
      </c>
      <c r="AI151" s="54">
        <v>44.5</v>
      </c>
    </row>
  </sheetData>
  <autoFilter ref="A1:AI151" xr:uid="{A83F8D29-F759-4109-BC4C-1347818222BB}">
    <filterColumn colId="2">
      <filters>
        <filter val="7"/>
      </filters>
    </filterColumn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8D1D4-B7B7-4804-8A04-86E922AFE597}">
  <sheetPr filterMode="1"/>
  <dimension ref="A1:U154"/>
  <sheetViews>
    <sheetView workbookViewId="0">
      <pane ySplit="1" topLeftCell="A2" activePane="bottomLeft" state="frozen"/>
      <selection pane="bottomLeft" activeCell="E110" sqref="E110"/>
    </sheetView>
  </sheetViews>
  <sheetFormatPr defaultRowHeight="13.5" x14ac:dyDescent="0.15"/>
  <cols>
    <col min="1" max="1" width="11.625" hidden="1" customWidth="1"/>
    <col min="2" max="2" width="6.5" customWidth="1"/>
    <col min="3" max="3" width="6.125" customWidth="1"/>
    <col min="8" max="8" width="9" style="107"/>
    <col min="9" max="9" width="9" style="110"/>
    <col min="10" max="10" width="9" style="103"/>
    <col min="12" max="12" width="9" style="103"/>
    <col min="14" max="14" width="9" style="103"/>
    <col min="16" max="16" width="9" style="103"/>
    <col min="17" max="17" width="9" style="94"/>
    <col min="18" max="18" width="9.625" style="98" customWidth="1"/>
    <col min="20" max="20" width="9" style="98"/>
  </cols>
  <sheetData>
    <row r="1" spans="1:21" s="1" customFormat="1" ht="67.5" x14ac:dyDescent="0.15">
      <c r="A1" s="55" t="s">
        <v>3</v>
      </c>
      <c r="B1" s="56" t="s">
        <v>2</v>
      </c>
      <c r="C1" s="56" t="s">
        <v>1</v>
      </c>
      <c r="D1" s="56" t="s">
        <v>212</v>
      </c>
      <c r="E1" s="56" t="s">
        <v>213</v>
      </c>
      <c r="F1" s="56" t="s">
        <v>214</v>
      </c>
      <c r="G1" s="56" t="s">
        <v>215</v>
      </c>
      <c r="H1" s="105" t="s">
        <v>216</v>
      </c>
      <c r="I1" s="65" t="s">
        <v>217</v>
      </c>
      <c r="J1" s="100" t="s">
        <v>218</v>
      </c>
      <c r="K1" s="56" t="s">
        <v>219</v>
      </c>
      <c r="L1" s="100" t="s">
        <v>220</v>
      </c>
      <c r="M1" s="56" t="s">
        <v>221</v>
      </c>
      <c r="N1" s="100" t="s">
        <v>222</v>
      </c>
      <c r="O1" s="56" t="s">
        <v>223</v>
      </c>
      <c r="P1" s="100" t="s">
        <v>224</v>
      </c>
      <c r="Q1" s="91" t="s">
        <v>225</v>
      </c>
      <c r="R1" s="95" t="s">
        <v>226</v>
      </c>
      <c r="S1" s="56" t="s">
        <v>227</v>
      </c>
      <c r="T1" s="95" t="s">
        <v>230</v>
      </c>
      <c r="U1" s="57" t="s">
        <v>228</v>
      </c>
    </row>
    <row r="2" spans="1:21" x14ac:dyDescent="0.15">
      <c r="A2" s="4" t="s">
        <v>54</v>
      </c>
      <c r="B2" s="58">
        <f>YEAR(A2)</f>
        <v>2021</v>
      </c>
      <c r="C2" s="58">
        <f>MONTH(A2)</f>
        <v>7</v>
      </c>
      <c r="D2" s="3">
        <v>189235.63</v>
      </c>
      <c r="E2" s="3">
        <v>12.7</v>
      </c>
      <c r="F2" s="3">
        <v>70265.179999999993</v>
      </c>
      <c r="G2" s="3">
        <v>4.4000000000000004</v>
      </c>
      <c r="H2" s="90">
        <v>118970.45</v>
      </c>
      <c r="I2" s="108">
        <v>18.2</v>
      </c>
      <c r="J2" s="101">
        <v>15401.83</v>
      </c>
      <c r="K2" s="3">
        <v>-4.5</v>
      </c>
      <c r="L2" s="101">
        <v>44.29</v>
      </c>
      <c r="M2" s="3">
        <v>-44.4</v>
      </c>
      <c r="N2" s="101">
        <v>35532.660000000003</v>
      </c>
      <c r="O2" s="3">
        <v>10.9</v>
      </c>
      <c r="P2" s="101">
        <f>H2-J2-L2-N2</f>
        <v>67991.67</v>
      </c>
      <c r="Q2" s="92">
        <f>(P2-P14)/P14*100</f>
        <v>29.822583342943904</v>
      </c>
      <c r="R2" s="96">
        <v>34816.370000000003</v>
      </c>
      <c r="S2" s="3">
        <v>14.5</v>
      </c>
      <c r="T2" s="96">
        <v>19749.919999999998</v>
      </c>
      <c r="U2" s="59">
        <v>14.6</v>
      </c>
    </row>
    <row r="3" spans="1:21" hidden="1" x14ac:dyDescent="0.15">
      <c r="A3" s="4" t="s">
        <v>55</v>
      </c>
      <c r="B3" s="58">
        <f t="shared" ref="B3:B66" si="0">YEAR(A3)</f>
        <v>2021</v>
      </c>
      <c r="C3" s="58">
        <f t="shared" ref="C3:C66" si="1">MONTH(A3)</f>
        <v>6</v>
      </c>
      <c r="D3" s="3">
        <v>171790.53</v>
      </c>
      <c r="E3" s="3">
        <v>14.8</v>
      </c>
      <c r="F3" s="3">
        <v>68892.509999999995</v>
      </c>
      <c r="G3" s="3">
        <v>3.9</v>
      </c>
      <c r="H3" s="90">
        <v>102898.03</v>
      </c>
      <c r="I3" s="108">
        <v>23.5</v>
      </c>
      <c r="J3" s="101">
        <v>13464.96</v>
      </c>
      <c r="K3" s="3">
        <v>-2.4</v>
      </c>
      <c r="L3" s="101">
        <v>41.85</v>
      </c>
      <c r="M3" s="3">
        <v>-9.1</v>
      </c>
      <c r="N3" s="101">
        <v>30153.11</v>
      </c>
      <c r="O3" s="3">
        <v>11.9</v>
      </c>
      <c r="P3" s="101">
        <f t="shared" ref="P3:P42" si="2">H3-J3-L3-N3</f>
        <v>59238.11</v>
      </c>
      <c r="Q3" s="92">
        <f t="shared" ref="Q3:Q43" si="3">(P3-P15)/P15*100</f>
        <v>39.177608888103677</v>
      </c>
      <c r="R3" s="96">
        <v>31783.86</v>
      </c>
      <c r="S3" s="3">
        <v>16.8</v>
      </c>
      <c r="T3" s="96">
        <v>17884.97</v>
      </c>
      <c r="U3" s="59">
        <v>16.8</v>
      </c>
    </row>
    <row r="4" spans="1:21" hidden="1" x14ac:dyDescent="0.15">
      <c r="A4" s="4" t="s">
        <v>56</v>
      </c>
      <c r="B4" s="58">
        <f t="shared" si="0"/>
        <v>2021</v>
      </c>
      <c r="C4" s="58">
        <f t="shared" si="1"/>
        <v>5</v>
      </c>
      <c r="D4" s="3">
        <v>147809.79999999999</v>
      </c>
      <c r="E4" s="3">
        <v>17.2</v>
      </c>
      <c r="F4" s="3">
        <v>66429.539999999994</v>
      </c>
      <c r="G4" s="3">
        <v>4.7</v>
      </c>
      <c r="H4" s="90">
        <v>81380.259999999995</v>
      </c>
      <c r="I4" s="108">
        <v>29.9</v>
      </c>
      <c r="J4" s="101">
        <v>10872.84</v>
      </c>
      <c r="K4" s="3">
        <v>1.6</v>
      </c>
      <c r="L4" s="101">
        <v>25.15</v>
      </c>
      <c r="M4" s="3">
        <v>-26.5</v>
      </c>
      <c r="N4" s="101">
        <v>22686.45</v>
      </c>
      <c r="O4" s="3">
        <v>12.8</v>
      </c>
      <c r="P4" s="101">
        <f t="shared" si="2"/>
        <v>47795.820000000007</v>
      </c>
      <c r="Q4" s="92">
        <f t="shared" si="3"/>
        <v>50.250859145419092</v>
      </c>
      <c r="R4" s="96">
        <v>26729.58</v>
      </c>
      <c r="S4" s="3">
        <v>15.7</v>
      </c>
      <c r="T4" s="96">
        <v>15260.58</v>
      </c>
      <c r="U4" s="59">
        <v>18.100000000000001</v>
      </c>
    </row>
    <row r="5" spans="1:21" hidden="1" x14ac:dyDescent="0.15">
      <c r="A5" s="4" t="s">
        <v>57</v>
      </c>
      <c r="B5" s="58">
        <f t="shared" si="0"/>
        <v>2021</v>
      </c>
      <c r="C5" s="58">
        <f t="shared" si="1"/>
        <v>4</v>
      </c>
      <c r="D5" s="3">
        <v>128002.8</v>
      </c>
      <c r="E5" s="3">
        <v>18.8</v>
      </c>
      <c r="F5" s="3">
        <v>64460.33</v>
      </c>
      <c r="G5" s="3">
        <v>6.1</v>
      </c>
      <c r="H5" s="90">
        <v>63542.47</v>
      </c>
      <c r="I5" s="108">
        <v>35.200000000000003</v>
      </c>
      <c r="J5" s="101">
        <v>9042.9500000000007</v>
      </c>
      <c r="K5" s="3">
        <v>3.6</v>
      </c>
      <c r="L5" s="101">
        <v>16.600000000000001</v>
      </c>
      <c r="M5" s="3">
        <v>-28.3</v>
      </c>
      <c r="N5" s="101">
        <v>17166.52</v>
      </c>
      <c r="O5" s="3">
        <v>15.4</v>
      </c>
      <c r="P5" s="101">
        <f t="shared" si="2"/>
        <v>37316.400000000009</v>
      </c>
      <c r="Q5" s="92">
        <f t="shared" si="3"/>
        <v>59.63941625886666</v>
      </c>
      <c r="R5" s="96">
        <v>23074.12</v>
      </c>
      <c r="S5" s="3">
        <v>16.3</v>
      </c>
      <c r="T5" s="96">
        <v>13126.09</v>
      </c>
      <c r="U5" s="59">
        <v>18.600000000000001</v>
      </c>
    </row>
    <row r="6" spans="1:21" hidden="1" x14ac:dyDescent="0.15">
      <c r="A6" s="4" t="s">
        <v>58</v>
      </c>
      <c r="B6" s="58">
        <f t="shared" si="0"/>
        <v>2021</v>
      </c>
      <c r="C6" s="58">
        <f t="shared" si="1"/>
        <v>3</v>
      </c>
      <c r="D6" s="3">
        <v>109765.71</v>
      </c>
      <c r="E6" s="3">
        <v>9.3000000000000007</v>
      </c>
      <c r="F6" s="3">
        <v>62300.98</v>
      </c>
      <c r="G6" s="3">
        <v>-6.8</v>
      </c>
      <c r="H6" s="90">
        <v>47464.73</v>
      </c>
      <c r="I6" s="108">
        <v>41.4</v>
      </c>
      <c r="J6" s="101">
        <v>7221.66</v>
      </c>
      <c r="K6" s="3">
        <v>7.5</v>
      </c>
      <c r="L6" s="101">
        <v>11.31</v>
      </c>
      <c r="M6" s="3">
        <v>-41</v>
      </c>
      <c r="N6" s="101">
        <v>13014.92</v>
      </c>
      <c r="O6" s="3">
        <v>21</v>
      </c>
      <c r="P6" s="101">
        <f t="shared" si="2"/>
        <v>27216.840000000011</v>
      </c>
      <c r="Q6" s="92">
        <f t="shared" si="3"/>
        <v>69.309284725185776</v>
      </c>
      <c r="R6" s="96">
        <v>20029.73</v>
      </c>
      <c r="S6" s="3">
        <v>2.2999999999999998</v>
      </c>
      <c r="T6" s="96">
        <v>11570.24</v>
      </c>
      <c r="U6" s="59">
        <v>4</v>
      </c>
    </row>
    <row r="7" spans="1:21" hidden="1" x14ac:dyDescent="0.15">
      <c r="A7" s="4" t="s">
        <v>59</v>
      </c>
      <c r="B7" s="58">
        <f t="shared" si="0"/>
        <v>2021</v>
      </c>
      <c r="C7" s="58">
        <f t="shared" si="1"/>
        <v>2</v>
      </c>
      <c r="D7" s="3">
        <v>91954.33</v>
      </c>
      <c r="E7" s="3">
        <v>25.8</v>
      </c>
      <c r="F7" s="3">
        <v>61394.58</v>
      </c>
      <c r="G7" s="3">
        <v>16</v>
      </c>
      <c r="H7" s="90">
        <v>30559.75</v>
      </c>
      <c r="I7" s="108">
        <v>51.2</v>
      </c>
      <c r="J7" s="101">
        <v>5201.07</v>
      </c>
      <c r="K7" s="3">
        <v>14.4</v>
      </c>
      <c r="L7" s="101">
        <v>10.24</v>
      </c>
      <c r="M7" s="3">
        <v>-14</v>
      </c>
      <c r="N7" s="101">
        <v>8268.19</v>
      </c>
      <c r="O7" s="3">
        <v>34.200000000000003</v>
      </c>
      <c r="P7" s="101">
        <f t="shared" si="2"/>
        <v>17080.25</v>
      </c>
      <c r="Q7" s="92">
        <f t="shared" si="3"/>
        <v>79.982318155187187</v>
      </c>
      <c r="R7" s="96">
        <v>16614.43</v>
      </c>
      <c r="S7" s="3">
        <v>21.8</v>
      </c>
      <c r="T7" s="96">
        <v>9457.86</v>
      </c>
      <c r="U7" s="59">
        <v>22.4</v>
      </c>
    </row>
    <row r="8" spans="1:21" hidden="1" x14ac:dyDescent="0.15">
      <c r="A8" s="4" t="s">
        <v>60</v>
      </c>
      <c r="B8" s="58">
        <f t="shared" si="0"/>
        <v>2021</v>
      </c>
      <c r="C8" s="58">
        <f t="shared" si="1"/>
        <v>1</v>
      </c>
      <c r="D8" s="3" t="s">
        <v>0</v>
      </c>
      <c r="E8" s="3" t="s">
        <v>0</v>
      </c>
      <c r="F8" s="3" t="s">
        <v>0</v>
      </c>
      <c r="G8" s="3" t="s">
        <v>0</v>
      </c>
      <c r="H8" s="90" t="s">
        <v>0</v>
      </c>
      <c r="I8" s="108" t="s">
        <v>0</v>
      </c>
      <c r="J8" s="101" t="s">
        <v>0</v>
      </c>
      <c r="K8" s="3" t="s">
        <v>0</v>
      </c>
      <c r="L8" s="101" t="s">
        <v>0</v>
      </c>
      <c r="M8" s="3" t="s">
        <v>0</v>
      </c>
      <c r="N8" s="101" t="s">
        <v>0</v>
      </c>
      <c r="O8" s="3" t="s">
        <v>0</v>
      </c>
      <c r="P8" s="101"/>
      <c r="Q8" s="92"/>
      <c r="R8" s="96" t="s">
        <v>0</v>
      </c>
      <c r="S8" s="3" t="s">
        <v>0</v>
      </c>
      <c r="T8" s="96" t="s">
        <v>0</v>
      </c>
      <c r="U8" s="59" t="s">
        <v>0</v>
      </c>
    </row>
    <row r="9" spans="1:21" hidden="1" x14ac:dyDescent="0.15">
      <c r="A9" s="4" t="s">
        <v>61</v>
      </c>
      <c r="B9" s="58">
        <f t="shared" si="0"/>
        <v>2020</v>
      </c>
      <c r="C9" s="58">
        <f t="shared" si="1"/>
        <v>12</v>
      </c>
      <c r="D9" s="3">
        <v>265345.78999999998</v>
      </c>
      <c r="E9" s="3">
        <v>8</v>
      </c>
      <c r="F9" s="3">
        <v>72230.94</v>
      </c>
      <c r="G9" s="3">
        <v>7.5</v>
      </c>
      <c r="H9" s="90">
        <v>193114.85</v>
      </c>
      <c r="I9" s="108">
        <v>8.1</v>
      </c>
      <c r="J9" s="101">
        <v>26675.94</v>
      </c>
      <c r="K9" s="3">
        <v>5.7</v>
      </c>
      <c r="L9" s="101">
        <v>192</v>
      </c>
      <c r="M9" s="3">
        <v>9.3000000000000007</v>
      </c>
      <c r="N9" s="101">
        <v>63376.65</v>
      </c>
      <c r="O9" s="3">
        <v>9</v>
      </c>
      <c r="P9" s="101">
        <f t="shared" si="2"/>
        <v>102870.26000000001</v>
      </c>
      <c r="Q9" s="92">
        <f t="shared" si="3"/>
        <v>8.2317810295744405</v>
      </c>
      <c r="R9" s="96">
        <v>47793.81</v>
      </c>
      <c r="S9" s="3">
        <v>14.1</v>
      </c>
      <c r="T9" s="96">
        <v>26837.58</v>
      </c>
      <c r="U9" s="59">
        <v>16.899999999999999</v>
      </c>
    </row>
    <row r="10" spans="1:21" hidden="1" x14ac:dyDescent="0.15">
      <c r="A10" s="4" t="s">
        <v>62</v>
      </c>
      <c r="B10" s="58">
        <f t="shared" si="0"/>
        <v>2020</v>
      </c>
      <c r="C10" s="58">
        <f t="shared" si="1"/>
        <v>11</v>
      </c>
      <c r="D10" s="3">
        <v>242656.1</v>
      </c>
      <c r="E10" s="3">
        <v>6.9</v>
      </c>
      <c r="F10" s="3">
        <v>71556.69</v>
      </c>
      <c r="G10" s="3">
        <v>7.6</v>
      </c>
      <c r="H10" s="90">
        <v>171099.41</v>
      </c>
      <c r="I10" s="108">
        <v>6.6</v>
      </c>
      <c r="J10" s="101">
        <v>24255.79</v>
      </c>
      <c r="K10" s="3">
        <v>5.4</v>
      </c>
      <c r="L10" s="101">
        <v>153.66999999999999</v>
      </c>
      <c r="M10" s="3">
        <v>-4.7</v>
      </c>
      <c r="N10" s="101">
        <v>56666.44</v>
      </c>
      <c r="O10" s="3">
        <v>7.9</v>
      </c>
      <c r="P10" s="101">
        <f t="shared" si="2"/>
        <v>90023.50999999998</v>
      </c>
      <c r="Q10" s="92">
        <f t="shared" si="3"/>
        <v>6.1021190131307659</v>
      </c>
      <c r="R10" s="96">
        <v>43588.08</v>
      </c>
      <c r="S10" s="3">
        <v>14.9</v>
      </c>
      <c r="T10" s="96">
        <v>24563.599999999999</v>
      </c>
      <c r="U10" s="59">
        <v>17.600000000000001</v>
      </c>
    </row>
    <row r="11" spans="1:21" hidden="1" x14ac:dyDescent="0.15">
      <c r="A11" s="4" t="s">
        <v>63</v>
      </c>
      <c r="B11" s="58">
        <f t="shared" si="0"/>
        <v>2020</v>
      </c>
      <c r="C11" s="58">
        <f t="shared" si="1"/>
        <v>10</v>
      </c>
      <c r="D11" s="3">
        <v>223654.06</v>
      </c>
      <c r="E11" s="3">
        <v>6.2</v>
      </c>
      <c r="F11" s="3">
        <v>70584.39</v>
      </c>
      <c r="G11" s="3">
        <v>7.7</v>
      </c>
      <c r="H11" s="90">
        <v>153069.67000000001</v>
      </c>
      <c r="I11" s="108">
        <v>5.5</v>
      </c>
      <c r="J11" s="101">
        <v>22378.18</v>
      </c>
      <c r="K11" s="3">
        <v>5.0999999999999996</v>
      </c>
      <c r="L11" s="101">
        <v>111.39</v>
      </c>
      <c r="M11" s="3">
        <v>-15.2</v>
      </c>
      <c r="N11" s="101">
        <v>50044.84</v>
      </c>
      <c r="O11" s="3">
        <v>6.5</v>
      </c>
      <c r="P11" s="101">
        <f t="shared" si="2"/>
        <v>80535.260000000024</v>
      </c>
      <c r="Q11" s="92">
        <f t="shared" si="3"/>
        <v>4.9523236370740467</v>
      </c>
      <c r="R11" s="96">
        <v>40594.699999999997</v>
      </c>
      <c r="S11" s="3">
        <v>15.5</v>
      </c>
      <c r="T11" s="96">
        <v>22854.38</v>
      </c>
      <c r="U11" s="59">
        <v>18</v>
      </c>
    </row>
    <row r="12" spans="1:21" hidden="1" x14ac:dyDescent="0.15">
      <c r="A12" s="4" t="s">
        <v>64</v>
      </c>
      <c r="B12" s="58">
        <f t="shared" si="0"/>
        <v>2020</v>
      </c>
      <c r="C12" s="58">
        <f t="shared" si="1"/>
        <v>9</v>
      </c>
      <c r="D12" s="3">
        <v>205966.84</v>
      </c>
      <c r="E12" s="3">
        <v>5.5</v>
      </c>
      <c r="F12" s="3">
        <v>69590.37</v>
      </c>
      <c r="G12" s="3">
        <v>7.6</v>
      </c>
      <c r="H12" s="90">
        <v>136376.47</v>
      </c>
      <c r="I12" s="108">
        <v>4.4000000000000004</v>
      </c>
      <c r="J12" s="101">
        <v>20484.259999999998</v>
      </c>
      <c r="K12" s="3">
        <v>4</v>
      </c>
      <c r="L12" s="101">
        <v>93.71</v>
      </c>
      <c r="M12" s="3">
        <v>-9.5</v>
      </c>
      <c r="N12" s="101">
        <v>44485.11</v>
      </c>
      <c r="O12" s="3">
        <v>5.9</v>
      </c>
      <c r="P12" s="101">
        <f t="shared" si="2"/>
        <v>71313.39</v>
      </c>
      <c r="Q12" s="92">
        <f t="shared" si="3"/>
        <v>3.7225174211656964</v>
      </c>
      <c r="R12" s="96">
        <v>37505.300000000003</v>
      </c>
      <c r="S12" s="3">
        <v>14.8</v>
      </c>
      <c r="T12" s="96">
        <v>21015.66</v>
      </c>
      <c r="U12" s="59">
        <v>15.8</v>
      </c>
    </row>
    <row r="13" spans="1:21" hidden="1" x14ac:dyDescent="0.15">
      <c r="A13" s="4" t="s">
        <v>65</v>
      </c>
      <c r="B13" s="58">
        <f t="shared" si="0"/>
        <v>2020</v>
      </c>
      <c r="C13" s="58">
        <f t="shared" si="1"/>
        <v>8</v>
      </c>
      <c r="D13" s="3">
        <v>185531.15</v>
      </c>
      <c r="E13" s="3">
        <v>4.7</v>
      </c>
      <c r="F13" s="3">
        <v>68439.289999999994</v>
      </c>
      <c r="G13" s="3">
        <v>7.8</v>
      </c>
      <c r="H13" s="90">
        <v>117091.86</v>
      </c>
      <c r="I13" s="108">
        <v>3</v>
      </c>
      <c r="J13" s="101">
        <v>18015.7</v>
      </c>
      <c r="K13" s="3">
        <v>4</v>
      </c>
      <c r="L13" s="101">
        <v>101.02</v>
      </c>
      <c r="M13" s="3">
        <v>24.5</v>
      </c>
      <c r="N13" s="101">
        <v>37319.58</v>
      </c>
      <c r="O13" s="3">
        <v>3.6</v>
      </c>
      <c r="P13" s="101">
        <f t="shared" si="2"/>
        <v>61655.56</v>
      </c>
      <c r="Q13" s="92">
        <f t="shared" si="3"/>
        <v>2.2732810805188701</v>
      </c>
      <c r="R13" s="96">
        <v>33160.589999999997</v>
      </c>
      <c r="S13" s="3">
        <v>10.3</v>
      </c>
      <c r="T13" s="96">
        <v>18893.13</v>
      </c>
      <c r="U13" s="59">
        <v>14.7</v>
      </c>
    </row>
    <row r="14" spans="1:21" x14ac:dyDescent="0.15">
      <c r="A14" s="4" t="s">
        <v>66</v>
      </c>
      <c r="B14" s="58">
        <f t="shared" si="0"/>
        <v>2020</v>
      </c>
      <c r="C14" s="58">
        <f t="shared" si="1"/>
        <v>7</v>
      </c>
      <c r="D14" s="3">
        <v>167935.53</v>
      </c>
      <c r="E14" s="3">
        <v>3.9</v>
      </c>
      <c r="F14" s="3">
        <v>67310.53</v>
      </c>
      <c r="G14" s="3">
        <v>9</v>
      </c>
      <c r="H14" s="90">
        <v>100625</v>
      </c>
      <c r="I14" s="108">
        <v>0.8</v>
      </c>
      <c r="J14" s="101">
        <v>16130.43</v>
      </c>
      <c r="K14" s="3">
        <v>4.9000000000000004</v>
      </c>
      <c r="L14" s="101">
        <v>79.7</v>
      </c>
      <c r="M14" s="3">
        <v>29.9</v>
      </c>
      <c r="N14" s="101">
        <v>32042.11</v>
      </c>
      <c r="O14" s="3">
        <v>3.3</v>
      </c>
      <c r="P14" s="101">
        <f t="shared" si="2"/>
        <v>52372.760000000009</v>
      </c>
      <c r="Q14" s="92">
        <f t="shared" si="3"/>
        <v>-1.7951213292305777</v>
      </c>
      <c r="R14" s="96">
        <v>30415.41</v>
      </c>
      <c r="S14" s="3">
        <v>9.5</v>
      </c>
      <c r="T14" s="96">
        <v>17234.32</v>
      </c>
      <c r="U14" s="59">
        <v>14.1</v>
      </c>
    </row>
    <row r="15" spans="1:21" hidden="1" x14ac:dyDescent="0.15">
      <c r="A15" s="4" t="s">
        <v>67</v>
      </c>
      <c r="B15" s="58">
        <f t="shared" si="0"/>
        <v>2020</v>
      </c>
      <c r="C15" s="58">
        <f t="shared" si="1"/>
        <v>6</v>
      </c>
      <c r="D15" s="3">
        <v>149664.18</v>
      </c>
      <c r="E15" s="3">
        <v>2.6</v>
      </c>
      <c r="F15" s="3">
        <v>66319.820000000007</v>
      </c>
      <c r="G15" s="3">
        <v>8.9</v>
      </c>
      <c r="H15" s="90">
        <v>83344.37</v>
      </c>
      <c r="I15" s="108">
        <v>-1.9</v>
      </c>
      <c r="J15" s="101">
        <v>13792.16</v>
      </c>
      <c r="K15" s="3">
        <v>3.5</v>
      </c>
      <c r="L15" s="101">
        <v>46.06</v>
      </c>
      <c r="M15" s="3">
        <v>8</v>
      </c>
      <c r="N15" s="101">
        <v>26943.19</v>
      </c>
      <c r="O15" s="3">
        <v>0.8</v>
      </c>
      <c r="P15" s="101">
        <f t="shared" si="2"/>
        <v>42562.959999999992</v>
      </c>
      <c r="Q15" s="92">
        <f t="shared" si="3"/>
        <v>-5.1258143488563848</v>
      </c>
      <c r="R15" s="96">
        <v>27223.27</v>
      </c>
      <c r="S15" s="3">
        <v>7.2</v>
      </c>
      <c r="T15" s="96">
        <v>15314.03</v>
      </c>
      <c r="U15" s="59">
        <v>12.4</v>
      </c>
    </row>
    <row r="16" spans="1:21" hidden="1" x14ac:dyDescent="0.15">
      <c r="A16" s="4" t="s">
        <v>68</v>
      </c>
      <c r="B16" s="58">
        <f t="shared" si="0"/>
        <v>2020</v>
      </c>
      <c r="C16" s="58">
        <f t="shared" si="1"/>
        <v>5</v>
      </c>
      <c r="D16" s="3">
        <v>126131.17</v>
      </c>
      <c r="E16" s="3">
        <v>0.7</v>
      </c>
      <c r="F16" s="3">
        <v>63477.3</v>
      </c>
      <c r="G16" s="3">
        <v>8.3000000000000007</v>
      </c>
      <c r="H16" s="90">
        <v>62653.87</v>
      </c>
      <c r="I16" s="108">
        <v>-6.1</v>
      </c>
      <c r="J16" s="101">
        <v>10703.27</v>
      </c>
      <c r="K16" s="3">
        <v>-0.5</v>
      </c>
      <c r="L16" s="101">
        <v>34.22</v>
      </c>
      <c r="M16" s="3">
        <v>15.3</v>
      </c>
      <c r="N16" s="101">
        <v>20105.7</v>
      </c>
      <c r="O16" s="3">
        <v>-0.8</v>
      </c>
      <c r="P16" s="101">
        <f t="shared" si="2"/>
        <v>31810.680000000004</v>
      </c>
      <c r="Q16" s="92">
        <f t="shared" si="3"/>
        <v>-10.697287400361235</v>
      </c>
      <c r="R16" s="96">
        <v>23094.32</v>
      </c>
      <c r="S16" s="3">
        <v>6.7</v>
      </c>
      <c r="T16" s="96">
        <v>12920.04</v>
      </c>
      <c r="U16" s="59">
        <v>9.8000000000000007</v>
      </c>
    </row>
    <row r="17" spans="1:21" hidden="1" x14ac:dyDescent="0.15">
      <c r="A17" s="4" t="s">
        <v>69</v>
      </c>
      <c r="B17" s="58">
        <f t="shared" si="0"/>
        <v>2020</v>
      </c>
      <c r="C17" s="58">
        <f t="shared" si="1"/>
        <v>4</v>
      </c>
      <c r="D17" s="3">
        <v>107755.32</v>
      </c>
      <c r="E17" s="3">
        <v>-1.3</v>
      </c>
      <c r="F17" s="3">
        <v>60751.59</v>
      </c>
      <c r="G17" s="3">
        <v>7.1</v>
      </c>
      <c r="H17" s="90">
        <v>47003.73</v>
      </c>
      <c r="I17" s="108">
        <v>-10.4</v>
      </c>
      <c r="J17" s="101">
        <v>8730.06</v>
      </c>
      <c r="K17" s="3">
        <v>-2.5</v>
      </c>
      <c r="L17" s="101">
        <v>23.14</v>
      </c>
      <c r="M17" s="3">
        <v>-31.6</v>
      </c>
      <c r="N17" s="101">
        <v>14875.1</v>
      </c>
      <c r="O17" s="3">
        <v>-5.2</v>
      </c>
      <c r="P17" s="101">
        <f t="shared" si="2"/>
        <v>23375.430000000008</v>
      </c>
      <c r="Q17" s="92">
        <f t="shared" si="3"/>
        <v>-15.887641630011732</v>
      </c>
      <c r="R17" s="96">
        <v>19833.88</v>
      </c>
      <c r="S17" s="3">
        <v>5.2</v>
      </c>
      <c r="T17" s="96">
        <v>11064.96</v>
      </c>
      <c r="U17" s="59">
        <v>9</v>
      </c>
    </row>
    <row r="18" spans="1:21" hidden="1" x14ac:dyDescent="0.15">
      <c r="A18" s="4" t="s">
        <v>70</v>
      </c>
      <c r="B18" s="58">
        <f t="shared" si="0"/>
        <v>2020</v>
      </c>
      <c r="C18" s="58">
        <f t="shared" si="1"/>
        <v>3</v>
      </c>
      <c r="D18" s="3">
        <v>100417.51</v>
      </c>
      <c r="E18" s="3">
        <v>5.4</v>
      </c>
      <c r="F18" s="3">
        <v>66851.710000000006</v>
      </c>
      <c r="G18" s="3">
        <v>18.600000000000001</v>
      </c>
      <c r="H18" s="90">
        <v>33565.800000000003</v>
      </c>
      <c r="I18" s="108">
        <v>-13.8</v>
      </c>
      <c r="J18" s="101">
        <v>6715.97</v>
      </c>
      <c r="K18" s="3">
        <v>-5.9</v>
      </c>
      <c r="L18" s="101">
        <v>19.149999999999999</v>
      </c>
      <c r="M18" s="3">
        <v>-42.5</v>
      </c>
      <c r="N18" s="101">
        <v>10755.46</v>
      </c>
      <c r="O18" s="3">
        <v>-8.8000000000000007</v>
      </c>
      <c r="P18" s="101">
        <f t="shared" si="2"/>
        <v>16075.220000000001</v>
      </c>
      <c r="Q18" s="92">
        <f t="shared" si="3"/>
        <v>-19.569005846490235</v>
      </c>
      <c r="R18" s="96">
        <v>19572.919999999998</v>
      </c>
      <c r="S18" s="3">
        <v>20.5</v>
      </c>
      <c r="T18" s="96">
        <v>11125.06</v>
      </c>
      <c r="U18" s="59">
        <v>26.3</v>
      </c>
    </row>
    <row r="19" spans="1:21" hidden="1" x14ac:dyDescent="0.15">
      <c r="A19" s="4" t="s">
        <v>71</v>
      </c>
      <c r="B19" s="58">
        <f t="shared" si="0"/>
        <v>2020</v>
      </c>
      <c r="C19" s="58">
        <f t="shared" si="1"/>
        <v>2</v>
      </c>
      <c r="D19" s="3">
        <v>73123.429999999993</v>
      </c>
      <c r="E19" s="3">
        <v>-5.9</v>
      </c>
      <c r="F19" s="3">
        <v>52913.48</v>
      </c>
      <c r="G19" s="3">
        <v>-0.5</v>
      </c>
      <c r="H19" s="90">
        <v>20209.939999999999</v>
      </c>
      <c r="I19" s="108">
        <v>-17.5</v>
      </c>
      <c r="J19" s="101">
        <v>4547.28</v>
      </c>
      <c r="K19" s="3">
        <v>-8.6</v>
      </c>
      <c r="L19" s="101">
        <v>11.91</v>
      </c>
      <c r="M19" s="3">
        <v>-77.2</v>
      </c>
      <c r="N19" s="101">
        <v>6160.79</v>
      </c>
      <c r="O19" s="3">
        <v>-15.4</v>
      </c>
      <c r="P19" s="101">
        <f t="shared" si="2"/>
        <v>9489.9599999999991</v>
      </c>
      <c r="Q19" s="92">
        <f t="shared" si="3"/>
        <v>-22.147714874033021</v>
      </c>
      <c r="R19" s="96">
        <v>13645.33</v>
      </c>
      <c r="S19" s="3">
        <v>-1.5</v>
      </c>
      <c r="T19" s="96">
        <v>7728.34</v>
      </c>
      <c r="U19" s="59">
        <v>2</v>
      </c>
    </row>
    <row r="20" spans="1:21" hidden="1" x14ac:dyDescent="0.15">
      <c r="A20" s="4" t="s">
        <v>72</v>
      </c>
      <c r="B20" s="58">
        <f t="shared" si="0"/>
        <v>2020</v>
      </c>
      <c r="C20" s="58">
        <f t="shared" si="1"/>
        <v>1</v>
      </c>
      <c r="D20" s="3" t="s">
        <v>0</v>
      </c>
      <c r="E20" s="3" t="s">
        <v>0</v>
      </c>
      <c r="F20" s="3" t="s">
        <v>0</v>
      </c>
      <c r="G20" s="3" t="s">
        <v>0</v>
      </c>
      <c r="H20" s="90" t="s">
        <v>0</v>
      </c>
      <c r="I20" s="108" t="s">
        <v>0</v>
      </c>
      <c r="J20" s="101" t="s">
        <v>0</v>
      </c>
      <c r="K20" s="3" t="s">
        <v>0</v>
      </c>
      <c r="L20" s="101" t="s">
        <v>0</v>
      </c>
      <c r="M20" s="3" t="s">
        <v>0</v>
      </c>
      <c r="N20" s="101" t="s">
        <v>0</v>
      </c>
      <c r="O20" s="3" t="s">
        <v>0</v>
      </c>
      <c r="P20" s="101"/>
      <c r="Q20" s="92"/>
      <c r="R20" s="96" t="s">
        <v>0</v>
      </c>
      <c r="S20" s="3" t="s">
        <v>0</v>
      </c>
      <c r="T20" s="96" t="s">
        <v>0</v>
      </c>
      <c r="U20" s="59" t="s">
        <v>0</v>
      </c>
    </row>
    <row r="21" spans="1:21" hidden="1" x14ac:dyDescent="0.15">
      <c r="A21" s="4" t="s">
        <v>73</v>
      </c>
      <c r="B21" s="58">
        <f t="shared" si="0"/>
        <v>2019</v>
      </c>
      <c r="C21" s="58">
        <f t="shared" si="1"/>
        <v>12</v>
      </c>
      <c r="D21" s="3">
        <v>245790.6</v>
      </c>
      <c r="E21" s="3">
        <v>9.1</v>
      </c>
      <c r="F21" s="3">
        <v>67182.009999999995</v>
      </c>
      <c r="G21" s="3">
        <v>13.1</v>
      </c>
      <c r="H21" s="90">
        <v>178608.59</v>
      </c>
      <c r="I21" s="108">
        <v>7.6</v>
      </c>
      <c r="J21" s="101">
        <v>25228.77</v>
      </c>
      <c r="K21" s="3">
        <v>5.0999999999999996</v>
      </c>
      <c r="L21" s="101">
        <v>175.72</v>
      </c>
      <c r="M21" s="3">
        <v>62.7</v>
      </c>
      <c r="N21" s="101">
        <v>58157.84</v>
      </c>
      <c r="O21" s="3">
        <v>4.2</v>
      </c>
      <c r="P21" s="101">
        <f t="shared" si="2"/>
        <v>95046.260000000009</v>
      </c>
      <c r="Q21" s="92">
        <f t="shared" si="3"/>
        <v>10.493544853774248</v>
      </c>
      <c r="R21" s="96">
        <v>41884.300000000003</v>
      </c>
      <c r="S21" s="3">
        <v>12.4</v>
      </c>
      <c r="T21" s="96">
        <v>22964.76</v>
      </c>
      <c r="U21" s="59">
        <v>18.100000000000001</v>
      </c>
    </row>
    <row r="22" spans="1:21" hidden="1" x14ac:dyDescent="0.15">
      <c r="A22" s="4" t="s">
        <v>74</v>
      </c>
      <c r="B22" s="58">
        <f t="shared" si="0"/>
        <v>2019</v>
      </c>
      <c r="C22" s="58">
        <f t="shared" si="1"/>
        <v>11</v>
      </c>
      <c r="D22" s="3">
        <v>227009.28</v>
      </c>
      <c r="E22" s="3">
        <v>8.6</v>
      </c>
      <c r="F22" s="3">
        <v>66478.09</v>
      </c>
      <c r="G22" s="3">
        <v>12.8</v>
      </c>
      <c r="H22" s="90">
        <v>160531.20000000001</v>
      </c>
      <c r="I22" s="108">
        <v>7</v>
      </c>
      <c r="J22" s="101">
        <v>23012.61</v>
      </c>
      <c r="K22" s="3">
        <v>5.5</v>
      </c>
      <c r="L22" s="101">
        <v>161.22</v>
      </c>
      <c r="M22" s="3">
        <v>57.5</v>
      </c>
      <c r="N22" s="101">
        <v>52511.27</v>
      </c>
      <c r="O22" s="3">
        <v>3.7</v>
      </c>
      <c r="P22" s="101">
        <f t="shared" si="2"/>
        <v>84846.100000000035</v>
      </c>
      <c r="Q22" s="92">
        <f t="shared" si="3"/>
        <v>9.4106370596600204</v>
      </c>
      <c r="R22" s="96">
        <v>37932.620000000003</v>
      </c>
      <c r="S22" s="3">
        <v>10.6</v>
      </c>
      <c r="T22" s="96">
        <v>20886.52</v>
      </c>
      <c r="U22" s="59">
        <v>16.899999999999999</v>
      </c>
    </row>
    <row r="23" spans="1:21" hidden="1" x14ac:dyDescent="0.15">
      <c r="A23" s="4" t="s">
        <v>75</v>
      </c>
      <c r="B23" s="58">
        <f t="shared" si="0"/>
        <v>2019</v>
      </c>
      <c r="C23" s="58">
        <f t="shared" si="1"/>
        <v>10</v>
      </c>
      <c r="D23" s="3">
        <v>210687.28</v>
      </c>
      <c r="E23" s="3">
        <v>8.8000000000000007</v>
      </c>
      <c r="F23" s="3">
        <v>65536.73</v>
      </c>
      <c r="G23" s="3">
        <v>12.9</v>
      </c>
      <c r="H23" s="90">
        <v>145150.54999999999</v>
      </c>
      <c r="I23" s="108">
        <v>7</v>
      </c>
      <c r="J23" s="101">
        <v>21287.79</v>
      </c>
      <c r="K23" s="3">
        <v>7.9</v>
      </c>
      <c r="L23" s="101">
        <v>131.37</v>
      </c>
      <c r="M23" s="3">
        <v>63.2</v>
      </c>
      <c r="N23" s="101">
        <v>46996.3</v>
      </c>
      <c r="O23" s="3">
        <v>3.3</v>
      </c>
      <c r="P23" s="101">
        <f t="shared" si="2"/>
        <v>76735.089999999982</v>
      </c>
      <c r="Q23" s="92">
        <f t="shared" si="3"/>
        <v>9.127754055754826</v>
      </c>
      <c r="R23" s="96">
        <v>35141.68</v>
      </c>
      <c r="S23" s="3">
        <v>10.8</v>
      </c>
      <c r="T23" s="96">
        <v>19370.759999999998</v>
      </c>
      <c r="U23" s="59">
        <v>16.2</v>
      </c>
    </row>
    <row r="24" spans="1:21" hidden="1" x14ac:dyDescent="0.15">
      <c r="A24" s="4" t="s">
        <v>76</v>
      </c>
      <c r="B24" s="58">
        <f t="shared" si="0"/>
        <v>2019</v>
      </c>
      <c r="C24" s="58">
        <f t="shared" si="1"/>
        <v>9</v>
      </c>
      <c r="D24" s="3">
        <v>195225.85</v>
      </c>
      <c r="E24" s="3">
        <v>9</v>
      </c>
      <c r="F24" s="3">
        <v>64655.13</v>
      </c>
      <c r="G24" s="3">
        <v>12.9</v>
      </c>
      <c r="H24" s="90">
        <v>130570.72</v>
      </c>
      <c r="I24" s="108">
        <v>7.1</v>
      </c>
      <c r="J24" s="101">
        <v>19689.330000000002</v>
      </c>
      <c r="K24" s="3">
        <v>9.1</v>
      </c>
      <c r="L24" s="101">
        <v>103.58</v>
      </c>
      <c r="M24" s="3">
        <v>138.19999999999999</v>
      </c>
      <c r="N24" s="101">
        <v>42023.8</v>
      </c>
      <c r="O24" s="3">
        <v>3.5</v>
      </c>
      <c r="P24" s="101">
        <f t="shared" si="2"/>
        <v>68754.009999999995</v>
      </c>
      <c r="Q24" s="92">
        <f t="shared" si="3"/>
        <v>8.7850987505395466</v>
      </c>
      <c r="R24" s="96">
        <v>32671.31</v>
      </c>
      <c r="S24" s="3">
        <v>11.9</v>
      </c>
      <c r="T24" s="96">
        <v>18152.29</v>
      </c>
      <c r="U24" s="59">
        <v>18.8</v>
      </c>
    </row>
    <row r="25" spans="1:21" hidden="1" x14ac:dyDescent="0.15">
      <c r="A25" s="4" t="s">
        <v>77</v>
      </c>
      <c r="B25" s="58">
        <f t="shared" si="0"/>
        <v>2019</v>
      </c>
      <c r="C25" s="58">
        <f t="shared" si="1"/>
        <v>8</v>
      </c>
      <c r="D25" s="3">
        <v>177193.03</v>
      </c>
      <c r="E25" s="3">
        <v>9.1</v>
      </c>
      <c r="F25" s="3">
        <v>63469.37</v>
      </c>
      <c r="G25" s="3">
        <v>13.8</v>
      </c>
      <c r="H25" s="90">
        <v>113723.66</v>
      </c>
      <c r="I25" s="108">
        <v>6.6</v>
      </c>
      <c r="J25" s="101">
        <v>17321.830000000002</v>
      </c>
      <c r="K25" s="3">
        <v>9.8000000000000007</v>
      </c>
      <c r="L25" s="101">
        <v>81.150000000000006</v>
      </c>
      <c r="M25" s="3">
        <v>129.30000000000001</v>
      </c>
      <c r="N25" s="101">
        <v>36035.57</v>
      </c>
      <c r="O25" s="3">
        <v>3.1</v>
      </c>
      <c r="P25" s="101">
        <f t="shared" si="2"/>
        <v>60285.110000000008</v>
      </c>
      <c r="Q25" s="92">
        <f t="shared" si="3"/>
        <v>7.8351092659141042</v>
      </c>
      <c r="R25" s="96">
        <v>30061.119999999999</v>
      </c>
      <c r="S25" s="3">
        <v>13.7</v>
      </c>
      <c r="T25" s="96">
        <v>16477.71</v>
      </c>
      <c r="U25" s="59">
        <v>18.3</v>
      </c>
    </row>
    <row r="26" spans="1:21" x14ac:dyDescent="0.15">
      <c r="A26" s="4" t="s">
        <v>78</v>
      </c>
      <c r="B26" s="58">
        <f t="shared" si="0"/>
        <v>2019</v>
      </c>
      <c r="C26" s="58">
        <f t="shared" si="1"/>
        <v>7</v>
      </c>
      <c r="D26" s="3">
        <v>161574.18</v>
      </c>
      <c r="E26" s="3">
        <v>9</v>
      </c>
      <c r="F26" s="3">
        <v>61773.72</v>
      </c>
      <c r="G26" s="3">
        <v>12.4</v>
      </c>
      <c r="H26" s="90">
        <v>99800.46</v>
      </c>
      <c r="I26" s="108">
        <v>7</v>
      </c>
      <c r="J26" s="101">
        <v>15377.4</v>
      </c>
      <c r="K26" s="3">
        <v>9.5</v>
      </c>
      <c r="L26" s="101">
        <v>61.33</v>
      </c>
      <c r="M26" s="3">
        <v>83.6</v>
      </c>
      <c r="N26" s="101">
        <v>31031.63</v>
      </c>
      <c r="O26" s="3">
        <v>2.8</v>
      </c>
      <c r="P26" s="101">
        <f t="shared" si="2"/>
        <v>53330.100000000006</v>
      </c>
      <c r="Q26" s="92">
        <f t="shared" si="3"/>
        <v>8.7443063806463641</v>
      </c>
      <c r="R26" s="96">
        <v>27772.86</v>
      </c>
      <c r="S26" s="3">
        <v>15</v>
      </c>
      <c r="T26" s="96">
        <v>15109.98</v>
      </c>
      <c r="U26" s="59">
        <v>18.5</v>
      </c>
    </row>
    <row r="27" spans="1:21" hidden="1" x14ac:dyDescent="0.15">
      <c r="A27" s="4" t="s">
        <v>79</v>
      </c>
      <c r="B27" s="58">
        <f t="shared" si="0"/>
        <v>2019</v>
      </c>
      <c r="C27" s="58">
        <f t="shared" si="1"/>
        <v>6</v>
      </c>
      <c r="D27" s="3">
        <v>145881.21</v>
      </c>
      <c r="E27" s="3">
        <v>9.6999999999999993</v>
      </c>
      <c r="F27" s="3">
        <v>60915.69</v>
      </c>
      <c r="G27" s="3">
        <v>13.5</v>
      </c>
      <c r="H27" s="90">
        <v>84965.52</v>
      </c>
      <c r="I27" s="108">
        <v>7.2</v>
      </c>
      <c r="J27" s="101">
        <v>13329.68</v>
      </c>
      <c r="K27" s="3">
        <v>8.4</v>
      </c>
      <c r="L27" s="101">
        <v>42.66</v>
      </c>
      <c r="M27" s="3">
        <v>51.8</v>
      </c>
      <c r="N27" s="101">
        <v>26730.65</v>
      </c>
      <c r="O27" s="3">
        <v>4.7</v>
      </c>
      <c r="P27" s="101">
        <f t="shared" si="2"/>
        <v>44862.529999999992</v>
      </c>
      <c r="Q27" s="92">
        <f t="shared" si="3"/>
        <v>8.2948814846231311</v>
      </c>
      <c r="R27" s="96">
        <v>25395.56</v>
      </c>
      <c r="S27" s="3">
        <v>17.600000000000001</v>
      </c>
      <c r="T27" s="96">
        <v>13622.6</v>
      </c>
      <c r="U27" s="59">
        <v>17.8</v>
      </c>
    </row>
    <row r="28" spans="1:21" hidden="1" x14ac:dyDescent="0.15">
      <c r="A28" s="4" t="s">
        <v>80</v>
      </c>
      <c r="B28" s="58">
        <f t="shared" si="0"/>
        <v>2019</v>
      </c>
      <c r="C28" s="58">
        <f t="shared" si="1"/>
        <v>5</v>
      </c>
      <c r="D28" s="3">
        <v>125290.59</v>
      </c>
      <c r="E28" s="3">
        <v>9.8000000000000007</v>
      </c>
      <c r="F28" s="3">
        <v>58601.98</v>
      </c>
      <c r="G28" s="3">
        <v>12.5</v>
      </c>
      <c r="H28" s="90">
        <v>66688.61</v>
      </c>
      <c r="I28" s="108">
        <v>7.6</v>
      </c>
      <c r="J28" s="101">
        <v>10761.64</v>
      </c>
      <c r="K28" s="3">
        <v>5.5</v>
      </c>
      <c r="L28" s="101">
        <v>29.68</v>
      </c>
      <c r="M28" s="3">
        <v>38.799999999999997</v>
      </c>
      <c r="N28" s="101">
        <v>20276.11</v>
      </c>
      <c r="O28" s="3">
        <v>4.0999999999999996</v>
      </c>
      <c r="P28" s="101">
        <f t="shared" si="2"/>
        <v>35621.18</v>
      </c>
      <c r="Q28" s="92">
        <f t="shared" si="3"/>
        <v>10.254744402869006</v>
      </c>
      <c r="R28" s="96">
        <v>21650.39</v>
      </c>
      <c r="S28" s="3">
        <v>16.7</v>
      </c>
      <c r="T28" s="96">
        <v>11763.79</v>
      </c>
      <c r="U28" s="59">
        <v>17.600000000000001</v>
      </c>
    </row>
    <row r="29" spans="1:21" hidden="1" x14ac:dyDescent="0.15">
      <c r="A29" s="4" t="s">
        <v>81</v>
      </c>
      <c r="B29" s="58">
        <f t="shared" si="0"/>
        <v>2019</v>
      </c>
      <c r="C29" s="58">
        <f t="shared" si="1"/>
        <v>4</v>
      </c>
      <c r="D29" s="3">
        <v>109172.09</v>
      </c>
      <c r="E29" s="3">
        <v>10.6</v>
      </c>
      <c r="F29" s="3">
        <v>56705.73</v>
      </c>
      <c r="G29" s="3">
        <v>12.3</v>
      </c>
      <c r="H29" s="90">
        <v>52466.37</v>
      </c>
      <c r="I29" s="108">
        <v>8.9</v>
      </c>
      <c r="J29" s="101">
        <v>8954.7900000000009</v>
      </c>
      <c r="K29" s="3">
        <v>3.7</v>
      </c>
      <c r="L29" s="101">
        <v>33.840000000000003</v>
      </c>
      <c r="M29" s="3">
        <v>103.7</v>
      </c>
      <c r="N29" s="101">
        <v>15687.02</v>
      </c>
      <c r="O29" s="3">
        <v>5.3</v>
      </c>
      <c r="P29" s="101">
        <f t="shared" si="2"/>
        <v>27790.720000000005</v>
      </c>
      <c r="Q29" s="92">
        <f t="shared" si="3"/>
        <v>12.770216449092228</v>
      </c>
      <c r="R29" s="96">
        <v>18857.32</v>
      </c>
      <c r="S29" s="3">
        <v>17.2</v>
      </c>
      <c r="T29" s="96">
        <v>10152.31</v>
      </c>
      <c r="U29" s="59">
        <v>16.899999999999999</v>
      </c>
    </row>
    <row r="30" spans="1:21" hidden="1" x14ac:dyDescent="0.15">
      <c r="A30" s="4" t="s">
        <v>82</v>
      </c>
      <c r="B30" s="58">
        <f t="shared" si="0"/>
        <v>2019</v>
      </c>
      <c r="C30" s="58">
        <f t="shared" si="1"/>
        <v>3</v>
      </c>
      <c r="D30" s="3">
        <v>95316.24</v>
      </c>
      <c r="E30" s="3">
        <v>11.5</v>
      </c>
      <c r="F30" s="3">
        <v>56368.19</v>
      </c>
      <c r="G30" s="3">
        <v>15.8</v>
      </c>
      <c r="H30" s="90">
        <v>38948.050000000003</v>
      </c>
      <c r="I30" s="108">
        <v>5.9</v>
      </c>
      <c r="J30" s="101">
        <v>7133.82</v>
      </c>
      <c r="K30" s="3">
        <v>2.5</v>
      </c>
      <c r="L30" s="101">
        <v>33.29</v>
      </c>
      <c r="M30" s="3">
        <v>108.3</v>
      </c>
      <c r="N30" s="101">
        <v>11794.59</v>
      </c>
      <c r="O30" s="3">
        <v>3</v>
      </c>
      <c r="P30" s="101">
        <f t="shared" si="2"/>
        <v>19986.350000000002</v>
      </c>
      <c r="Q30" s="92">
        <f t="shared" si="3"/>
        <v>8.9297266776143243</v>
      </c>
      <c r="R30" s="96">
        <v>16249.43</v>
      </c>
      <c r="S30" s="3">
        <v>13.7</v>
      </c>
      <c r="T30" s="96">
        <v>8806.69</v>
      </c>
      <c r="U30" s="59">
        <v>13.8</v>
      </c>
    </row>
    <row r="31" spans="1:21" hidden="1" x14ac:dyDescent="0.15">
      <c r="A31" s="4" t="s">
        <v>83</v>
      </c>
      <c r="B31" s="58">
        <f t="shared" si="0"/>
        <v>2019</v>
      </c>
      <c r="C31" s="58">
        <f t="shared" si="1"/>
        <v>2</v>
      </c>
      <c r="D31" s="3">
        <v>77696.350000000006</v>
      </c>
      <c r="E31" s="3">
        <v>10.9</v>
      </c>
      <c r="F31" s="3">
        <v>53199.05</v>
      </c>
      <c r="G31" s="3">
        <v>15.5</v>
      </c>
      <c r="H31" s="90">
        <v>24497.31</v>
      </c>
      <c r="I31" s="108">
        <v>2.1</v>
      </c>
      <c r="J31" s="101">
        <v>4976.33</v>
      </c>
      <c r="K31" s="3">
        <v>-0.5</v>
      </c>
      <c r="L31" s="101">
        <v>52.18</v>
      </c>
      <c r="M31" s="3">
        <v>328.1</v>
      </c>
      <c r="N31" s="101">
        <v>7279.1</v>
      </c>
      <c r="O31" s="3">
        <v>-1.5</v>
      </c>
      <c r="P31" s="101">
        <f t="shared" si="2"/>
        <v>12189.700000000003</v>
      </c>
      <c r="Q31" s="92">
        <f t="shared" si="3"/>
        <v>5.2249486810733776</v>
      </c>
      <c r="R31" s="96">
        <v>13847.58</v>
      </c>
      <c r="S31" s="3">
        <v>16.899999999999999</v>
      </c>
      <c r="T31" s="96">
        <v>7574.86</v>
      </c>
      <c r="U31" s="59">
        <v>17</v>
      </c>
    </row>
    <row r="32" spans="1:21" hidden="1" x14ac:dyDescent="0.15">
      <c r="A32" s="4" t="s">
        <v>84</v>
      </c>
      <c r="B32" s="58">
        <f t="shared" si="0"/>
        <v>2019</v>
      </c>
      <c r="C32" s="58">
        <f t="shared" si="1"/>
        <v>1</v>
      </c>
      <c r="D32" s="3" t="s">
        <v>0</v>
      </c>
      <c r="E32" s="3" t="s">
        <v>0</v>
      </c>
      <c r="F32" s="3" t="s">
        <v>0</v>
      </c>
      <c r="G32" s="3" t="s">
        <v>0</v>
      </c>
      <c r="H32" s="90" t="s">
        <v>0</v>
      </c>
      <c r="I32" s="108" t="s">
        <v>0</v>
      </c>
      <c r="J32" s="101" t="s">
        <v>0</v>
      </c>
      <c r="K32" s="3" t="s">
        <v>0</v>
      </c>
      <c r="L32" s="101" t="s">
        <v>0</v>
      </c>
      <c r="M32" s="3" t="s">
        <v>0</v>
      </c>
      <c r="N32" s="101" t="s">
        <v>0</v>
      </c>
      <c r="O32" s="3" t="s">
        <v>0</v>
      </c>
      <c r="P32" s="101"/>
      <c r="Q32" s="92"/>
      <c r="R32" s="96" t="s">
        <v>0</v>
      </c>
      <c r="S32" s="3" t="s">
        <v>0</v>
      </c>
      <c r="T32" s="96" t="s">
        <v>0</v>
      </c>
      <c r="U32" s="59" t="s">
        <v>0</v>
      </c>
    </row>
    <row r="33" spans="1:21" hidden="1" x14ac:dyDescent="0.15">
      <c r="A33" s="4" t="s">
        <v>85</v>
      </c>
      <c r="B33" s="58">
        <f t="shared" si="0"/>
        <v>2018</v>
      </c>
      <c r="C33" s="58">
        <f t="shared" si="1"/>
        <v>12</v>
      </c>
      <c r="D33" s="3">
        <v>225359.9</v>
      </c>
      <c r="E33" s="3">
        <v>7.8</v>
      </c>
      <c r="F33" s="3">
        <v>59397.01</v>
      </c>
      <c r="G33" s="3">
        <v>12.2</v>
      </c>
      <c r="H33" s="90">
        <v>165962.89000000001</v>
      </c>
      <c r="I33" s="108">
        <v>6.4</v>
      </c>
      <c r="J33" s="101">
        <v>24004.52</v>
      </c>
      <c r="K33" s="3">
        <v>-4.9000000000000004</v>
      </c>
      <c r="L33" s="101">
        <v>107.98</v>
      </c>
      <c r="M33" s="3">
        <v>-35.799999999999997</v>
      </c>
      <c r="N33" s="101">
        <v>55830.65</v>
      </c>
      <c r="O33" s="3">
        <v>9.6999999999999993</v>
      </c>
      <c r="P33" s="101">
        <f t="shared" si="2"/>
        <v>86019.74000000002</v>
      </c>
      <c r="Q33" s="92">
        <f t="shared" si="3"/>
        <v>7.834077928095204</v>
      </c>
      <c r="R33" s="96">
        <v>37273.5</v>
      </c>
      <c r="S33" s="3">
        <v>10.8</v>
      </c>
      <c r="T33" s="96">
        <v>19441.96</v>
      </c>
      <c r="U33" s="59">
        <v>8.1999999999999993</v>
      </c>
    </row>
    <row r="34" spans="1:21" hidden="1" x14ac:dyDescent="0.15">
      <c r="A34" s="4" t="s">
        <v>86</v>
      </c>
      <c r="B34" s="58">
        <f t="shared" si="0"/>
        <v>2018</v>
      </c>
      <c r="C34" s="58">
        <f t="shared" si="1"/>
        <v>11</v>
      </c>
      <c r="D34" s="3">
        <v>209010.22</v>
      </c>
      <c r="E34" s="3">
        <v>8.9</v>
      </c>
      <c r="F34" s="3">
        <v>58933.38</v>
      </c>
      <c r="G34" s="3">
        <v>12.4</v>
      </c>
      <c r="H34" s="90">
        <v>150076.84</v>
      </c>
      <c r="I34" s="108">
        <v>7.6</v>
      </c>
      <c r="J34" s="101">
        <v>21807.49</v>
      </c>
      <c r="K34" s="3">
        <v>-3.7</v>
      </c>
      <c r="L34" s="101">
        <v>102.33</v>
      </c>
      <c r="M34" s="3">
        <v>-30.4</v>
      </c>
      <c r="N34" s="101">
        <v>50618.71</v>
      </c>
      <c r="O34" s="3">
        <v>10</v>
      </c>
      <c r="P34" s="101">
        <f t="shared" si="2"/>
        <v>77548.31</v>
      </c>
      <c r="Q34" s="92">
        <f t="shared" si="3"/>
        <v>9.6930761862245642</v>
      </c>
      <c r="R34" s="96">
        <v>34302.620000000003</v>
      </c>
      <c r="S34" s="3">
        <v>12.1</v>
      </c>
      <c r="T34" s="96">
        <v>17860.759999999998</v>
      </c>
      <c r="U34" s="59">
        <v>8.1</v>
      </c>
    </row>
    <row r="35" spans="1:21" hidden="1" x14ac:dyDescent="0.15">
      <c r="A35" s="4" t="s">
        <v>87</v>
      </c>
      <c r="B35" s="58">
        <f t="shared" si="0"/>
        <v>2018</v>
      </c>
      <c r="C35" s="58">
        <f t="shared" si="1"/>
        <v>10</v>
      </c>
      <c r="D35" s="3">
        <v>193704.72</v>
      </c>
      <c r="E35" s="3">
        <v>9</v>
      </c>
      <c r="F35" s="3">
        <v>58068.47</v>
      </c>
      <c r="G35" s="3">
        <v>12.1</v>
      </c>
      <c r="H35" s="90">
        <v>135636.25</v>
      </c>
      <c r="I35" s="108">
        <v>7.7</v>
      </c>
      <c r="J35" s="101">
        <v>19726.669999999998</v>
      </c>
      <c r="K35" s="3">
        <v>-5.2</v>
      </c>
      <c r="L35" s="101">
        <v>80.47</v>
      </c>
      <c r="M35" s="3">
        <v>-35.6</v>
      </c>
      <c r="N35" s="101">
        <v>45512.36</v>
      </c>
      <c r="O35" s="3">
        <v>10.8</v>
      </c>
      <c r="P35" s="101">
        <f t="shared" si="2"/>
        <v>70316.75</v>
      </c>
      <c r="Q35" s="92">
        <f t="shared" si="3"/>
        <v>9.9875225964261478</v>
      </c>
      <c r="R35" s="96">
        <v>31727.45</v>
      </c>
      <c r="S35" s="3">
        <v>11.5</v>
      </c>
      <c r="T35" s="96">
        <v>16664.7</v>
      </c>
      <c r="U35" s="59">
        <v>7.8</v>
      </c>
    </row>
    <row r="36" spans="1:21" hidden="1" x14ac:dyDescent="0.15">
      <c r="A36" s="4" t="s">
        <v>88</v>
      </c>
      <c r="B36" s="58">
        <f t="shared" si="0"/>
        <v>2018</v>
      </c>
      <c r="C36" s="58">
        <f t="shared" si="1"/>
        <v>9</v>
      </c>
      <c r="D36" s="3">
        <v>179126.69</v>
      </c>
      <c r="E36" s="3">
        <v>9.1</v>
      </c>
      <c r="F36" s="3">
        <v>57244.52</v>
      </c>
      <c r="G36" s="3">
        <v>12.1</v>
      </c>
      <c r="H36" s="90">
        <v>121882.17</v>
      </c>
      <c r="I36" s="108">
        <v>7.8</v>
      </c>
      <c r="J36" s="101">
        <v>18041.189999999999</v>
      </c>
      <c r="K36" s="3">
        <v>-5.0999999999999996</v>
      </c>
      <c r="L36" s="101">
        <v>43.49</v>
      </c>
      <c r="M36" s="3">
        <v>-61.7</v>
      </c>
      <c r="N36" s="101">
        <v>40595.81</v>
      </c>
      <c r="O36" s="3">
        <v>11.4</v>
      </c>
      <c r="P36" s="101">
        <f t="shared" si="2"/>
        <v>63201.679999999993</v>
      </c>
      <c r="Q36" s="92">
        <f t="shared" si="3"/>
        <v>9.8616648953682287</v>
      </c>
      <c r="R36" s="96">
        <v>29200.27</v>
      </c>
      <c r="S36" s="3">
        <v>10.8</v>
      </c>
      <c r="T36" s="96">
        <v>15273.28</v>
      </c>
      <c r="U36" s="59">
        <v>5.9</v>
      </c>
    </row>
    <row r="37" spans="1:21" hidden="1" x14ac:dyDescent="0.15">
      <c r="A37" s="4" t="s">
        <v>89</v>
      </c>
      <c r="B37" s="58">
        <f t="shared" si="0"/>
        <v>2018</v>
      </c>
      <c r="C37" s="58">
        <f t="shared" si="1"/>
        <v>8</v>
      </c>
      <c r="D37" s="3">
        <v>162435.76</v>
      </c>
      <c r="E37" s="3">
        <v>8.1999999999999993</v>
      </c>
      <c r="F37" s="3">
        <v>55753.39</v>
      </c>
      <c r="G37" s="3">
        <v>10.9</v>
      </c>
      <c r="H37" s="90">
        <v>106682.37</v>
      </c>
      <c r="I37" s="108">
        <v>6.9</v>
      </c>
      <c r="J37" s="101">
        <v>15782.63</v>
      </c>
      <c r="K37" s="3">
        <v>-6.6</v>
      </c>
      <c r="L37" s="101">
        <v>35.39</v>
      </c>
      <c r="M37" s="3">
        <v>-68.3</v>
      </c>
      <c r="N37" s="101">
        <v>34959.449999999997</v>
      </c>
      <c r="O37" s="3">
        <v>11.2</v>
      </c>
      <c r="P37" s="101">
        <f t="shared" si="2"/>
        <v>55904.899999999994</v>
      </c>
      <c r="Q37" s="92">
        <f t="shared" si="3"/>
        <v>8.871595164032124</v>
      </c>
      <c r="R37" s="96">
        <v>26432.87</v>
      </c>
      <c r="S37" s="3">
        <v>10.4</v>
      </c>
      <c r="T37" s="96">
        <v>13928.76</v>
      </c>
      <c r="U37" s="59">
        <v>4.5</v>
      </c>
    </row>
    <row r="38" spans="1:21" x14ac:dyDescent="0.15">
      <c r="A38" s="4" t="s">
        <v>90</v>
      </c>
      <c r="B38" s="58">
        <f t="shared" si="0"/>
        <v>2018</v>
      </c>
      <c r="C38" s="58">
        <f t="shared" si="1"/>
        <v>7</v>
      </c>
      <c r="D38" s="3">
        <v>148281.9</v>
      </c>
      <c r="E38" s="3">
        <v>8.1999999999999993</v>
      </c>
      <c r="F38" s="3">
        <v>54974.34</v>
      </c>
      <c r="G38" s="3">
        <v>11.2</v>
      </c>
      <c r="H38" s="90">
        <v>93307.55</v>
      </c>
      <c r="I38" s="108">
        <v>6.4</v>
      </c>
      <c r="J38" s="101">
        <v>14044.98</v>
      </c>
      <c r="K38" s="3">
        <v>-6.9</v>
      </c>
      <c r="L38" s="101">
        <v>33.409999999999997</v>
      </c>
      <c r="M38" s="3">
        <v>-70.099999999999994</v>
      </c>
      <c r="N38" s="101">
        <v>30187.42</v>
      </c>
      <c r="O38" s="3">
        <v>10.4</v>
      </c>
      <c r="P38" s="101">
        <f t="shared" si="2"/>
        <v>49041.740000000005</v>
      </c>
      <c r="Q38" s="92">
        <f t="shared" si="3"/>
        <v>8.6965695746400407</v>
      </c>
      <c r="R38" s="96">
        <v>24147.35</v>
      </c>
      <c r="S38" s="3">
        <v>9.3000000000000007</v>
      </c>
      <c r="T38" s="96">
        <v>12754.54</v>
      </c>
      <c r="U38" s="59">
        <v>3.2</v>
      </c>
    </row>
    <row r="39" spans="1:21" hidden="1" x14ac:dyDescent="0.15">
      <c r="A39" s="4" t="s">
        <v>91</v>
      </c>
      <c r="B39" s="58">
        <f t="shared" si="0"/>
        <v>2018</v>
      </c>
      <c r="C39" s="58">
        <f t="shared" si="1"/>
        <v>6</v>
      </c>
      <c r="D39" s="3">
        <v>132970.94</v>
      </c>
      <c r="E39" s="3">
        <v>6.7</v>
      </c>
      <c r="F39" s="3">
        <v>53683.59</v>
      </c>
      <c r="G39" s="3">
        <v>9.8000000000000007</v>
      </c>
      <c r="H39" s="90">
        <v>79287.350000000006</v>
      </c>
      <c r="I39" s="108">
        <v>4.5999999999999996</v>
      </c>
      <c r="J39" s="101">
        <v>12291.85</v>
      </c>
      <c r="K39" s="3">
        <v>-7.9</v>
      </c>
      <c r="L39" s="101">
        <v>28.11</v>
      </c>
      <c r="M39" s="3">
        <v>-73.099999999999994</v>
      </c>
      <c r="N39" s="101">
        <v>25541.119999999999</v>
      </c>
      <c r="O39" s="3">
        <v>9.6999999999999993</v>
      </c>
      <c r="P39" s="101">
        <f t="shared" si="2"/>
        <v>41426.270000000004</v>
      </c>
      <c r="Q39" s="92">
        <f t="shared" si="3"/>
        <v>6.1261541906185144</v>
      </c>
      <c r="R39" s="96">
        <v>21589.19</v>
      </c>
      <c r="S39" s="3">
        <v>6.7</v>
      </c>
      <c r="T39" s="96">
        <v>11559.51</v>
      </c>
      <c r="U39" s="59">
        <v>2.2000000000000002</v>
      </c>
    </row>
    <row r="40" spans="1:21" hidden="1" x14ac:dyDescent="0.15">
      <c r="A40" s="4" t="s">
        <v>92</v>
      </c>
      <c r="B40" s="58">
        <f t="shared" si="0"/>
        <v>2018</v>
      </c>
      <c r="C40" s="58">
        <f t="shared" si="1"/>
        <v>5</v>
      </c>
      <c r="D40" s="3">
        <v>114087.6</v>
      </c>
      <c r="E40" s="3">
        <v>6.9</v>
      </c>
      <c r="F40" s="3">
        <v>52084.37</v>
      </c>
      <c r="G40" s="3">
        <v>9.1999999999999993</v>
      </c>
      <c r="H40" s="90">
        <v>62003.24</v>
      </c>
      <c r="I40" s="108">
        <v>5.0999999999999996</v>
      </c>
      <c r="J40" s="101">
        <v>10200.85</v>
      </c>
      <c r="K40" s="3">
        <v>-2.8</v>
      </c>
      <c r="L40" s="101">
        <v>21.39</v>
      </c>
      <c r="M40" s="3">
        <v>-76.2</v>
      </c>
      <c r="N40" s="101">
        <v>19472.93</v>
      </c>
      <c r="O40" s="3">
        <v>8.1</v>
      </c>
      <c r="P40" s="101">
        <f t="shared" si="2"/>
        <v>32308.07</v>
      </c>
      <c r="Q40" s="92">
        <f t="shared" si="3"/>
        <v>6.2979455074508373</v>
      </c>
      <c r="R40" s="96">
        <v>18555.919999999998</v>
      </c>
      <c r="S40" s="3">
        <v>8.3000000000000007</v>
      </c>
      <c r="T40" s="96">
        <v>10000.61</v>
      </c>
      <c r="U40" s="59">
        <v>3.8</v>
      </c>
    </row>
    <row r="41" spans="1:21" hidden="1" x14ac:dyDescent="0.15">
      <c r="A41" s="4" t="s">
        <v>93</v>
      </c>
      <c r="B41" s="58">
        <f t="shared" si="0"/>
        <v>2018</v>
      </c>
      <c r="C41" s="58">
        <f t="shared" si="1"/>
        <v>4</v>
      </c>
      <c r="D41" s="3">
        <v>98700.58</v>
      </c>
      <c r="E41" s="3">
        <v>4.5</v>
      </c>
      <c r="F41" s="3">
        <v>50508.71</v>
      </c>
      <c r="G41" s="3">
        <v>6.8</v>
      </c>
      <c r="H41" s="90">
        <v>48191.87</v>
      </c>
      <c r="I41" s="108">
        <v>2.1</v>
      </c>
      <c r="J41" s="101">
        <v>8637.4699999999993</v>
      </c>
      <c r="K41" s="3">
        <v>-1.6</v>
      </c>
      <c r="L41" s="101">
        <v>16.61</v>
      </c>
      <c r="M41" s="3">
        <v>-77.599999999999994</v>
      </c>
      <c r="N41" s="101">
        <v>14894.12</v>
      </c>
      <c r="O41" s="3">
        <v>4.8</v>
      </c>
      <c r="P41" s="101">
        <f t="shared" si="2"/>
        <v>24643.67</v>
      </c>
      <c r="Q41" s="92">
        <f t="shared" si="3"/>
        <v>2.0181601711530246</v>
      </c>
      <c r="R41" s="96">
        <v>16085.88</v>
      </c>
      <c r="S41" s="3">
        <v>5.6</v>
      </c>
      <c r="T41" s="96">
        <v>8685.0400000000009</v>
      </c>
      <c r="U41" s="59">
        <v>3.1</v>
      </c>
    </row>
    <row r="42" spans="1:21" hidden="1" x14ac:dyDescent="0.15">
      <c r="A42" s="4" t="s">
        <v>94</v>
      </c>
      <c r="B42" s="58">
        <f t="shared" si="0"/>
        <v>2018</v>
      </c>
      <c r="C42" s="58">
        <f t="shared" si="1"/>
        <v>3</v>
      </c>
      <c r="D42" s="3">
        <v>85456.99</v>
      </c>
      <c r="E42" s="3">
        <v>3.6</v>
      </c>
      <c r="F42" s="3">
        <v>48686.98</v>
      </c>
      <c r="G42" s="3">
        <v>4</v>
      </c>
      <c r="H42" s="90">
        <v>36770.01</v>
      </c>
      <c r="I42" s="108">
        <v>3.1</v>
      </c>
      <c r="J42" s="101">
        <v>6957.32</v>
      </c>
      <c r="K42" s="3">
        <v>0.9</v>
      </c>
      <c r="L42" s="101">
        <v>15.98</v>
      </c>
      <c r="M42" s="3">
        <v>-78.400000000000006</v>
      </c>
      <c r="N42" s="101">
        <v>11448.78</v>
      </c>
      <c r="O42" s="3">
        <v>5.0999999999999996</v>
      </c>
      <c r="P42" s="101">
        <f t="shared" si="2"/>
        <v>18347.93</v>
      </c>
      <c r="Q42" s="92">
        <f t="shared" si="3"/>
        <v>3.0431774350979328</v>
      </c>
      <c r="R42" s="96">
        <v>14288.8</v>
      </c>
      <c r="S42" s="3">
        <v>6.3</v>
      </c>
      <c r="T42" s="96">
        <v>7738.39</v>
      </c>
      <c r="U42" s="59">
        <v>4.9000000000000004</v>
      </c>
    </row>
    <row r="43" spans="1:21" hidden="1" x14ac:dyDescent="0.15">
      <c r="A43" s="4" t="s">
        <v>95</v>
      </c>
      <c r="B43" s="58">
        <f t="shared" si="0"/>
        <v>2018</v>
      </c>
      <c r="C43" s="58">
        <f t="shared" si="1"/>
        <v>2</v>
      </c>
      <c r="D43" s="3">
        <v>70060.149999999994</v>
      </c>
      <c r="E43" s="3">
        <v>3</v>
      </c>
      <c r="F43" s="3">
        <v>46072.13</v>
      </c>
      <c r="G43" s="3">
        <v>2</v>
      </c>
      <c r="H43" s="90">
        <v>23988.02</v>
      </c>
      <c r="I43" s="108">
        <v>4.8</v>
      </c>
      <c r="J43" s="101">
        <v>5001.43</v>
      </c>
      <c r="K43" s="3">
        <v>0.3</v>
      </c>
      <c r="L43" s="101">
        <v>12.19</v>
      </c>
      <c r="M43" s="3">
        <v>-74.8</v>
      </c>
      <c r="N43" s="101">
        <v>7389.98</v>
      </c>
      <c r="O43" s="3">
        <v>7.2</v>
      </c>
      <c r="P43" s="101">
        <f>H43-J43-L43-N43</f>
        <v>11584.420000000002</v>
      </c>
      <c r="Q43" s="92">
        <f t="shared" si="3"/>
        <v>5.7916644597095095</v>
      </c>
      <c r="R43" s="96">
        <v>11843.39</v>
      </c>
      <c r="S43" s="3">
        <v>5.5</v>
      </c>
      <c r="T43" s="96">
        <v>6472.14</v>
      </c>
      <c r="U43" s="59">
        <v>3.4</v>
      </c>
    </row>
    <row r="44" spans="1:21" hidden="1" x14ac:dyDescent="0.15">
      <c r="A44" s="4" t="s">
        <v>96</v>
      </c>
      <c r="B44" s="58">
        <f t="shared" si="0"/>
        <v>2018</v>
      </c>
      <c r="C44" s="58">
        <f t="shared" si="1"/>
        <v>1</v>
      </c>
      <c r="D44" s="3" t="s">
        <v>0</v>
      </c>
      <c r="E44" s="3" t="s">
        <v>0</v>
      </c>
      <c r="F44" s="3" t="s">
        <v>0</v>
      </c>
      <c r="G44" s="3" t="s">
        <v>0</v>
      </c>
      <c r="H44" s="90" t="s">
        <v>0</v>
      </c>
      <c r="I44" s="108" t="s">
        <v>0</v>
      </c>
      <c r="J44" s="101" t="s">
        <v>0</v>
      </c>
      <c r="K44" s="3" t="s">
        <v>0</v>
      </c>
      <c r="L44" s="101" t="s">
        <v>0</v>
      </c>
      <c r="M44" s="3" t="s">
        <v>0</v>
      </c>
      <c r="N44" s="101" t="s">
        <v>0</v>
      </c>
      <c r="O44" s="3" t="s">
        <v>0</v>
      </c>
      <c r="P44" s="101" t="s">
        <v>0</v>
      </c>
      <c r="Q44" s="92" t="s">
        <v>0</v>
      </c>
      <c r="R44" s="96" t="s">
        <v>0</v>
      </c>
      <c r="S44" s="3" t="s">
        <v>0</v>
      </c>
      <c r="T44" s="96" t="s">
        <v>0</v>
      </c>
      <c r="U44" s="59" t="s">
        <v>0</v>
      </c>
    </row>
    <row r="45" spans="1:21" hidden="1" x14ac:dyDescent="0.15">
      <c r="A45" s="4" t="s">
        <v>97</v>
      </c>
      <c r="B45" s="58">
        <f t="shared" si="0"/>
        <v>2017</v>
      </c>
      <c r="C45" s="58">
        <f t="shared" si="1"/>
        <v>12</v>
      </c>
      <c r="D45" s="3">
        <v>208973.13</v>
      </c>
      <c r="E45" s="3">
        <v>14.1</v>
      </c>
      <c r="F45" s="3">
        <v>52920.51</v>
      </c>
      <c r="G45" s="3">
        <v>35.700000000000003</v>
      </c>
      <c r="H45" s="90">
        <v>156052.62</v>
      </c>
      <c r="I45" s="108">
        <v>8.1999999999999993</v>
      </c>
      <c r="J45" s="101">
        <v>25241.759999999998</v>
      </c>
      <c r="K45" s="3">
        <v>17.3</v>
      </c>
      <c r="L45" s="101">
        <v>168.19</v>
      </c>
      <c r="M45" s="3">
        <v>19.8</v>
      </c>
      <c r="N45" s="101">
        <v>50872.21</v>
      </c>
      <c r="O45" s="3">
        <v>3.5</v>
      </c>
      <c r="P45" s="101">
        <v>79770.460000000006</v>
      </c>
      <c r="Q45" s="92">
        <v>8.6</v>
      </c>
      <c r="R45" s="96">
        <v>33654.879999999997</v>
      </c>
      <c r="S45" s="3">
        <v>8.9</v>
      </c>
      <c r="T45" s="96">
        <v>17966.79</v>
      </c>
      <c r="U45" s="59">
        <v>5.3</v>
      </c>
    </row>
    <row r="46" spans="1:21" hidden="1" x14ac:dyDescent="0.15">
      <c r="A46" s="4" t="s">
        <v>98</v>
      </c>
      <c r="B46" s="58">
        <f t="shared" si="0"/>
        <v>2017</v>
      </c>
      <c r="C46" s="58">
        <f t="shared" si="1"/>
        <v>11</v>
      </c>
      <c r="D46" s="3">
        <v>191897.49</v>
      </c>
      <c r="E46" s="3">
        <v>14.1</v>
      </c>
      <c r="F46" s="3">
        <v>52408.71</v>
      </c>
      <c r="G46" s="3">
        <v>35.4</v>
      </c>
      <c r="H46" s="90">
        <v>139488.78</v>
      </c>
      <c r="I46" s="108">
        <v>7.7</v>
      </c>
      <c r="J46" s="101">
        <v>22649.24</v>
      </c>
      <c r="K46" s="3">
        <v>18</v>
      </c>
      <c r="L46" s="101">
        <v>147.04</v>
      </c>
      <c r="M46" s="3">
        <v>11.7</v>
      </c>
      <c r="N46" s="101">
        <v>45996.78</v>
      </c>
      <c r="O46" s="3">
        <v>2.7</v>
      </c>
      <c r="P46" s="101">
        <v>70695.72</v>
      </c>
      <c r="Q46" s="92">
        <v>8.1</v>
      </c>
      <c r="R46" s="96">
        <v>30606.07</v>
      </c>
      <c r="S46" s="3">
        <v>5.0999999999999996</v>
      </c>
      <c r="T46" s="96">
        <v>16519.3</v>
      </c>
      <c r="U46" s="59">
        <v>4.5</v>
      </c>
    </row>
    <row r="47" spans="1:21" hidden="1" x14ac:dyDescent="0.15">
      <c r="A47" s="4" t="s">
        <v>99</v>
      </c>
      <c r="B47" s="58">
        <f t="shared" si="0"/>
        <v>2017</v>
      </c>
      <c r="C47" s="58">
        <f t="shared" si="1"/>
        <v>10</v>
      </c>
      <c r="D47" s="3">
        <v>177739.12</v>
      </c>
      <c r="E47" s="3">
        <v>14.2</v>
      </c>
      <c r="F47" s="3">
        <v>51798.2</v>
      </c>
      <c r="G47" s="3">
        <v>35.1</v>
      </c>
      <c r="H47" s="90">
        <v>125940.92</v>
      </c>
      <c r="I47" s="108">
        <v>7.4</v>
      </c>
      <c r="J47" s="101">
        <v>20798.04</v>
      </c>
      <c r="K47" s="3">
        <v>20.2</v>
      </c>
      <c r="L47" s="101">
        <v>124.99</v>
      </c>
      <c r="M47" s="3">
        <v>1.6</v>
      </c>
      <c r="N47" s="101">
        <v>41086.32</v>
      </c>
      <c r="O47" s="3">
        <v>0.8</v>
      </c>
      <c r="P47" s="101">
        <v>63931.57</v>
      </c>
      <c r="Q47" s="92">
        <v>8.1999999999999993</v>
      </c>
      <c r="R47" s="96">
        <v>28462.31</v>
      </c>
      <c r="S47" s="3">
        <v>7.7</v>
      </c>
      <c r="T47" s="96">
        <v>15454.72</v>
      </c>
      <c r="U47" s="59">
        <v>4.8</v>
      </c>
    </row>
    <row r="48" spans="1:21" hidden="1" x14ac:dyDescent="0.15">
      <c r="A48" s="4" t="s">
        <v>100</v>
      </c>
      <c r="B48" s="58">
        <f t="shared" si="0"/>
        <v>2017</v>
      </c>
      <c r="C48" s="58">
        <f t="shared" si="1"/>
        <v>9</v>
      </c>
      <c r="D48" s="3">
        <v>164179.32999999999</v>
      </c>
      <c r="E48" s="3">
        <v>15.1</v>
      </c>
      <c r="F48" s="3">
        <v>51083.88</v>
      </c>
      <c r="G48" s="3">
        <v>34.700000000000003</v>
      </c>
      <c r="H48" s="90">
        <v>113095.45</v>
      </c>
      <c r="I48" s="108">
        <v>8</v>
      </c>
      <c r="J48" s="101">
        <v>19002.68</v>
      </c>
      <c r="K48" s="3">
        <v>19.5</v>
      </c>
      <c r="L48" s="101">
        <v>113.48</v>
      </c>
      <c r="M48" s="3">
        <v>0.9</v>
      </c>
      <c r="N48" s="101">
        <v>36450.870000000003</v>
      </c>
      <c r="O48" s="3">
        <v>-0.3</v>
      </c>
      <c r="P48" s="101">
        <v>57528.42</v>
      </c>
      <c r="Q48" s="92">
        <v>10.4</v>
      </c>
      <c r="R48" s="96">
        <v>26352.880000000001</v>
      </c>
      <c r="S48" s="3">
        <v>8.1999999999999993</v>
      </c>
      <c r="T48" s="96">
        <v>14422.89</v>
      </c>
      <c r="U48" s="59">
        <v>3.6</v>
      </c>
    </row>
    <row r="49" spans="1:21" hidden="1" x14ac:dyDescent="0.15">
      <c r="A49" s="4" t="s">
        <v>101</v>
      </c>
      <c r="B49" s="58">
        <f t="shared" si="0"/>
        <v>2017</v>
      </c>
      <c r="C49" s="58">
        <f t="shared" si="1"/>
        <v>8</v>
      </c>
      <c r="D49" s="3">
        <v>150062.5</v>
      </c>
      <c r="E49" s="3">
        <v>16.2</v>
      </c>
      <c r="F49" s="3">
        <v>50258.21</v>
      </c>
      <c r="G49" s="3">
        <v>33.9</v>
      </c>
      <c r="H49" s="90">
        <v>99804.29</v>
      </c>
      <c r="I49" s="108">
        <v>9</v>
      </c>
      <c r="J49" s="101">
        <v>16903.849999999999</v>
      </c>
      <c r="K49" s="3">
        <v>19</v>
      </c>
      <c r="L49" s="101">
        <v>111.74</v>
      </c>
      <c r="M49" s="3">
        <v>15.4</v>
      </c>
      <c r="N49" s="101">
        <v>31439.32</v>
      </c>
      <c r="O49" s="3">
        <v>-1.7</v>
      </c>
      <c r="P49" s="101">
        <v>51349.39</v>
      </c>
      <c r="Q49" s="92">
        <v>13.4</v>
      </c>
      <c r="R49" s="96">
        <v>23951.759999999998</v>
      </c>
      <c r="S49" s="3">
        <v>6.5</v>
      </c>
      <c r="T49" s="96">
        <v>13330.19</v>
      </c>
      <c r="U49" s="59">
        <v>4.3</v>
      </c>
    </row>
    <row r="50" spans="1:21" x14ac:dyDescent="0.15">
      <c r="A50" s="4" t="s">
        <v>102</v>
      </c>
      <c r="B50" s="58">
        <f t="shared" si="0"/>
        <v>2017</v>
      </c>
      <c r="C50" s="58">
        <f t="shared" si="1"/>
        <v>7</v>
      </c>
      <c r="D50" s="3">
        <v>137089.92000000001</v>
      </c>
      <c r="E50" s="3">
        <v>17.100000000000001</v>
      </c>
      <c r="F50" s="3">
        <v>49425.78</v>
      </c>
      <c r="G50" s="3">
        <v>33</v>
      </c>
      <c r="H50" s="90">
        <v>87664.14</v>
      </c>
      <c r="I50" s="108">
        <v>9.6999999999999993</v>
      </c>
      <c r="J50" s="101">
        <v>15094</v>
      </c>
      <c r="K50" s="3">
        <v>19.8</v>
      </c>
      <c r="L50" s="101">
        <v>111.89</v>
      </c>
      <c r="M50" s="3">
        <v>20.6</v>
      </c>
      <c r="N50" s="101">
        <v>27340.23</v>
      </c>
      <c r="O50" s="3">
        <v>-1.9</v>
      </c>
      <c r="P50" s="101">
        <v>45118.02</v>
      </c>
      <c r="Q50" s="92">
        <v>14.8</v>
      </c>
      <c r="R50" s="96">
        <v>22098.85</v>
      </c>
      <c r="S50" s="3">
        <v>5.3</v>
      </c>
      <c r="T50" s="96">
        <v>12362.33</v>
      </c>
      <c r="U50" s="59">
        <v>3.4</v>
      </c>
    </row>
    <row r="51" spans="1:21" hidden="1" x14ac:dyDescent="0.15">
      <c r="A51" s="4" t="s">
        <v>103</v>
      </c>
      <c r="B51" s="58">
        <f t="shared" si="0"/>
        <v>2017</v>
      </c>
      <c r="C51" s="58">
        <f t="shared" si="1"/>
        <v>6</v>
      </c>
      <c r="D51" s="3">
        <v>124666.71</v>
      </c>
      <c r="E51" s="3">
        <v>18.7</v>
      </c>
      <c r="F51" s="3">
        <v>48902.16</v>
      </c>
      <c r="G51" s="3">
        <v>32.700000000000003</v>
      </c>
      <c r="H51" s="90">
        <v>75764.55</v>
      </c>
      <c r="I51" s="108">
        <v>11.2</v>
      </c>
      <c r="J51" s="101">
        <v>13352.05</v>
      </c>
      <c r="K51" s="3">
        <v>22.1</v>
      </c>
      <c r="L51" s="101">
        <v>104.32</v>
      </c>
      <c r="M51" s="3">
        <v>58.9</v>
      </c>
      <c r="N51" s="101">
        <v>23273.26</v>
      </c>
      <c r="O51" s="3">
        <v>-2.2999999999999998</v>
      </c>
      <c r="P51" s="101">
        <v>39034.93</v>
      </c>
      <c r="Q51" s="92">
        <v>17.2</v>
      </c>
      <c r="R51" s="96">
        <v>20229.98</v>
      </c>
      <c r="S51" s="3">
        <v>8.5</v>
      </c>
      <c r="T51" s="96">
        <v>11314.33</v>
      </c>
      <c r="U51" s="59">
        <v>8.5</v>
      </c>
    </row>
    <row r="52" spans="1:21" hidden="1" x14ac:dyDescent="0.15">
      <c r="A52" s="4" t="s">
        <v>104</v>
      </c>
      <c r="B52" s="58">
        <f t="shared" si="0"/>
        <v>2017</v>
      </c>
      <c r="C52" s="58">
        <f t="shared" si="1"/>
        <v>5</v>
      </c>
      <c r="D52" s="3">
        <v>106675.08</v>
      </c>
      <c r="E52" s="3">
        <v>18.8</v>
      </c>
      <c r="F52" s="3">
        <v>47686.54</v>
      </c>
      <c r="G52" s="3">
        <v>32</v>
      </c>
      <c r="H52" s="90">
        <v>58988.54</v>
      </c>
      <c r="I52" s="108">
        <v>9.9</v>
      </c>
      <c r="J52" s="101">
        <v>10496.69</v>
      </c>
      <c r="K52" s="3">
        <v>17.3</v>
      </c>
      <c r="L52" s="101">
        <v>89.8</v>
      </c>
      <c r="M52" s="3">
        <v>115.1</v>
      </c>
      <c r="N52" s="101">
        <v>18008.16</v>
      </c>
      <c r="O52" s="3">
        <v>-3.4</v>
      </c>
      <c r="P52" s="101">
        <v>30393.88</v>
      </c>
      <c r="Q52" s="92">
        <v>16.7</v>
      </c>
      <c r="R52" s="96">
        <v>17127.349999999999</v>
      </c>
      <c r="S52" s="3">
        <v>6.8</v>
      </c>
      <c r="T52" s="96">
        <v>9636.56</v>
      </c>
      <c r="U52" s="59">
        <v>7</v>
      </c>
    </row>
    <row r="53" spans="1:21" hidden="1" x14ac:dyDescent="0.15">
      <c r="A53" s="4" t="s">
        <v>105</v>
      </c>
      <c r="B53" s="58">
        <f t="shared" si="0"/>
        <v>2017</v>
      </c>
      <c r="C53" s="58">
        <f t="shared" si="1"/>
        <v>4</v>
      </c>
      <c r="D53" s="3">
        <v>94493.74</v>
      </c>
      <c r="E53" s="3">
        <v>20.9</v>
      </c>
      <c r="F53" s="3">
        <v>47272.4</v>
      </c>
      <c r="G53" s="3">
        <v>32.200000000000003</v>
      </c>
      <c r="H53" s="90">
        <v>47221.34</v>
      </c>
      <c r="I53" s="108">
        <v>11.4</v>
      </c>
      <c r="J53" s="101">
        <v>8773.83</v>
      </c>
      <c r="K53" s="3">
        <v>17</v>
      </c>
      <c r="L53" s="101">
        <v>74.31</v>
      </c>
      <c r="M53" s="3">
        <v>115.3</v>
      </c>
      <c r="N53" s="101">
        <v>14217.04</v>
      </c>
      <c r="O53" s="3">
        <v>-4.7</v>
      </c>
      <c r="P53" s="101">
        <v>24156.16</v>
      </c>
      <c r="Q53" s="92">
        <v>21.3</v>
      </c>
      <c r="R53" s="96">
        <v>15238.16</v>
      </c>
      <c r="S53" s="3">
        <v>5.9</v>
      </c>
      <c r="T53" s="96">
        <v>8427.7000000000007</v>
      </c>
      <c r="U53" s="59">
        <v>5.7</v>
      </c>
    </row>
    <row r="54" spans="1:21" hidden="1" x14ac:dyDescent="0.15">
      <c r="A54" s="4" t="s">
        <v>106</v>
      </c>
      <c r="B54" s="58">
        <f t="shared" si="0"/>
        <v>2017</v>
      </c>
      <c r="C54" s="58">
        <f t="shared" si="1"/>
        <v>3</v>
      </c>
      <c r="D54" s="3">
        <v>82488.17</v>
      </c>
      <c r="E54" s="3">
        <v>21.9</v>
      </c>
      <c r="F54" s="3">
        <v>46821.84</v>
      </c>
      <c r="G54" s="3">
        <v>31.2</v>
      </c>
      <c r="H54" s="90">
        <v>35666.33</v>
      </c>
      <c r="I54" s="108">
        <v>11.5</v>
      </c>
      <c r="J54" s="101">
        <v>6892.04</v>
      </c>
      <c r="K54" s="3">
        <v>10.7</v>
      </c>
      <c r="L54" s="101">
        <v>74.03</v>
      </c>
      <c r="M54" s="3">
        <v>308</v>
      </c>
      <c r="N54" s="101">
        <v>10894.21</v>
      </c>
      <c r="O54" s="3">
        <v>-7.2</v>
      </c>
      <c r="P54" s="101">
        <v>17806.060000000001</v>
      </c>
      <c r="Q54" s="92">
        <v>27.1</v>
      </c>
      <c r="R54" s="96">
        <v>13440.6</v>
      </c>
      <c r="S54" s="3">
        <v>7.5</v>
      </c>
      <c r="T54" s="96">
        <v>7378.78</v>
      </c>
      <c r="U54" s="59">
        <v>6.8</v>
      </c>
    </row>
    <row r="55" spans="1:21" hidden="1" x14ac:dyDescent="0.15">
      <c r="A55" s="4" t="s">
        <v>107</v>
      </c>
      <c r="B55" s="58">
        <f t="shared" si="0"/>
        <v>2017</v>
      </c>
      <c r="C55" s="58">
        <f t="shared" si="1"/>
        <v>2</v>
      </c>
      <c r="D55" s="3">
        <v>68049.08</v>
      </c>
      <c r="E55" s="3">
        <v>21.6</v>
      </c>
      <c r="F55" s="3">
        <v>45169.01</v>
      </c>
      <c r="G55" s="3">
        <v>30.7</v>
      </c>
      <c r="H55" s="90">
        <v>22880.06</v>
      </c>
      <c r="I55" s="108">
        <v>7</v>
      </c>
      <c r="J55" s="101">
        <v>4984.7700000000004</v>
      </c>
      <c r="K55" s="3">
        <v>11.5</v>
      </c>
      <c r="L55" s="101">
        <v>48.41</v>
      </c>
      <c r="M55" s="3">
        <v>227.4</v>
      </c>
      <c r="N55" s="101">
        <v>6896.66</v>
      </c>
      <c r="O55" s="3">
        <v>-17.2</v>
      </c>
      <c r="P55" s="101">
        <v>10950.22</v>
      </c>
      <c r="Q55" s="92">
        <v>27.7</v>
      </c>
      <c r="R55" s="96">
        <v>11229</v>
      </c>
      <c r="S55" s="3">
        <v>7.8</v>
      </c>
      <c r="T55" s="96">
        <v>6260.48</v>
      </c>
      <c r="U55" s="59">
        <v>8.1999999999999993</v>
      </c>
    </row>
    <row r="56" spans="1:21" hidden="1" x14ac:dyDescent="0.15">
      <c r="A56" s="4" t="s">
        <v>108</v>
      </c>
      <c r="B56" s="58">
        <f t="shared" si="0"/>
        <v>2017</v>
      </c>
      <c r="C56" s="58">
        <f t="shared" si="1"/>
        <v>1</v>
      </c>
      <c r="D56" s="3" t="s">
        <v>0</v>
      </c>
      <c r="E56" s="3" t="s">
        <v>0</v>
      </c>
      <c r="F56" s="3" t="s">
        <v>0</v>
      </c>
      <c r="G56" s="3" t="s">
        <v>0</v>
      </c>
      <c r="H56" s="90" t="s">
        <v>0</v>
      </c>
      <c r="I56" s="108" t="s">
        <v>0</v>
      </c>
      <c r="J56" s="101" t="s">
        <v>0</v>
      </c>
      <c r="K56" s="3" t="s">
        <v>0</v>
      </c>
      <c r="L56" s="101" t="s">
        <v>0</v>
      </c>
      <c r="M56" s="3" t="s">
        <v>0</v>
      </c>
      <c r="N56" s="101" t="s">
        <v>0</v>
      </c>
      <c r="O56" s="3" t="s">
        <v>0</v>
      </c>
      <c r="P56" s="101" t="s">
        <v>0</v>
      </c>
      <c r="Q56" s="92" t="s">
        <v>0</v>
      </c>
      <c r="R56" s="96" t="s">
        <v>0</v>
      </c>
      <c r="S56" s="3" t="s">
        <v>0</v>
      </c>
      <c r="T56" s="96" t="s">
        <v>0</v>
      </c>
      <c r="U56" s="59" t="s">
        <v>0</v>
      </c>
    </row>
    <row r="57" spans="1:21" hidden="1" x14ac:dyDescent="0.15">
      <c r="A57" s="4" t="s">
        <v>109</v>
      </c>
      <c r="B57" s="58">
        <f t="shared" si="0"/>
        <v>2016</v>
      </c>
      <c r="C57" s="58">
        <f t="shared" si="1"/>
        <v>12</v>
      </c>
      <c r="D57" s="3">
        <v>183203.17</v>
      </c>
      <c r="E57" s="3">
        <v>12.8</v>
      </c>
      <c r="F57" s="3">
        <v>38989.11</v>
      </c>
      <c r="G57" s="3">
        <v>4.8</v>
      </c>
      <c r="H57" s="90">
        <v>144214</v>
      </c>
      <c r="I57" s="108">
        <v>15.2</v>
      </c>
      <c r="J57" s="101">
        <v>21512</v>
      </c>
      <c r="K57" s="3">
        <v>6.4</v>
      </c>
      <c r="L57" s="101">
        <v>140</v>
      </c>
      <c r="M57" s="3">
        <v>-52.6</v>
      </c>
      <c r="N57" s="101">
        <v>49133</v>
      </c>
      <c r="O57" s="3">
        <v>0.2</v>
      </c>
      <c r="P57" s="101">
        <v>73428</v>
      </c>
      <c r="Q57" s="92">
        <v>31.9</v>
      </c>
      <c r="R57" s="96">
        <v>30916.2</v>
      </c>
      <c r="S57" s="3">
        <v>6.6</v>
      </c>
      <c r="T57" s="96">
        <v>17059.43</v>
      </c>
      <c r="U57" s="59">
        <v>12.4</v>
      </c>
    </row>
    <row r="58" spans="1:21" hidden="1" x14ac:dyDescent="0.15">
      <c r="A58" s="4" t="s">
        <v>110</v>
      </c>
      <c r="B58" s="58">
        <f t="shared" si="0"/>
        <v>2016</v>
      </c>
      <c r="C58" s="58">
        <f t="shared" si="1"/>
        <v>11</v>
      </c>
      <c r="D58" s="3">
        <v>168200.42</v>
      </c>
      <c r="E58" s="3">
        <v>12.3</v>
      </c>
      <c r="F58" s="3">
        <v>38716.04</v>
      </c>
      <c r="G58" s="3">
        <v>4.2</v>
      </c>
      <c r="H58" s="90">
        <v>129484.38</v>
      </c>
      <c r="I58" s="108">
        <v>15</v>
      </c>
      <c r="J58" s="101">
        <v>19199.37</v>
      </c>
      <c r="K58" s="3">
        <v>3.1</v>
      </c>
      <c r="L58" s="101">
        <v>131.66999999999999</v>
      </c>
      <c r="M58" s="3">
        <v>-49</v>
      </c>
      <c r="N58" s="101">
        <v>44772</v>
      </c>
      <c r="O58" s="3">
        <v>0.3</v>
      </c>
      <c r="P58" s="101">
        <v>65381.34</v>
      </c>
      <c r="Q58" s="92">
        <v>33.4</v>
      </c>
      <c r="R58" s="96">
        <v>29111.83</v>
      </c>
      <c r="S58" s="3">
        <v>8.4</v>
      </c>
      <c r="T58" s="96">
        <v>15805.64</v>
      </c>
      <c r="U58" s="59">
        <v>13</v>
      </c>
    </row>
    <row r="59" spans="1:21" hidden="1" x14ac:dyDescent="0.15">
      <c r="A59" s="4" t="s">
        <v>111</v>
      </c>
      <c r="B59" s="58">
        <f t="shared" si="0"/>
        <v>2016</v>
      </c>
      <c r="C59" s="58">
        <f t="shared" si="1"/>
        <v>10</v>
      </c>
      <c r="D59" s="3">
        <v>155588.38</v>
      </c>
      <c r="E59" s="3">
        <v>12.6</v>
      </c>
      <c r="F59" s="3">
        <v>38327.440000000002</v>
      </c>
      <c r="G59" s="3">
        <v>4.5</v>
      </c>
      <c r="H59" s="90">
        <v>117260.94</v>
      </c>
      <c r="I59" s="108">
        <v>15.5</v>
      </c>
      <c r="J59" s="101">
        <v>17303.11</v>
      </c>
      <c r="K59" s="3">
        <v>1.2</v>
      </c>
      <c r="L59" s="101">
        <v>123.06</v>
      </c>
      <c r="M59" s="3">
        <v>-49</v>
      </c>
      <c r="N59" s="101">
        <v>40764.199999999997</v>
      </c>
      <c r="O59" s="3">
        <v>0.6</v>
      </c>
      <c r="P59" s="101">
        <v>59070.57</v>
      </c>
      <c r="Q59" s="92">
        <v>35.200000000000003</v>
      </c>
      <c r="R59" s="96">
        <v>26425.8</v>
      </c>
      <c r="S59" s="3">
        <v>6.2</v>
      </c>
      <c r="T59" s="96">
        <v>14746.93</v>
      </c>
      <c r="U59" s="59">
        <v>12.3</v>
      </c>
    </row>
    <row r="60" spans="1:21" hidden="1" x14ac:dyDescent="0.15">
      <c r="A60" s="4" t="s">
        <v>112</v>
      </c>
      <c r="B60" s="58">
        <f t="shared" si="0"/>
        <v>2016</v>
      </c>
      <c r="C60" s="58">
        <f t="shared" si="1"/>
        <v>9</v>
      </c>
      <c r="D60" s="3">
        <v>142629.44</v>
      </c>
      <c r="E60" s="3">
        <v>12.4</v>
      </c>
      <c r="F60" s="3">
        <v>37918.1</v>
      </c>
      <c r="G60" s="3">
        <v>4.7</v>
      </c>
      <c r="H60" s="90">
        <v>104711.34</v>
      </c>
      <c r="I60" s="108">
        <v>15.5</v>
      </c>
      <c r="J60" s="101">
        <v>15895.5</v>
      </c>
      <c r="K60" s="3">
        <v>1.2</v>
      </c>
      <c r="L60" s="101">
        <v>112.51</v>
      </c>
      <c r="M60" s="3">
        <v>-50.8</v>
      </c>
      <c r="N60" s="101">
        <v>36574.22</v>
      </c>
      <c r="O60" s="3">
        <v>0.8</v>
      </c>
      <c r="P60" s="101">
        <v>52129.11</v>
      </c>
      <c r="Q60" s="92">
        <v>35.6</v>
      </c>
      <c r="R60" s="96">
        <v>24357.34</v>
      </c>
      <c r="S60" s="3">
        <v>7.3</v>
      </c>
      <c r="T60" s="96">
        <v>13923.82</v>
      </c>
      <c r="U60" s="59">
        <v>14.2</v>
      </c>
    </row>
    <row r="61" spans="1:21" hidden="1" x14ac:dyDescent="0.15">
      <c r="A61" s="4" t="s">
        <v>113</v>
      </c>
      <c r="B61" s="58">
        <f t="shared" si="0"/>
        <v>2016</v>
      </c>
      <c r="C61" s="58">
        <f t="shared" si="1"/>
        <v>8</v>
      </c>
      <c r="D61" s="3">
        <v>129096.04</v>
      </c>
      <c r="E61" s="3">
        <v>11.7</v>
      </c>
      <c r="F61" s="3">
        <v>37522.68</v>
      </c>
      <c r="G61" s="3">
        <v>4.8</v>
      </c>
      <c r="H61" s="90">
        <v>91573.36</v>
      </c>
      <c r="I61" s="108">
        <v>14.8</v>
      </c>
      <c r="J61" s="101">
        <v>14199.08</v>
      </c>
      <c r="K61" s="3">
        <v>1.7</v>
      </c>
      <c r="L61" s="101">
        <v>96.83</v>
      </c>
      <c r="M61" s="3">
        <v>-52.6</v>
      </c>
      <c r="N61" s="101">
        <v>31983.16</v>
      </c>
      <c r="O61" s="3">
        <v>0.6</v>
      </c>
      <c r="P61" s="101">
        <v>45294.3</v>
      </c>
      <c r="Q61" s="92">
        <v>34.1</v>
      </c>
      <c r="R61" s="96">
        <v>22495.87</v>
      </c>
      <c r="S61" s="3">
        <v>9.1</v>
      </c>
      <c r="T61" s="96">
        <v>12785.31</v>
      </c>
      <c r="U61" s="59">
        <v>14.7</v>
      </c>
    </row>
    <row r="62" spans="1:21" x14ac:dyDescent="0.15">
      <c r="A62" s="4" t="s">
        <v>114</v>
      </c>
      <c r="B62" s="58">
        <f t="shared" si="0"/>
        <v>2016</v>
      </c>
      <c r="C62" s="58">
        <f t="shared" si="1"/>
        <v>7</v>
      </c>
      <c r="D62" s="3">
        <v>117035.22</v>
      </c>
      <c r="E62" s="3">
        <v>11.9</v>
      </c>
      <c r="F62" s="3">
        <v>37154.080000000002</v>
      </c>
      <c r="G62" s="3">
        <v>5.3</v>
      </c>
      <c r="H62" s="90">
        <v>79881.14</v>
      </c>
      <c r="I62" s="108">
        <v>15.3</v>
      </c>
      <c r="J62" s="101">
        <v>12604.55</v>
      </c>
      <c r="K62" s="3">
        <v>0.7</v>
      </c>
      <c r="L62" s="101">
        <v>92.81</v>
      </c>
      <c r="M62" s="3">
        <v>-49.8</v>
      </c>
      <c r="N62" s="101">
        <v>27877.01</v>
      </c>
      <c r="O62" s="3">
        <v>0.4</v>
      </c>
      <c r="P62" s="101">
        <v>39306.769999999997</v>
      </c>
      <c r="Q62" s="92">
        <v>36.299999999999997</v>
      </c>
      <c r="R62" s="96">
        <v>20981</v>
      </c>
      <c r="S62" s="3">
        <v>9.8000000000000007</v>
      </c>
      <c r="T62" s="96">
        <v>11954.54</v>
      </c>
      <c r="U62" s="59">
        <v>15.4</v>
      </c>
    </row>
    <row r="63" spans="1:21" hidden="1" x14ac:dyDescent="0.15">
      <c r="A63" s="4" t="s">
        <v>115</v>
      </c>
      <c r="B63" s="58">
        <f t="shared" si="0"/>
        <v>2016</v>
      </c>
      <c r="C63" s="58">
        <f t="shared" si="1"/>
        <v>6</v>
      </c>
      <c r="D63" s="3">
        <v>104998.19</v>
      </c>
      <c r="E63" s="3">
        <v>11.7</v>
      </c>
      <c r="F63" s="3">
        <v>36863.65</v>
      </c>
      <c r="G63" s="3">
        <v>5.0999999999999996</v>
      </c>
      <c r="H63" s="90">
        <v>68134.539999999994</v>
      </c>
      <c r="I63" s="108">
        <v>15.6</v>
      </c>
      <c r="J63" s="101">
        <v>10938.57</v>
      </c>
      <c r="K63" s="3">
        <v>1</v>
      </c>
      <c r="L63" s="101">
        <v>65.650000000000006</v>
      </c>
      <c r="M63" s="3">
        <v>-63.2</v>
      </c>
      <c r="N63" s="101">
        <v>23816.12</v>
      </c>
      <c r="O63" s="3">
        <v>-0.1</v>
      </c>
      <c r="P63" s="101">
        <v>33314.199999999997</v>
      </c>
      <c r="Q63" s="92">
        <v>38.299999999999997</v>
      </c>
      <c r="R63" s="96">
        <v>18651.68</v>
      </c>
      <c r="S63" s="3">
        <v>6.5</v>
      </c>
      <c r="T63" s="96">
        <v>10426.59</v>
      </c>
      <c r="U63" s="59">
        <v>10.9</v>
      </c>
    </row>
    <row r="64" spans="1:21" hidden="1" x14ac:dyDescent="0.15">
      <c r="A64" s="4" t="s">
        <v>116</v>
      </c>
      <c r="B64" s="58">
        <f t="shared" si="0"/>
        <v>2016</v>
      </c>
      <c r="C64" s="58">
        <f t="shared" si="1"/>
        <v>5</v>
      </c>
      <c r="D64" s="3">
        <v>89797.61</v>
      </c>
      <c r="E64" s="3">
        <v>12</v>
      </c>
      <c r="F64" s="3">
        <v>36116.839999999997</v>
      </c>
      <c r="G64" s="3">
        <v>5.6</v>
      </c>
      <c r="H64" s="90">
        <v>53680.76</v>
      </c>
      <c r="I64" s="108">
        <v>16.8</v>
      </c>
      <c r="J64" s="101">
        <v>8945.11</v>
      </c>
      <c r="K64" s="3">
        <v>2.2999999999999998</v>
      </c>
      <c r="L64" s="101">
        <v>41.76</v>
      </c>
      <c r="M64" s="3">
        <v>-72.099999999999994</v>
      </c>
      <c r="N64" s="101">
        <v>18642.53</v>
      </c>
      <c r="O64" s="3">
        <v>1.4</v>
      </c>
      <c r="P64" s="101">
        <v>26051.37</v>
      </c>
      <c r="Q64" s="92">
        <v>39.4</v>
      </c>
      <c r="R64" s="96">
        <v>16036.62</v>
      </c>
      <c r="S64" s="3">
        <v>6.2</v>
      </c>
      <c r="T64" s="96">
        <v>9007.7000000000007</v>
      </c>
      <c r="U64" s="59">
        <v>11.8</v>
      </c>
    </row>
    <row r="65" spans="1:21" hidden="1" x14ac:dyDescent="0.15">
      <c r="A65" s="4" t="s">
        <v>117</v>
      </c>
      <c r="B65" s="58">
        <f t="shared" si="0"/>
        <v>2016</v>
      </c>
      <c r="C65" s="58">
        <f t="shared" si="1"/>
        <v>4</v>
      </c>
      <c r="D65" s="3">
        <v>78127.92</v>
      </c>
      <c r="E65" s="3">
        <v>11.9</v>
      </c>
      <c r="F65" s="3">
        <v>35756.949999999997</v>
      </c>
      <c r="G65" s="3">
        <v>6.6</v>
      </c>
      <c r="H65" s="90">
        <v>42370.97</v>
      </c>
      <c r="I65" s="108">
        <v>16.8</v>
      </c>
      <c r="J65" s="101">
        <v>7501.5</v>
      </c>
      <c r="K65" s="3">
        <v>2.2000000000000002</v>
      </c>
      <c r="L65" s="101">
        <v>34.520000000000003</v>
      </c>
      <c r="M65" s="3">
        <v>-68.099999999999994</v>
      </c>
      <c r="N65" s="101">
        <v>14919.59</v>
      </c>
      <c r="O65" s="3">
        <v>3.7</v>
      </c>
      <c r="P65" s="101">
        <v>19915.36</v>
      </c>
      <c r="Q65" s="92">
        <v>37.9</v>
      </c>
      <c r="R65" s="96">
        <v>14394.73</v>
      </c>
      <c r="S65" s="3">
        <v>7</v>
      </c>
      <c r="T65" s="96">
        <v>7973.77</v>
      </c>
      <c r="U65" s="59">
        <v>13.7</v>
      </c>
    </row>
    <row r="66" spans="1:21" hidden="1" x14ac:dyDescent="0.15">
      <c r="A66" s="4" t="s">
        <v>118</v>
      </c>
      <c r="B66" s="58">
        <f t="shared" si="0"/>
        <v>2016</v>
      </c>
      <c r="C66" s="58">
        <f t="shared" si="1"/>
        <v>3</v>
      </c>
      <c r="D66" s="3">
        <v>67688.320000000007</v>
      </c>
      <c r="E66" s="3">
        <v>11</v>
      </c>
      <c r="F66" s="3">
        <v>35696.57</v>
      </c>
      <c r="G66" s="3">
        <v>7.8</v>
      </c>
      <c r="H66" s="90">
        <v>31991.75</v>
      </c>
      <c r="I66" s="108">
        <v>14.7</v>
      </c>
      <c r="J66" s="101">
        <v>6226.09</v>
      </c>
      <c r="K66" s="3">
        <v>6.5</v>
      </c>
      <c r="L66" s="101">
        <v>18.14</v>
      </c>
      <c r="M66" s="3">
        <v>-80.599999999999994</v>
      </c>
      <c r="N66" s="101">
        <v>11740.44</v>
      </c>
      <c r="O66" s="3">
        <v>4.7</v>
      </c>
      <c r="P66" s="101">
        <v>14007.07</v>
      </c>
      <c r="Q66" s="92">
        <v>30.4</v>
      </c>
      <c r="R66" s="96">
        <v>12500.87</v>
      </c>
      <c r="S66" s="3">
        <v>5.3</v>
      </c>
      <c r="T66" s="96">
        <v>6909.38</v>
      </c>
      <c r="U66" s="59">
        <v>10.6</v>
      </c>
    </row>
    <row r="67" spans="1:21" hidden="1" x14ac:dyDescent="0.15">
      <c r="A67" s="4" t="s">
        <v>119</v>
      </c>
      <c r="B67" s="58">
        <f t="shared" ref="B67:B130" si="4">YEAR(A67)</f>
        <v>2016</v>
      </c>
      <c r="C67" s="58">
        <f t="shared" ref="C67:C130" si="5">MONTH(A67)</f>
        <v>2</v>
      </c>
      <c r="D67" s="3">
        <v>55962.7</v>
      </c>
      <c r="E67" s="3">
        <v>1.5</v>
      </c>
      <c r="F67" s="3">
        <v>34571.050000000003</v>
      </c>
      <c r="G67" s="3">
        <v>3.2</v>
      </c>
      <c r="H67" s="90">
        <v>21391.64</v>
      </c>
      <c r="I67" s="108">
        <v>-1</v>
      </c>
      <c r="J67" s="101">
        <v>4471.47</v>
      </c>
      <c r="K67" s="3">
        <v>-9.5</v>
      </c>
      <c r="L67" s="101">
        <v>14.79</v>
      </c>
      <c r="M67" s="3">
        <v>-82.8</v>
      </c>
      <c r="N67" s="101">
        <v>8332.57</v>
      </c>
      <c r="O67" s="3">
        <v>-7.6</v>
      </c>
      <c r="P67" s="101">
        <v>8572.82</v>
      </c>
      <c r="Q67" s="92">
        <v>13.3</v>
      </c>
      <c r="R67" s="96">
        <v>10416.280000000001</v>
      </c>
      <c r="S67" s="3">
        <v>2</v>
      </c>
      <c r="T67" s="96">
        <v>5783.83</v>
      </c>
      <c r="U67" s="59">
        <v>1.5</v>
      </c>
    </row>
    <row r="68" spans="1:21" hidden="1" x14ac:dyDescent="0.15">
      <c r="A68" s="4" t="s">
        <v>120</v>
      </c>
      <c r="B68" s="58">
        <f t="shared" si="4"/>
        <v>2016</v>
      </c>
      <c r="C68" s="58">
        <f t="shared" si="5"/>
        <v>1</v>
      </c>
      <c r="D68" s="3" t="s">
        <v>0</v>
      </c>
      <c r="E68" s="3" t="s">
        <v>0</v>
      </c>
      <c r="F68" s="3" t="s">
        <v>0</v>
      </c>
      <c r="G68" s="3" t="s">
        <v>0</v>
      </c>
      <c r="H68" s="90" t="s">
        <v>0</v>
      </c>
      <c r="I68" s="108" t="s">
        <v>0</v>
      </c>
      <c r="J68" s="101" t="s">
        <v>0</v>
      </c>
      <c r="K68" s="3" t="s">
        <v>0</v>
      </c>
      <c r="L68" s="101" t="s">
        <v>0</v>
      </c>
      <c r="M68" s="3" t="s">
        <v>0</v>
      </c>
      <c r="N68" s="101" t="s">
        <v>0</v>
      </c>
      <c r="O68" s="3" t="s">
        <v>0</v>
      </c>
      <c r="P68" s="101" t="s">
        <v>0</v>
      </c>
      <c r="Q68" s="92" t="s">
        <v>0</v>
      </c>
      <c r="R68" s="96" t="s">
        <v>0</v>
      </c>
      <c r="S68" s="3" t="s">
        <v>0</v>
      </c>
      <c r="T68" s="96" t="s">
        <v>0</v>
      </c>
      <c r="U68" s="59" t="s">
        <v>0</v>
      </c>
    </row>
    <row r="69" spans="1:21" hidden="1" x14ac:dyDescent="0.15">
      <c r="A69" s="4" t="s">
        <v>121</v>
      </c>
      <c r="B69" s="58">
        <f t="shared" si="4"/>
        <v>2015</v>
      </c>
      <c r="C69" s="58">
        <f t="shared" si="5"/>
        <v>12</v>
      </c>
      <c r="D69" s="3">
        <v>162398.59</v>
      </c>
      <c r="E69" s="3">
        <v>3.6</v>
      </c>
      <c r="F69" s="3">
        <v>37195.53</v>
      </c>
      <c r="G69" s="3">
        <v>7.1</v>
      </c>
      <c r="H69" s="90">
        <v>125203.06</v>
      </c>
      <c r="I69" s="108">
        <v>2.6</v>
      </c>
      <c r="J69" s="101">
        <v>20214.38</v>
      </c>
      <c r="K69" s="3">
        <v>-4.8</v>
      </c>
      <c r="L69" s="101">
        <v>296.52999999999997</v>
      </c>
      <c r="M69" s="3">
        <v>-53.6</v>
      </c>
      <c r="N69" s="101">
        <v>49037.56</v>
      </c>
      <c r="O69" s="3">
        <v>-2.7</v>
      </c>
      <c r="P69" s="101">
        <v>55654.6</v>
      </c>
      <c r="Q69" s="92">
        <v>12</v>
      </c>
      <c r="R69" s="96">
        <v>28992.63</v>
      </c>
      <c r="S69" s="3">
        <v>13.3</v>
      </c>
      <c r="T69" s="96">
        <v>15183.04</v>
      </c>
      <c r="U69" s="59">
        <v>6.4</v>
      </c>
    </row>
    <row r="70" spans="1:21" hidden="1" x14ac:dyDescent="0.15">
      <c r="A70" s="4" t="s">
        <v>122</v>
      </c>
      <c r="B70" s="58">
        <f t="shared" si="4"/>
        <v>2015</v>
      </c>
      <c r="C70" s="58">
        <f t="shared" si="5"/>
        <v>11</v>
      </c>
      <c r="D70" s="3">
        <v>149728</v>
      </c>
      <c r="E70" s="3">
        <v>3.5</v>
      </c>
      <c r="F70" s="3">
        <v>37165.5</v>
      </c>
      <c r="G70" s="3">
        <v>7.5</v>
      </c>
      <c r="H70" s="90">
        <v>112562.51</v>
      </c>
      <c r="I70" s="108">
        <v>2.2000000000000002</v>
      </c>
      <c r="J70" s="101">
        <v>18627.93</v>
      </c>
      <c r="K70" s="3">
        <v>-3.2</v>
      </c>
      <c r="L70" s="101">
        <v>258.05</v>
      </c>
      <c r="M70" s="3">
        <v>-51.4</v>
      </c>
      <c r="N70" s="101">
        <v>44647.77</v>
      </c>
      <c r="O70" s="3">
        <v>-3.4</v>
      </c>
      <c r="P70" s="101">
        <v>49028.76</v>
      </c>
      <c r="Q70" s="92">
        <v>11.2</v>
      </c>
      <c r="R70" s="96">
        <v>26861.34</v>
      </c>
      <c r="S70" s="3">
        <v>13.1</v>
      </c>
      <c r="T70" s="96">
        <v>13988.14</v>
      </c>
      <c r="U70" s="59">
        <v>6.1</v>
      </c>
    </row>
    <row r="71" spans="1:21" hidden="1" x14ac:dyDescent="0.15">
      <c r="A71" s="4" t="s">
        <v>123</v>
      </c>
      <c r="B71" s="58">
        <f t="shared" si="4"/>
        <v>2015</v>
      </c>
      <c r="C71" s="58">
        <f t="shared" si="5"/>
        <v>10</v>
      </c>
      <c r="D71" s="3">
        <v>138232.54</v>
      </c>
      <c r="E71" s="3">
        <v>2.8</v>
      </c>
      <c r="F71" s="3">
        <v>36666.339999999997</v>
      </c>
      <c r="G71" s="3">
        <v>7</v>
      </c>
      <c r="H71" s="90">
        <v>101566.2</v>
      </c>
      <c r="I71" s="108">
        <v>1.3</v>
      </c>
      <c r="J71" s="101">
        <v>17096.98</v>
      </c>
      <c r="K71" s="3">
        <v>-3.6</v>
      </c>
      <c r="L71" s="101">
        <v>241.52</v>
      </c>
      <c r="M71" s="3">
        <v>-50.6</v>
      </c>
      <c r="N71" s="101">
        <v>40537.550000000003</v>
      </c>
      <c r="O71" s="3">
        <v>-4</v>
      </c>
      <c r="P71" s="101">
        <v>43690.15</v>
      </c>
      <c r="Q71" s="92">
        <v>9.8000000000000007</v>
      </c>
      <c r="R71" s="96">
        <v>24892.86</v>
      </c>
      <c r="S71" s="3">
        <v>12.7</v>
      </c>
      <c r="T71" s="96">
        <v>13126.59</v>
      </c>
      <c r="U71" s="59">
        <v>6.9</v>
      </c>
    </row>
    <row r="72" spans="1:21" hidden="1" x14ac:dyDescent="0.15">
      <c r="A72" s="4" t="s">
        <v>124</v>
      </c>
      <c r="B72" s="58">
        <f t="shared" si="4"/>
        <v>2015</v>
      </c>
      <c r="C72" s="58">
        <f t="shared" si="5"/>
        <v>9</v>
      </c>
      <c r="D72" s="3">
        <v>126881.56</v>
      </c>
      <c r="E72" s="3">
        <v>2.6</v>
      </c>
      <c r="F72" s="3">
        <v>36229.03</v>
      </c>
      <c r="G72" s="3">
        <v>7.3</v>
      </c>
      <c r="H72" s="90">
        <v>90652.53</v>
      </c>
      <c r="I72" s="108">
        <v>0.9</v>
      </c>
      <c r="J72" s="101">
        <v>15701.08</v>
      </c>
      <c r="K72" s="3">
        <v>-3.6</v>
      </c>
      <c r="L72" s="101">
        <v>228.84</v>
      </c>
      <c r="M72" s="3">
        <v>-46.8</v>
      </c>
      <c r="N72" s="101">
        <v>36285.269999999997</v>
      </c>
      <c r="O72" s="3">
        <v>-3.3</v>
      </c>
      <c r="P72" s="101">
        <v>38437.339999999997</v>
      </c>
      <c r="Q72" s="92">
        <v>7.9</v>
      </c>
      <c r="R72" s="96">
        <v>22709.43</v>
      </c>
      <c r="S72" s="3">
        <v>11.6</v>
      </c>
      <c r="T72" s="96">
        <v>12196.12</v>
      </c>
      <c r="U72" s="59">
        <v>8.1999999999999993</v>
      </c>
    </row>
    <row r="73" spans="1:21" hidden="1" x14ac:dyDescent="0.15">
      <c r="A73" s="4" t="s">
        <v>125</v>
      </c>
      <c r="B73" s="58">
        <f t="shared" si="4"/>
        <v>2015</v>
      </c>
      <c r="C73" s="58">
        <f t="shared" si="5"/>
        <v>8</v>
      </c>
      <c r="D73" s="3">
        <v>115541.56</v>
      </c>
      <c r="E73" s="3">
        <v>2.8</v>
      </c>
      <c r="F73" s="3">
        <v>35799.17</v>
      </c>
      <c r="G73" s="3">
        <v>7.5</v>
      </c>
      <c r="H73" s="90">
        <v>79742.39</v>
      </c>
      <c r="I73" s="108">
        <v>0.9</v>
      </c>
      <c r="J73" s="101">
        <v>13956.09</v>
      </c>
      <c r="K73" s="3">
        <v>-4.8</v>
      </c>
      <c r="L73" s="101">
        <v>204.24</v>
      </c>
      <c r="M73" s="3">
        <v>-40.1</v>
      </c>
      <c r="N73" s="101">
        <v>31796.97</v>
      </c>
      <c r="O73" s="3">
        <v>-2.5</v>
      </c>
      <c r="P73" s="101">
        <v>33785.08</v>
      </c>
      <c r="Q73" s="92">
        <v>7.5</v>
      </c>
      <c r="R73" s="96">
        <v>20621.400000000001</v>
      </c>
      <c r="S73" s="3">
        <v>12.6</v>
      </c>
      <c r="T73" s="96">
        <v>11144</v>
      </c>
      <c r="U73" s="59">
        <v>8.6</v>
      </c>
    </row>
    <row r="74" spans="1:21" x14ac:dyDescent="0.15">
      <c r="A74" s="4" t="s">
        <v>126</v>
      </c>
      <c r="B74" s="58">
        <f t="shared" si="4"/>
        <v>2015</v>
      </c>
      <c r="C74" s="58">
        <f t="shared" si="5"/>
        <v>7</v>
      </c>
      <c r="D74" s="3">
        <v>104592.5</v>
      </c>
      <c r="E74" s="3">
        <v>2.5</v>
      </c>
      <c r="F74" s="3">
        <v>35291.19</v>
      </c>
      <c r="G74" s="3">
        <v>6.9</v>
      </c>
      <c r="H74" s="90">
        <v>69301.31</v>
      </c>
      <c r="I74" s="108">
        <v>0.5</v>
      </c>
      <c r="J74" s="101">
        <v>12515.06</v>
      </c>
      <c r="K74" s="3">
        <v>-4.5</v>
      </c>
      <c r="L74" s="101">
        <v>184.7</v>
      </c>
      <c r="M74" s="3">
        <v>-24.5</v>
      </c>
      <c r="N74" s="101">
        <v>27761.17</v>
      </c>
      <c r="O74" s="3">
        <v>-1.1000000000000001</v>
      </c>
      <c r="P74" s="101">
        <v>28840.39</v>
      </c>
      <c r="Q74" s="92">
        <v>4.7</v>
      </c>
      <c r="R74" s="96">
        <v>19108.77</v>
      </c>
      <c r="S74" s="3">
        <v>14.6</v>
      </c>
      <c r="T74" s="96">
        <v>10357.85</v>
      </c>
      <c r="U74" s="59">
        <v>11.7</v>
      </c>
    </row>
    <row r="75" spans="1:21" hidden="1" x14ac:dyDescent="0.15">
      <c r="A75" s="4" t="s">
        <v>127</v>
      </c>
      <c r="B75" s="58">
        <f t="shared" si="4"/>
        <v>2015</v>
      </c>
      <c r="C75" s="58">
        <f t="shared" si="5"/>
        <v>6</v>
      </c>
      <c r="D75" s="3">
        <v>94030.93</v>
      </c>
      <c r="E75" s="3">
        <v>2.8</v>
      </c>
      <c r="F75" s="3">
        <v>35082.949999999997</v>
      </c>
      <c r="G75" s="3">
        <v>7.8</v>
      </c>
      <c r="H75" s="90">
        <v>58947.98</v>
      </c>
      <c r="I75" s="108">
        <v>0.1</v>
      </c>
      <c r="J75" s="101">
        <v>10830.67</v>
      </c>
      <c r="K75" s="3">
        <v>-4.0999999999999996</v>
      </c>
      <c r="L75" s="101">
        <v>178.5</v>
      </c>
      <c r="M75" s="3">
        <v>-3.9</v>
      </c>
      <c r="N75" s="101">
        <v>23843.62</v>
      </c>
      <c r="O75" s="3">
        <v>0.1</v>
      </c>
      <c r="P75" s="101">
        <v>24095.200000000001</v>
      </c>
      <c r="Q75" s="92">
        <v>2</v>
      </c>
      <c r="R75" s="96">
        <v>17507.45</v>
      </c>
      <c r="S75" s="3">
        <v>16.399999999999999</v>
      </c>
      <c r="T75" s="96">
        <v>9401.11</v>
      </c>
      <c r="U75" s="59">
        <v>10.4</v>
      </c>
    </row>
    <row r="76" spans="1:21" hidden="1" x14ac:dyDescent="0.15">
      <c r="A76" s="4" t="s">
        <v>128</v>
      </c>
      <c r="B76" s="58">
        <f t="shared" si="4"/>
        <v>2015</v>
      </c>
      <c r="C76" s="58">
        <f t="shared" si="5"/>
        <v>5</v>
      </c>
      <c r="D76" s="3">
        <v>80180.63</v>
      </c>
      <c r="E76" s="3">
        <v>2</v>
      </c>
      <c r="F76" s="3">
        <v>34214.21</v>
      </c>
      <c r="G76" s="3">
        <v>7.4</v>
      </c>
      <c r="H76" s="90">
        <v>45966.41</v>
      </c>
      <c r="I76" s="108">
        <v>-1.6</v>
      </c>
      <c r="J76" s="101">
        <v>8740.1</v>
      </c>
      <c r="K76" s="3">
        <v>-6.8</v>
      </c>
      <c r="L76" s="101">
        <v>149.93</v>
      </c>
      <c r="M76" s="3">
        <v>0</v>
      </c>
      <c r="N76" s="101">
        <v>18388.68</v>
      </c>
      <c r="O76" s="3">
        <v>0.9</v>
      </c>
      <c r="P76" s="101">
        <v>18687.7</v>
      </c>
      <c r="Q76" s="92">
        <v>-1.5</v>
      </c>
      <c r="R76" s="96">
        <v>15105.15</v>
      </c>
      <c r="S76" s="3">
        <v>18.899999999999999</v>
      </c>
      <c r="T76" s="96">
        <v>8055.45</v>
      </c>
      <c r="U76" s="59">
        <v>12</v>
      </c>
    </row>
    <row r="77" spans="1:21" hidden="1" x14ac:dyDescent="0.15">
      <c r="A77" s="4" t="s">
        <v>129</v>
      </c>
      <c r="B77" s="58">
        <f t="shared" si="4"/>
        <v>2015</v>
      </c>
      <c r="C77" s="58">
        <f t="shared" si="5"/>
        <v>4</v>
      </c>
      <c r="D77" s="3">
        <v>69809.39</v>
      </c>
      <c r="E77" s="3">
        <v>1.7</v>
      </c>
      <c r="F77" s="3">
        <v>33530.58</v>
      </c>
      <c r="G77" s="3">
        <v>6.6</v>
      </c>
      <c r="H77" s="90">
        <v>36278.81</v>
      </c>
      <c r="I77" s="108">
        <v>-2.5</v>
      </c>
      <c r="J77" s="101">
        <v>7340.57</v>
      </c>
      <c r="K77" s="3">
        <v>-4.8</v>
      </c>
      <c r="L77" s="101">
        <v>108.28</v>
      </c>
      <c r="M77" s="3">
        <v>-6.8</v>
      </c>
      <c r="N77" s="101">
        <v>14386.41</v>
      </c>
      <c r="O77" s="3">
        <v>0.1</v>
      </c>
      <c r="P77" s="101">
        <v>14443.55</v>
      </c>
      <c r="Q77" s="92">
        <v>-3.7</v>
      </c>
      <c r="R77" s="96">
        <v>13448.57</v>
      </c>
      <c r="S77" s="3">
        <v>20.6</v>
      </c>
      <c r="T77" s="96">
        <v>7015.7</v>
      </c>
      <c r="U77" s="59">
        <v>13</v>
      </c>
    </row>
    <row r="78" spans="1:21" hidden="1" x14ac:dyDescent="0.15">
      <c r="A78" s="4" t="s">
        <v>130</v>
      </c>
      <c r="B78" s="58">
        <f t="shared" si="4"/>
        <v>2015</v>
      </c>
      <c r="C78" s="58">
        <f t="shared" si="5"/>
        <v>3</v>
      </c>
      <c r="D78" s="3">
        <v>61005.43</v>
      </c>
      <c r="E78" s="3">
        <v>1.6</v>
      </c>
      <c r="F78" s="3">
        <v>33113.11</v>
      </c>
      <c r="G78" s="3">
        <v>5.8</v>
      </c>
      <c r="H78" s="90">
        <v>27892.32</v>
      </c>
      <c r="I78" s="108">
        <v>-2.9</v>
      </c>
      <c r="J78" s="101">
        <v>5845.39</v>
      </c>
      <c r="K78" s="3">
        <v>-6.1</v>
      </c>
      <c r="L78" s="101">
        <v>93.43</v>
      </c>
      <c r="M78" s="3">
        <v>11.3</v>
      </c>
      <c r="N78" s="101">
        <v>11214.07</v>
      </c>
      <c r="O78" s="3">
        <v>1.1000000000000001</v>
      </c>
      <c r="P78" s="101">
        <v>10739.42</v>
      </c>
      <c r="Q78" s="92">
        <v>-5.2</v>
      </c>
      <c r="R78" s="96">
        <v>11866.93</v>
      </c>
      <c r="S78" s="3">
        <v>21.4</v>
      </c>
      <c r="T78" s="96">
        <v>6247.96</v>
      </c>
      <c r="U78" s="59">
        <v>15.8</v>
      </c>
    </row>
    <row r="79" spans="1:21" hidden="1" x14ac:dyDescent="0.15">
      <c r="A79" s="4" t="s">
        <v>131</v>
      </c>
      <c r="B79" s="58">
        <f t="shared" si="4"/>
        <v>2015</v>
      </c>
      <c r="C79" s="58">
        <f t="shared" si="5"/>
        <v>2</v>
      </c>
      <c r="D79" s="3">
        <v>55113.85</v>
      </c>
      <c r="E79" s="3">
        <v>-13.6</v>
      </c>
      <c r="F79" s="3">
        <v>33500.5</v>
      </c>
      <c r="G79" s="3">
        <v>-21.2</v>
      </c>
      <c r="H79" s="90">
        <v>21613.35</v>
      </c>
      <c r="I79" s="108">
        <v>1.6</v>
      </c>
      <c r="J79" s="101">
        <v>4941.54</v>
      </c>
      <c r="K79" s="3">
        <v>0.6</v>
      </c>
      <c r="L79" s="101">
        <v>85.85</v>
      </c>
      <c r="M79" s="3">
        <v>72.599999999999994</v>
      </c>
      <c r="N79" s="101">
        <v>9022.65</v>
      </c>
      <c r="O79" s="3">
        <v>9.3000000000000007</v>
      </c>
      <c r="P79" s="101">
        <v>7563.3</v>
      </c>
      <c r="Q79" s="92">
        <v>-6</v>
      </c>
      <c r="R79" s="96">
        <v>10210.43</v>
      </c>
      <c r="S79" s="3">
        <v>20.7</v>
      </c>
      <c r="T79" s="96">
        <v>5696.33</v>
      </c>
      <c r="U79" s="59">
        <v>21.7</v>
      </c>
    </row>
    <row r="80" spans="1:21" hidden="1" x14ac:dyDescent="0.15">
      <c r="A80" s="4" t="s">
        <v>132</v>
      </c>
      <c r="B80" s="58">
        <f t="shared" si="4"/>
        <v>2015</v>
      </c>
      <c r="C80" s="58">
        <f t="shared" si="5"/>
        <v>1</v>
      </c>
      <c r="D80" s="3" t="s">
        <v>0</v>
      </c>
      <c r="E80" s="3" t="s">
        <v>0</v>
      </c>
      <c r="F80" s="3" t="s">
        <v>0</v>
      </c>
      <c r="G80" s="3" t="s">
        <v>0</v>
      </c>
      <c r="H80" s="90" t="s">
        <v>0</v>
      </c>
      <c r="I80" s="108" t="s">
        <v>0</v>
      </c>
      <c r="J80" s="101" t="s">
        <v>0</v>
      </c>
      <c r="K80" s="3" t="s">
        <v>0</v>
      </c>
      <c r="L80" s="101" t="s">
        <v>0</v>
      </c>
      <c r="M80" s="3" t="s">
        <v>0</v>
      </c>
      <c r="N80" s="101" t="s">
        <v>0</v>
      </c>
      <c r="O80" s="3" t="s">
        <v>0</v>
      </c>
      <c r="P80" s="101" t="s">
        <v>0</v>
      </c>
      <c r="Q80" s="92" t="s">
        <v>0</v>
      </c>
      <c r="R80" s="96" t="s">
        <v>0</v>
      </c>
      <c r="S80" s="3" t="s">
        <v>0</v>
      </c>
      <c r="T80" s="96" t="s">
        <v>0</v>
      </c>
      <c r="U80" s="59" t="s">
        <v>0</v>
      </c>
    </row>
    <row r="81" spans="1:21" hidden="1" x14ac:dyDescent="0.15">
      <c r="A81" s="4" t="s">
        <v>133</v>
      </c>
      <c r="B81" s="58">
        <f t="shared" si="4"/>
        <v>2014</v>
      </c>
      <c r="C81" s="58">
        <f t="shared" si="5"/>
        <v>12</v>
      </c>
      <c r="D81" s="3">
        <v>156731.23000000001</v>
      </c>
      <c r="E81" s="3">
        <v>2.1</v>
      </c>
      <c r="F81" s="3">
        <v>34739.74</v>
      </c>
      <c r="G81" s="3">
        <v>10.7</v>
      </c>
      <c r="H81" s="90">
        <v>121991.48</v>
      </c>
      <c r="I81" s="108">
        <v>-0.1</v>
      </c>
      <c r="J81" s="101">
        <v>21242.61</v>
      </c>
      <c r="K81" s="3">
        <v>8</v>
      </c>
      <c r="L81" s="101">
        <v>639.26</v>
      </c>
      <c r="M81" s="3">
        <v>19.7</v>
      </c>
      <c r="N81" s="101">
        <v>50419.8</v>
      </c>
      <c r="O81" s="3">
        <v>6.3</v>
      </c>
      <c r="P81" s="101">
        <v>49689.81</v>
      </c>
      <c r="Q81" s="92">
        <v>-8.8000000000000007</v>
      </c>
      <c r="R81" s="96">
        <v>25584.13</v>
      </c>
      <c r="S81" s="3">
        <v>19.399999999999999</v>
      </c>
      <c r="T81" s="96">
        <v>14264.58</v>
      </c>
      <c r="U81" s="59">
        <v>20.9</v>
      </c>
    </row>
    <row r="82" spans="1:21" hidden="1" x14ac:dyDescent="0.15">
      <c r="A82" s="4" t="s">
        <v>134</v>
      </c>
      <c r="B82" s="58">
        <f t="shared" si="4"/>
        <v>2014</v>
      </c>
      <c r="C82" s="58">
        <f t="shared" si="5"/>
        <v>11</v>
      </c>
      <c r="D82" s="3">
        <v>144688.95999999999</v>
      </c>
      <c r="E82" s="3">
        <v>2.8</v>
      </c>
      <c r="F82" s="3">
        <v>34573.660000000003</v>
      </c>
      <c r="G82" s="3">
        <v>10.4</v>
      </c>
      <c r="H82" s="90">
        <v>110115.3</v>
      </c>
      <c r="I82" s="108">
        <v>0.6</v>
      </c>
      <c r="J82" s="101">
        <v>19252.46</v>
      </c>
      <c r="K82" s="3">
        <v>9</v>
      </c>
      <c r="L82" s="101">
        <v>530.42999999999995</v>
      </c>
      <c r="M82" s="3">
        <v>11.8</v>
      </c>
      <c r="N82" s="101">
        <v>46242.92</v>
      </c>
      <c r="O82" s="3">
        <v>8.1999999999999993</v>
      </c>
      <c r="P82" s="101">
        <v>44089.49</v>
      </c>
      <c r="Q82" s="92">
        <v>-9.3000000000000007</v>
      </c>
      <c r="R82" s="96">
        <v>23757.08</v>
      </c>
      <c r="S82" s="3">
        <v>19.2</v>
      </c>
      <c r="T82" s="96">
        <v>13180.01</v>
      </c>
      <c r="U82" s="59">
        <v>20.9</v>
      </c>
    </row>
    <row r="83" spans="1:21" hidden="1" x14ac:dyDescent="0.15">
      <c r="A83" s="4" t="s">
        <v>135</v>
      </c>
      <c r="B83" s="58">
        <f t="shared" si="4"/>
        <v>2014</v>
      </c>
      <c r="C83" s="58">
        <f t="shared" si="5"/>
        <v>10</v>
      </c>
      <c r="D83" s="3">
        <v>134523.32</v>
      </c>
      <c r="E83" s="3">
        <v>5</v>
      </c>
      <c r="F83" s="3">
        <v>34282.53</v>
      </c>
      <c r="G83" s="3">
        <v>10.8</v>
      </c>
      <c r="H83" s="90">
        <v>100240.79</v>
      </c>
      <c r="I83" s="108">
        <v>3.1</v>
      </c>
      <c r="J83" s="101">
        <v>17734.54</v>
      </c>
      <c r="K83" s="3">
        <v>11.1</v>
      </c>
      <c r="L83" s="101">
        <v>489.01</v>
      </c>
      <c r="M83" s="3">
        <v>17.600000000000001</v>
      </c>
      <c r="N83" s="101">
        <v>42231.53</v>
      </c>
      <c r="O83" s="3">
        <v>13.8</v>
      </c>
      <c r="P83" s="101">
        <v>39785.71</v>
      </c>
      <c r="Q83" s="92">
        <v>-9</v>
      </c>
      <c r="R83" s="96">
        <v>22086.77</v>
      </c>
      <c r="S83" s="3">
        <v>22.5</v>
      </c>
      <c r="T83" s="96">
        <v>12276.92</v>
      </c>
      <c r="U83" s="59">
        <v>23.4</v>
      </c>
    </row>
    <row r="84" spans="1:21" hidden="1" x14ac:dyDescent="0.15">
      <c r="A84" s="4" t="s">
        <v>136</v>
      </c>
      <c r="B84" s="58">
        <f t="shared" si="4"/>
        <v>2014</v>
      </c>
      <c r="C84" s="58">
        <f t="shared" si="5"/>
        <v>9</v>
      </c>
      <c r="D84" s="3">
        <v>123617.9</v>
      </c>
      <c r="E84" s="3">
        <v>4.2</v>
      </c>
      <c r="F84" s="3">
        <v>33748.99</v>
      </c>
      <c r="G84" s="3">
        <v>9.6</v>
      </c>
      <c r="H84" s="90">
        <v>89868.91</v>
      </c>
      <c r="I84" s="108">
        <v>2.2999999999999998</v>
      </c>
      <c r="J84" s="101">
        <v>16288.05</v>
      </c>
      <c r="K84" s="3">
        <v>11.8</v>
      </c>
      <c r="L84" s="101">
        <v>429.8</v>
      </c>
      <c r="M84" s="3">
        <v>9.9</v>
      </c>
      <c r="N84" s="101">
        <v>37535.11</v>
      </c>
      <c r="O84" s="3">
        <v>11.5</v>
      </c>
      <c r="P84" s="101">
        <v>35615.94</v>
      </c>
      <c r="Q84" s="92">
        <v>-9.1</v>
      </c>
      <c r="R84" s="96">
        <v>20355.71</v>
      </c>
      <c r="S84" s="3">
        <v>20.6</v>
      </c>
      <c r="T84" s="96">
        <v>11269.69</v>
      </c>
      <c r="U84" s="59">
        <v>20.8</v>
      </c>
    </row>
    <row r="85" spans="1:21" hidden="1" x14ac:dyDescent="0.15">
      <c r="A85" s="4" t="s">
        <v>137</v>
      </c>
      <c r="B85" s="58">
        <f t="shared" si="4"/>
        <v>2014</v>
      </c>
      <c r="C85" s="58">
        <f t="shared" si="5"/>
        <v>8</v>
      </c>
      <c r="D85" s="3">
        <v>112353.08</v>
      </c>
      <c r="E85" s="3">
        <v>4.5</v>
      </c>
      <c r="F85" s="3">
        <v>33290.949999999997</v>
      </c>
      <c r="G85" s="3">
        <v>9.1</v>
      </c>
      <c r="H85" s="90">
        <v>79062.13</v>
      </c>
      <c r="I85" s="108">
        <v>2.7</v>
      </c>
      <c r="J85" s="101">
        <v>14663.63</v>
      </c>
      <c r="K85" s="3">
        <v>13.8</v>
      </c>
      <c r="L85" s="101">
        <v>340.76</v>
      </c>
      <c r="M85" s="3">
        <v>-0.9</v>
      </c>
      <c r="N85" s="101">
        <v>32617.97</v>
      </c>
      <c r="O85" s="3">
        <v>11.6</v>
      </c>
      <c r="P85" s="101">
        <v>31439.77</v>
      </c>
      <c r="Q85" s="92">
        <v>-8.9</v>
      </c>
      <c r="R85" s="96">
        <v>18319.490000000002</v>
      </c>
      <c r="S85" s="3">
        <v>19.5</v>
      </c>
      <c r="T85" s="96">
        <v>10257.129999999999</v>
      </c>
      <c r="U85" s="59">
        <v>21.7</v>
      </c>
    </row>
    <row r="86" spans="1:21" x14ac:dyDescent="0.15">
      <c r="A86" s="4" t="s">
        <v>138</v>
      </c>
      <c r="B86" s="58">
        <f t="shared" si="4"/>
        <v>2014</v>
      </c>
      <c r="C86" s="58">
        <f t="shared" si="5"/>
        <v>7</v>
      </c>
      <c r="D86" s="3">
        <v>102005.63</v>
      </c>
      <c r="E86" s="3">
        <v>5.0999999999999996</v>
      </c>
      <c r="F86" s="3">
        <v>33018.79</v>
      </c>
      <c r="G86" s="3">
        <v>9.1999999999999993</v>
      </c>
      <c r="H86" s="90">
        <v>68986.850000000006</v>
      </c>
      <c r="I86" s="108">
        <v>3.2</v>
      </c>
      <c r="J86" s="101">
        <v>13111.42</v>
      </c>
      <c r="K86" s="3">
        <v>14.7</v>
      </c>
      <c r="L86" s="101">
        <v>244.53</v>
      </c>
      <c r="M86" s="3">
        <v>-9.1999999999999993</v>
      </c>
      <c r="N86" s="101">
        <v>28077.95</v>
      </c>
      <c r="O86" s="3">
        <v>11.6</v>
      </c>
      <c r="P86" s="101">
        <v>27552.95</v>
      </c>
      <c r="Q86" s="92">
        <v>-8.1</v>
      </c>
      <c r="R86" s="96">
        <v>16669.099999999999</v>
      </c>
      <c r="S86" s="3">
        <v>19.3</v>
      </c>
      <c r="T86" s="96">
        <v>9272.5</v>
      </c>
      <c r="U86" s="59">
        <v>20</v>
      </c>
    </row>
    <row r="87" spans="1:21" hidden="1" x14ac:dyDescent="0.15">
      <c r="A87" s="4" t="s">
        <v>139</v>
      </c>
      <c r="B87" s="58">
        <f t="shared" si="4"/>
        <v>2014</v>
      </c>
      <c r="C87" s="58">
        <f t="shared" si="5"/>
        <v>6</v>
      </c>
      <c r="D87" s="3">
        <v>91463.45</v>
      </c>
      <c r="E87" s="3">
        <v>4.0999999999999996</v>
      </c>
      <c r="F87" s="3">
        <v>32550.49</v>
      </c>
      <c r="G87" s="3">
        <v>6.1</v>
      </c>
      <c r="H87" s="90">
        <v>58912.959999999999</v>
      </c>
      <c r="I87" s="108">
        <v>3</v>
      </c>
      <c r="J87" s="101">
        <v>11292.89</v>
      </c>
      <c r="K87" s="3">
        <v>14.1</v>
      </c>
      <c r="L87" s="101">
        <v>185.78</v>
      </c>
      <c r="M87" s="3">
        <v>-20.6</v>
      </c>
      <c r="N87" s="101">
        <v>23810.27</v>
      </c>
      <c r="O87" s="3">
        <v>10.1</v>
      </c>
      <c r="P87" s="101">
        <v>23624.02</v>
      </c>
      <c r="Q87" s="92">
        <v>-7.2</v>
      </c>
      <c r="R87" s="96">
        <v>15037.71</v>
      </c>
      <c r="S87" s="3">
        <v>19.100000000000001</v>
      </c>
      <c r="T87" s="96">
        <v>8511.7900000000009</v>
      </c>
      <c r="U87" s="59">
        <v>21.7</v>
      </c>
    </row>
    <row r="88" spans="1:21" hidden="1" x14ac:dyDescent="0.15">
      <c r="A88" s="4" t="s">
        <v>140</v>
      </c>
      <c r="B88" s="58">
        <f t="shared" si="4"/>
        <v>2014</v>
      </c>
      <c r="C88" s="58">
        <f t="shared" si="5"/>
        <v>5</v>
      </c>
      <c r="D88" s="3">
        <v>78579.41</v>
      </c>
      <c r="E88" s="3">
        <v>4.5</v>
      </c>
      <c r="F88" s="3">
        <v>31851.74</v>
      </c>
      <c r="G88" s="3">
        <v>5.9</v>
      </c>
      <c r="H88" s="90">
        <v>46727.67</v>
      </c>
      <c r="I88" s="108">
        <v>3.6</v>
      </c>
      <c r="J88" s="101">
        <v>9378.6200000000008</v>
      </c>
      <c r="K88" s="3">
        <v>16.5</v>
      </c>
      <c r="L88" s="101">
        <v>149.88999999999999</v>
      </c>
      <c r="M88" s="3">
        <v>-24.5</v>
      </c>
      <c r="N88" s="101">
        <v>18221.78</v>
      </c>
      <c r="O88" s="3">
        <v>9.8000000000000007</v>
      </c>
      <c r="P88" s="101">
        <v>18977.37</v>
      </c>
      <c r="Q88" s="92">
        <v>-6.4</v>
      </c>
      <c r="R88" s="96">
        <v>12703.05</v>
      </c>
      <c r="S88" s="3">
        <v>17.5</v>
      </c>
      <c r="T88" s="96">
        <v>7189.77</v>
      </c>
      <c r="U88" s="59">
        <v>22.5</v>
      </c>
    </row>
    <row r="89" spans="1:21" hidden="1" x14ac:dyDescent="0.15">
      <c r="A89" s="4" t="s">
        <v>141</v>
      </c>
      <c r="B89" s="58">
        <f t="shared" si="4"/>
        <v>2014</v>
      </c>
      <c r="C89" s="58">
        <f t="shared" si="5"/>
        <v>4</v>
      </c>
      <c r="D89" s="3">
        <v>68652.05</v>
      </c>
      <c r="E89" s="3">
        <v>5.4</v>
      </c>
      <c r="F89" s="3">
        <v>31451.8</v>
      </c>
      <c r="G89" s="3">
        <v>6.5</v>
      </c>
      <c r="H89" s="90">
        <v>37200.25</v>
      </c>
      <c r="I89" s="108">
        <v>4.5</v>
      </c>
      <c r="J89" s="101">
        <v>7709.13</v>
      </c>
      <c r="K89" s="3">
        <v>16.5</v>
      </c>
      <c r="L89" s="101">
        <v>116.18</v>
      </c>
      <c r="M89" s="3">
        <v>-28.7</v>
      </c>
      <c r="N89" s="101">
        <v>14376.1</v>
      </c>
      <c r="O89" s="3">
        <v>11</v>
      </c>
      <c r="P89" s="101">
        <v>14998.84</v>
      </c>
      <c r="Q89" s="92">
        <v>-5.5</v>
      </c>
      <c r="R89" s="96">
        <v>11155.9</v>
      </c>
      <c r="S89" s="3">
        <v>16.8</v>
      </c>
      <c r="T89" s="96">
        <v>6209.45</v>
      </c>
      <c r="U89" s="59">
        <v>21.4</v>
      </c>
    </row>
    <row r="90" spans="1:21" hidden="1" x14ac:dyDescent="0.15">
      <c r="A90" s="4" t="s">
        <v>142</v>
      </c>
      <c r="B90" s="58">
        <f t="shared" si="4"/>
        <v>2014</v>
      </c>
      <c r="C90" s="58">
        <f t="shared" si="5"/>
        <v>3</v>
      </c>
      <c r="D90" s="3">
        <v>60042.27</v>
      </c>
      <c r="E90" s="3">
        <v>9.1999999999999993</v>
      </c>
      <c r="F90" s="3">
        <v>31311.57</v>
      </c>
      <c r="G90" s="3">
        <v>11.7</v>
      </c>
      <c r="H90" s="90">
        <v>28730.7</v>
      </c>
      <c r="I90" s="108">
        <v>6.6</v>
      </c>
      <c r="J90" s="101">
        <v>6226.42</v>
      </c>
      <c r="K90" s="3">
        <v>20.399999999999999</v>
      </c>
      <c r="L90" s="101">
        <v>83.96</v>
      </c>
      <c r="M90" s="3">
        <v>-33.9</v>
      </c>
      <c r="N90" s="101">
        <v>11093.15</v>
      </c>
      <c r="O90" s="3">
        <v>9.6</v>
      </c>
      <c r="P90" s="101">
        <v>11327.17</v>
      </c>
      <c r="Q90" s="92">
        <v>-1.9</v>
      </c>
      <c r="R90" s="96">
        <v>9777.32</v>
      </c>
      <c r="S90" s="3">
        <v>17.100000000000001</v>
      </c>
      <c r="T90" s="96">
        <v>5396.87</v>
      </c>
      <c r="U90" s="59">
        <v>21.7</v>
      </c>
    </row>
    <row r="91" spans="1:21" hidden="1" x14ac:dyDescent="0.15">
      <c r="A91" s="4" t="s">
        <v>143</v>
      </c>
      <c r="B91" s="58">
        <f t="shared" si="4"/>
        <v>2014</v>
      </c>
      <c r="C91" s="58">
        <f t="shared" si="5"/>
        <v>2</v>
      </c>
      <c r="D91" s="3">
        <v>63756.74</v>
      </c>
      <c r="E91" s="3">
        <v>37.299999999999997</v>
      </c>
      <c r="F91" s="3">
        <v>42492.3</v>
      </c>
      <c r="G91" s="3">
        <v>54.5</v>
      </c>
      <c r="H91" s="90">
        <v>21264.44</v>
      </c>
      <c r="I91" s="108">
        <v>12.4</v>
      </c>
      <c r="J91" s="101">
        <v>4913.09</v>
      </c>
      <c r="K91" s="3">
        <v>24.8</v>
      </c>
      <c r="L91" s="101">
        <v>49.75</v>
      </c>
      <c r="M91" s="3">
        <v>-43.2</v>
      </c>
      <c r="N91" s="101">
        <v>8256.1200000000008</v>
      </c>
      <c r="O91" s="3">
        <v>12.6</v>
      </c>
      <c r="P91" s="101">
        <v>8045.49</v>
      </c>
      <c r="Q91" s="92">
        <v>6.3</v>
      </c>
      <c r="R91" s="96">
        <v>8461.93</v>
      </c>
      <c r="S91" s="3">
        <v>19.399999999999999</v>
      </c>
      <c r="T91" s="96">
        <v>4680.32</v>
      </c>
      <c r="U91" s="59">
        <v>24.9</v>
      </c>
    </row>
    <row r="92" spans="1:21" hidden="1" x14ac:dyDescent="0.15">
      <c r="A92" s="4" t="s">
        <v>144</v>
      </c>
      <c r="B92" s="58">
        <f t="shared" si="4"/>
        <v>2014</v>
      </c>
      <c r="C92" s="58">
        <f t="shared" si="5"/>
        <v>1</v>
      </c>
      <c r="D92" s="3" t="s">
        <v>0</v>
      </c>
      <c r="E92" s="3" t="s">
        <v>0</v>
      </c>
      <c r="F92" s="3" t="s">
        <v>0</v>
      </c>
      <c r="G92" s="3" t="s">
        <v>0</v>
      </c>
      <c r="H92" s="90" t="s">
        <v>0</v>
      </c>
      <c r="I92" s="108" t="s">
        <v>0</v>
      </c>
      <c r="J92" s="101" t="s">
        <v>0</v>
      </c>
      <c r="K92" s="3" t="s">
        <v>0</v>
      </c>
      <c r="L92" s="101" t="s">
        <v>0</v>
      </c>
      <c r="M92" s="3" t="s">
        <v>0</v>
      </c>
      <c r="N92" s="101" t="s">
        <v>0</v>
      </c>
      <c r="O92" s="3" t="s">
        <v>0</v>
      </c>
      <c r="P92" s="101" t="s">
        <v>0</v>
      </c>
      <c r="Q92" s="92" t="s">
        <v>0</v>
      </c>
      <c r="R92" s="96" t="s">
        <v>0</v>
      </c>
      <c r="S92" s="3" t="s">
        <v>0</v>
      </c>
      <c r="T92" s="96" t="s">
        <v>0</v>
      </c>
      <c r="U92" s="59" t="s">
        <v>0</v>
      </c>
    </row>
    <row r="93" spans="1:21" hidden="1" x14ac:dyDescent="0.15">
      <c r="A93" s="4" t="s">
        <v>145</v>
      </c>
      <c r="B93" s="58">
        <f t="shared" si="4"/>
        <v>2013</v>
      </c>
      <c r="C93" s="58">
        <f t="shared" si="5"/>
        <v>12</v>
      </c>
      <c r="D93" s="3">
        <v>153503.96</v>
      </c>
      <c r="E93" s="3">
        <v>26.9</v>
      </c>
      <c r="F93" s="3">
        <v>31381.49</v>
      </c>
      <c r="G93" s="3">
        <v>28.4</v>
      </c>
      <c r="H93" s="90">
        <v>122122.47</v>
      </c>
      <c r="I93" s="108">
        <v>26.5</v>
      </c>
      <c r="J93" s="101">
        <v>19672.66</v>
      </c>
      <c r="K93" s="3">
        <v>33.1</v>
      </c>
      <c r="L93" s="101">
        <v>534.16999999999996</v>
      </c>
      <c r="M93" s="3">
        <v>32.799999999999997</v>
      </c>
      <c r="N93" s="101">
        <v>47424.95</v>
      </c>
      <c r="O93" s="3">
        <v>21.3</v>
      </c>
      <c r="P93" s="101">
        <v>54490.7</v>
      </c>
      <c r="Q93" s="92">
        <v>28.9</v>
      </c>
      <c r="R93" s="96">
        <v>21419.759999999998</v>
      </c>
      <c r="S93" s="3">
        <v>32.4</v>
      </c>
      <c r="T93" s="96">
        <v>11801.46</v>
      </c>
      <c r="U93" s="59">
        <v>40.6</v>
      </c>
    </row>
    <row r="94" spans="1:21" hidden="1" x14ac:dyDescent="0.15">
      <c r="A94" s="4" t="s">
        <v>146</v>
      </c>
      <c r="B94" s="58">
        <f t="shared" si="4"/>
        <v>2013</v>
      </c>
      <c r="C94" s="58">
        <f t="shared" si="5"/>
        <v>11</v>
      </c>
      <c r="D94" s="3">
        <v>140805.37</v>
      </c>
      <c r="E94" s="3">
        <v>26.4</v>
      </c>
      <c r="F94" s="3">
        <v>31329.88</v>
      </c>
      <c r="G94" s="3">
        <v>22.2</v>
      </c>
      <c r="H94" s="90">
        <v>109475.49</v>
      </c>
      <c r="I94" s="108">
        <v>27.6</v>
      </c>
      <c r="J94" s="101">
        <v>17666.810000000001</v>
      </c>
      <c r="K94" s="3">
        <v>33.799999999999997</v>
      </c>
      <c r="L94" s="101">
        <v>474.61</v>
      </c>
      <c r="M94" s="3">
        <v>28</v>
      </c>
      <c r="N94" s="101">
        <v>42742.18</v>
      </c>
      <c r="O94" s="3">
        <v>20.8</v>
      </c>
      <c r="P94" s="101">
        <v>48591.89</v>
      </c>
      <c r="Q94" s="92">
        <v>31.9</v>
      </c>
      <c r="R94" s="96">
        <v>19936.669999999998</v>
      </c>
      <c r="S94" s="3">
        <v>34.700000000000003</v>
      </c>
      <c r="T94" s="96">
        <v>10903.38</v>
      </c>
      <c r="U94" s="59">
        <v>42.4</v>
      </c>
    </row>
    <row r="95" spans="1:21" hidden="1" x14ac:dyDescent="0.15">
      <c r="A95" s="4" t="s">
        <v>147</v>
      </c>
      <c r="B95" s="58">
        <f t="shared" si="4"/>
        <v>2013</v>
      </c>
      <c r="C95" s="58">
        <f t="shared" si="5"/>
        <v>10</v>
      </c>
      <c r="D95" s="3">
        <v>128147.61</v>
      </c>
      <c r="E95" s="3">
        <v>26.1</v>
      </c>
      <c r="F95" s="3">
        <v>30953.68</v>
      </c>
      <c r="G95" s="3">
        <v>22.6</v>
      </c>
      <c r="H95" s="90">
        <v>97193.93</v>
      </c>
      <c r="I95" s="108">
        <v>27.2</v>
      </c>
      <c r="J95" s="101">
        <v>15968.52</v>
      </c>
      <c r="K95" s="3">
        <v>31.9</v>
      </c>
      <c r="L95" s="101">
        <v>415.97</v>
      </c>
      <c r="M95" s="3">
        <v>23.4</v>
      </c>
      <c r="N95" s="101">
        <v>37095.9</v>
      </c>
      <c r="O95" s="3">
        <v>17.7</v>
      </c>
      <c r="P95" s="101">
        <v>43713.55</v>
      </c>
      <c r="Q95" s="92">
        <v>34.799999999999997</v>
      </c>
      <c r="R95" s="96">
        <v>18023.77</v>
      </c>
      <c r="S95" s="3">
        <v>31.4</v>
      </c>
      <c r="T95" s="96">
        <v>9948.61</v>
      </c>
      <c r="U95" s="59">
        <v>41.1</v>
      </c>
    </row>
    <row r="96" spans="1:21" hidden="1" x14ac:dyDescent="0.15">
      <c r="A96" s="4" t="s">
        <v>148</v>
      </c>
      <c r="B96" s="58">
        <f t="shared" si="4"/>
        <v>2013</v>
      </c>
      <c r="C96" s="58">
        <f t="shared" si="5"/>
        <v>9</v>
      </c>
      <c r="D96" s="3">
        <v>118625.8</v>
      </c>
      <c r="E96" s="3">
        <v>27.2</v>
      </c>
      <c r="F96" s="3">
        <v>30798.02</v>
      </c>
      <c r="G96" s="3">
        <v>23.1</v>
      </c>
      <c r="H96" s="90">
        <v>87827.78</v>
      </c>
      <c r="I96" s="108">
        <v>28.7</v>
      </c>
      <c r="J96" s="101">
        <v>14567.83</v>
      </c>
      <c r="K96" s="3">
        <v>32.299999999999997</v>
      </c>
      <c r="L96" s="101">
        <v>391.08</v>
      </c>
      <c r="M96" s="3">
        <v>23.4</v>
      </c>
      <c r="N96" s="101">
        <v>33673.69</v>
      </c>
      <c r="O96" s="3">
        <v>18.399999999999999</v>
      </c>
      <c r="P96" s="101">
        <v>39195.19</v>
      </c>
      <c r="Q96" s="92">
        <v>37.700000000000003</v>
      </c>
      <c r="R96" s="96">
        <v>16881.330000000002</v>
      </c>
      <c r="S96" s="3">
        <v>32.9</v>
      </c>
      <c r="T96" s="96">
        <v>9327.32</v>
      </c>
      <c r="U96" s="59">
        <v>42.7</v>
      </c>
    </row>
    <row r="97" spans="1:21" hidden="1" x14ac:dyDescent="0.15">
      <c r="A97" s="4" t="s">
        <v>149</v>
      </c>
      <c r="B97" s="58">
        <f t="shared" si="4"/>
        <v>2013</v>
      </c>
      <c r="C97" s="58">
        <f t="shared" si="5"/>
        <v>8</v>
      </c>
      <c r="D97" s="3">
        <v>107480.23</v>
      </c>
      <c r="E97" s="3">
        <v>27.4</v>
      </c>
      <c r="F97" s="3">
        <v>30519.919999999998</v>
      </c>
      <c r="G97" s="3">
        <v>23.7</v>
      </c>
      <c r="H97" s="90">
        <v>76960.31</v>
      </c>
      <c r="I97" s="108">
        <v>28.9</v>
      </c>
      <c r="J97" s="101">
        <v>12883.21</v>
      </c>
      <c r="K97" s="3">
        <v>30.3</v>
      </c>
      <c r="L97" s="101">
        <v>343.71</v>
      </c>
      <c r="M97" s="3">
        <v>17.2</v>
      </c>
      <c r="N97" s="101">
        <v>29216.240000000002</v>
      </c>
      <c r="O97" s="3">
        <v>16.7</v>
      </c>
      <c r="P97" s="101">
        <v>34517.15</v>
      </c>
      <c r="Q97" s="92">
        <v>40.9</v>
      </c>
      <c r="R97" s="96">
        <v>15335.28</v>
      </c>
      <c r="S97" s="3">
        <v>31.3</v>
      </c>
      <c r="T97" s="96">
        <v>8425.69</v>
      </c>
      <c r="U97" s="59">
        <v>40.5</v>
      </c>
    </row>
    <row r="98" spans="1:21" x14ac:dyDescent="0.15">
      <c r="A98" s="4" t="s">
        <v>150</v>
      </c>
      <c r="B98" s="58">
        <f t="shared" si="4"/>
        <v>2013</v>
      </c>
      <c r="C98" s="58">
        <f t="shared" si="5"/>
        <v>7</v>
      </c>
      <c r="D98" s="3">
        <v>97058.79</v>
      </c>
      <c r="E98" s="3">
        <v>29.4</v>
      </c>
      <c r="F98" s="3">
        <v>30228.25</v>
      </c>
      <c r="G98" s="3">
        <v>24.9</v>
      </c>
      <c r="H98" s="90">
        <v>66830.539999999994</v>
      </c>
      <c r="I98" s="108">
        <v>31.5</v>
      </c>
      <c r="J98" s="101">
        <v>11433.24</v>
      </c>
      <c r="K98" s="3">
        <v>31.1</v>
      </c>
      <c r="L98" s="101">
        <v>269.37</v>
      </c>
      <c r="M98" s="3">
        <v>18</v>
      </c>
      <c r="N98" s="101">
        <v>25151.42</v>
      </c>
      <c r="O98" s="3">
        <v>18.2</v>
      </c>
      <c r="P98" s="101">
        <v>29976.51</v>
      </c>
      <c r="Q98" s="92">
        <v>45.5</v>
      </c>
      <c r="R98" s="96">
        <v>13977.27</v>
      </c>
      <c r="S98" s="3">
        <v>32</v>
      </c>
      <c r="T98" s="96">
        <v>7724.85</v>
      </c>
      <c r="U98" s="59">
        <v>43.6</v>
      </c>
    </row>
    <row r="99" spans="1:21" hidden="1" x14ac:dyDescent="0.15">
      <c r="A99" s="4" t="s">
        <v>151</v>
      </c>
      <c r="B99" s="58">
        <f t="shared" si="4"/>
        <v>2013</v>
      </c>
      <c r="C99" s="58">
        <f t="shared" si="5"/>
        <v>6</v>
      </c>
      <c r="D99" s="3">
        <v>87890.99</v>
      </c>
      <c r="E99" s="3">
        <v>30.6</v>
      </c>
      <c r="F99" s="3">
        <v>30666.26</v>
      </c>
      <c r="G99" s="3">
        <v>27.9</v>
      </c>
      <c r="H99" s="90">
        <v>57224.72</v>
      </c>
      <c r="I99" s="108">
        <v>32.1</v>
      </c>
      <c r="J99" s="101">
        <v>9901.24</v>
      </c>
      <c r="K99" s="3">
        <v>30.4</v>
      </c>
      <c r="L99" s="101">
        <v>234.05</v>
      </c>
      <c r="M99" s="3">
        <v>15.9</v>
      </c>
      <c r="N99" s="101">
        <v>21629.72</v>
      </c>
      <c r="O99" s="3">
        <v>16.3</v>
      </c>
      <c r="P99" s="101">
        <v>25459.72</v>
      </c>
      <c r="Q99" s="92">
        <v>50.3</v>
      </c>
      <c r="R99" s="96">
        <v>12630.81</v>
      </c>
      <c r="S99" s="3">
        <v>31.5</v>
      </c>
      <c r="T99" s="96">
        <v>6992.56</v>
      </c>
      <c r="U99" s="59">
        <v>45.8</v>
      </c>
    </row>
    <row r="100" spans="1:21" hidden="1" x14ac:dyDescent="0.15">
      <c r="A100" s="4" t="s">
        <v>152</v>
      </c>
      <c r="B100" s="58">
        <f t="shared" si="4"/>
        <v>2013</v>
      </c>
      <c r="C100" s="58">
        <f t="shared" si="5"/>
        <v>5</v>
      </c>
      <c r="D100" s="3">
        <v>75195.039999999994</v>
      </c>
      <c r="E100" s="3">
        <v>30.5</v>
      </c>
      <c r="F100" s="3">
        <v>30080.26</v>
      </c>
      <c r="G100" s="3">
        <v>28.2</v>
      </c>
      <c r="H100" s="90">
        <v>45114.78</v>
      </c>
      <c r="I100" s="108">
        <v>32</v>
      </c>
      <c r="J100" s="101">
        <v>8051.14</v>
      </c>
      <c r="K100" s="3">
        <v>27.9</v>
      </c>
      <c r="L100" s="101">
        <v>198.64</v>
      </c>
      <c r="M100" s="3">
        <v>18.2</v>
      </c>
      <c r="N100" s="101">
        <v>16588.3</v>
      </c>
      <c r="O100" s="3">
        <v>14.3</v>
      </c>
      <c r="P100" s="101">
        <v>20276.689999999999</v>
      </c>
      <c r="Q100" s="92">
        <v>53.7</v>
      </c>
      <c r="R100" s="96">
        <v>10811.75</v>
      </c>
      <c r="S100" s="3">
        <v>26.9</v>
      </c>
      <c r="T100" s="96">
        <v>5867.22</v>
      </c>
      <c r="U100" s="59">
        <v>43.8</v>
      </c>
    </row>
    <row r="101" spans="1:21" hidden="1" x14ac:dyDescent="0.15">
      <c r="A101" s="4" t="s">
        <v>153</v>
      </c>
      <c r="B101" s="58">
        <f t="shared" si="4"/>
        <v>2013</v>
      </c>
      <c r="C101" s="58">
        <f t="shared" si="5"/>
        <v>4</v>
      </c>
      <c r="D101" s="3">
        <v>65140.38</v>
      </c>
      <c r="E101" s="3">
        <v>35.700000000000003</v>
      </c>
      <c r="F101" s="3">
        <v>29538.87</v>
      </c>
      <c r="G101" s="3">
        <v>38.5</v>
      </c>
      <c r="H101" s="90">
        <v>35601.51</v>
      </c>
      <c r="I101" s="108">
        <v>33.5</v>
      </c>
      <c r="J101" s="101">
        <v>6618.29</v>
      </c>
      <c r="K101" s="3">
        <v>26.8</v>
      </c>
      <c r="L101" s="101">
        <v>162.87</v>
      </c>
      <c r="M101" s="3">
        <v>28.5</v>
      </c>
      <c r="N101" s="101">
        <v>12951.7</v>
      </c>
      <c r="O101" s="3">
        <v>16.2</v>
      </c>
      <c r="P101" s="101">
        <v>15868.64</v>
      </c>
      <c r="Q101" s="92">
        <v>55.9</v>
      </c>
      <c r="R101" s="96">
        <v>9550.68</v>
      </c>
      <c r="S101" s="3">
        <v>30.5</v>
      </c>
      <c r="T101" s="96">
        <v>5114.93</v>
      </c>
      <c r="U101" s="59">
        <v>46.3</v>
      </c>
    </row>
    <row r="102" spans="1:21" hidden="1" x14ac:dyDescent="0.15">
      <c r="A102" s="4" t="s">
        <v>154</v>
      </c>
      <c r="B102" s="58">
        <f t="shared" si="4"/>
        <v>2013</v>
      </c>
      <c r="C102" s="58">
        <f t="shared" si="5"/>
        <v>3</v>
      </c>
      <c r="D102" s="3">
        <v>55004.1</v>
      </c>
      <c r="E102" s="3">
        <v>30.4</v>
      </c>
      <c r="F102" s="3">
        <v>28042.1</v>
      </c>
      <c r="G102" s="3">
        <v>31.4</v>
      </c>
      <c r="H102" s="90">
        <v>26962</v>
      </c>
      <c r="I102" s="108">
        <v>29.3</v>
      </c>
      <c r="J102" s="101">
        <v>5172.24</v>
      </c>
      <c r="K102" s="3">
        <v>19.8</v>
      </c>
      <c r="L102" s="101">
        <v>126.97</v>
      </c>
      <c r="M102" s="3">
        <v>13.6</v>
      </c>
      <c r="N102" s="101">
        <v>10119.66</v>
      </c>
      <c r="O102" s="3">
        <v>13.6</v>
      </c>
      <c r="P102" s="101">
        <v>11543.14</v>
      </c>
      <c r="Q102" s="92">
        <v>53.8</v>
      </c>
      <c r="R102" s="96">
        <v>8346.42</v>
      </c>
      <c r="S102" s="3">
        <v>27.9</v>
      </c>
      <c r="T102" s="96">
        <v>4433.6000000000004</v>
      </c>
      <c r="U102" s="59">
        <v>41</v>
      </c>
    </row>
    <row r="103" spans="1:21" hidden="1" x14ac:dyDescent="0.15">
      <c r="A103" s="4" t="s">
        <v>155</v>
      </c>
      <c r="B103" s="58">
        <f t="shared" si="4"/>
        <v>2013</v>
      </c>
      <c r="C103" s="58">
        <f t="shared" si="5"/>
        <v>2</v>
      </c>
      <c r="D103" s="3">
        <v>46424.06</v>
      </c>
      <c r="E103" s="3">
        <v>33.4</v>
      </c>
      <c r="F103" s="3">
        <v>27498.31</v>
      </c>
      <c r="G103" s="3">
        <v>33.200000000000003</v>
      </c>
      <c r="H103" s="90">
        <v>18925.75</v>
      </c>
      <c r="I103" s="108">
        <v>33.700000000000003</v>
      </c>
      <c r="J103" s="101">
        <v>3937.6</v>
      </c>
      <c r="K103" s="3">
        <v>26.4</v>
      </c>
      <c r="L103" s="101">
        <v>87.51</v>
      </c>
      <c r="M103" s="3">
        <v>-18.399999999999999</v>
      </c>
      <c r="N103" s="101">
        <v>7330.85</v>
      </c>
      <c r="O103" s="3">
        <v>22.3</v>
      </c>
      <c r="P103" s="101">
        <v>7569.79</v>
      </c>
      <c r="Q103" s="92">
        <v>53.5</v>
      </c>
      <c r="R103" s="96">
        <v>7087.36</v>
      </c>
      <c r="S103" s="3">
        <v>29.4</v>
      </c>
      <c r="T103" s="96">
        <v>3746.48</v>
      </c>
      <c r="U103" s="59">
        <v>46.8</v>
      </c>
    </row>
    <row r="104" spans="1:21" hidden="1" x14ac:dyDescent="0.15">
      <c r="A104" s="4" t="s">
        <v>156</v>
      </c>
      <c r="B104" s="58">
        <f t="shared" si="4"/>
        <v>2013</v>
      </c>
      <c r="C104" s="58">
        <f t="shared" si="5"/>
        <v>1</v>
      </c>
      <c r="D104" s="3" t="s">
        <v>0</v>
      </c>
      <c r="E104" s="3" t="s">
        <v>0</v>
      </c>
      <c r="F104" s="3" t="s">
        <v>0</v>
      </c>
      <c r="G104" s="3" t="s">
        <v>0</v>
      </c>
      <c r="H104" s="90" t="s">
        <v>0</v>
      </c>
      <c r="I104" s="108" t="s">
        <v>0</v>
      </c>
      <c r="J104" s="101" t="s">
        <v>0</v>
      </c>
      <c r="K104" s="3" t="s">
        <v>0</v>
      </c>
      <c r="L104" s="101" t="s">
        <v>0</v>
      </c>
      <c r="M104" s="3" t="s">
        <v>0</v>
      </c>
      <c r="N104" s="101" t="s">
        <v>0</v>
      </c>
      <c r="O104" s="3" t="s">
        <v>0</v>
      </c>
      <c r="P104" s="101" t="s">
        <v>0</v>
      </c>
      <c r="Q104" s="92" t="s">
        <v>0</v>
      </c>
      <c r="R104" s="96" t="s">
        <v>0</v>
      </c>
      <c r="S104" s="3" t="s">
        <v>0</v>
      </c>
      <c r="T104" s="96" t="s">
        <v>0</v>
      </c>
      <c r="U104" s="59" t="s">
        <v>0</v>
      </c>
    </row>
    <row r="105" spans="1:21" hidden="1" x14ac:dyDescent="0.15">
      <c r="A105" s="4" t="s">
        <v>157</v>
      </c>
      <c r="B105" s="58">
        <f t="shared" si="4"/>
        <v>2012</v>
      </c>
      <c r="C105" s="58">
        <f t="shared" si="5"/>
        <v>12</v>
      </c>
      <c r="D105" s="3">
        <v>120969.76</v>
      </c>
      <c r="E105" s="3">
        <v>9</v>
      </c>
      <c r="F105" s="3">
        <v>24432.09</v>
      </c>
      <c r="G105" s="3">
        <v>-3.4</v>
      </c>
      <c r="H105" s="90">
        <v>96536.81</v>
      </c>
      <c r="I105" s="108">
        <v>12.7</v>
      </c>
      <c r="J105" s="101">
        <v>14778.39</v>
      </c>
      <c r="K105" s="3">
        <v>13.2</v>
      </c>
      <c r="L105" s="101">
        <v>402.09</v>
      </c>
      <c r="M105" s="3">
        <v>-48.8</v>
      </c>
      <c r="N105" s="101">
        <v>39081.96</v>
      </c>
      <c r="O105" s="3">
        <v>11.7</v>
      </c>
      <c r="P105" s="101">
        <v>42274.38</v>
      </c>
      <c r="Q105" s="92">
        <v>14.7</v>
      </c>
      <c r="R105" s="96">
        <v>16178.11</v>
      </c>
      <c r="S105" s="3">
        <v>25.4</v>
      </c>
      <c r="T105" s="96">
        <v>8395.14</v>
      </c>
      <c r="U105" s="59">
        <v>33</v>
      </c>
    </row>
    <row r="106" spans="1:21" hidden="1" x14ac:dyDescent="0.15">
      <c r="A106" s="4" t="s">
        <v>158</v>
      </c>
      <c r="B106" s="58">
        <f t="shared" si="4"/>
        <v>2012</v>
      </c>
      <c r="C106" s="58">
        <f t="shared" si="5"/>
        <v>11</v>
      </c>
      <c r="D106" s="3">
        <v>111431.43</v>
      </c>
      <c r="E106" s="3">
        <v>13</v>
      </c>
      <c r="F106" s="3">
        <v>25629.39</v>
      </c>
      <c r="G106" s="3">
        <v>9.6999999999999993</v>
      </c>
      <c r="H106" s="90">
        <v>85802.04</v>
      </c>
      <c r="I106" s="108">
        <v>14.1</v>
      </c>
      <c r="J106" s="101">
        <v>13207.78</v>
      </c>
      <c r="K106" s="3">
        <v>16.100000000000001</v>
      </c>
      <c r="L106" s="101">
        <v>370.78</v>
      </c>
      <c r="M106" s="3">
        <v>-51.5</v>
      </c>
      <c r="N106" s="101">
        <v>35374.25</v>
      </c>
      <c r="O106" s="3">
        <v>13.8</v>
      </c>
      <c r="P106" s="101">
        <v>36849.24</v>
      </c>
      <c r="Q106" s="92">
        <v>15.2</v>
      </c>
      <c r="R106" s="96">
        <v>14803.7</v>
      </c>
      <c r="S106" s="3">
        <v>38.799999999999997</v>
      </c>
      <c r="T106" s="96">
        <v>7659.02</v>
      </c>
      <c r="U106" s="59">
        <v>46.7</v>
      </c>
    </row>
    <row r="107" spans="1:21" hidden="1" x14ac:dyDescent="0.15">
      <c r="A107" s="4" t="s">
        <v>159</v>
      </c>
      <c r="B107" s="58">
        <f t="shared" si="4"/>
        <v>2012</v>
      </c>
      <c r="C107" s="58">
        <f t="shared" si="5"/>
        <v>10</v>
      </c>
      <c r="D107" s="3">
        <v>101637.66</v>
      </c>
      <c r="E107" s="3">
        <v>13.6</v>
      </c>
      <c r="F107" s="3">
        <v>25240.6</v>
      </c>
      <c r="G107" s="3">
        <v>19.899999999999999</v>
      </c>
      <c r="H107" s="90">
        <v>76397.06</v>
      </c>
      <c r="I107" s="108">
        <v>11.6</v>
      </c>
      <c r="J107" s="101">
        <v>12105.68</v>
      </c>
      <c r="K107" s="3">
        <v>14.7</v>
      </c>
      <c r="L107" s="101">
        <v>337.21</v>
      </c>
      <c r="M107" s="3">
        <v>-52.8</v>
      </c>
      <c r="N107" s="101">
        <v>31514.57</v>
      </c>
      <c r="O107" s="3">
        <v>11.7</v>
      </c>
      <c r="P107" s="101">
        <v>32439.599999999999</v>
      </c>
      <c r="Q107" s="92">
        <v>12</v>
      </c>
      <c r="R107" s="96">
        <v>13719.79</v>
      </c>
      <c r="S107" s="3">
        <v>38.799999999999997</v>
      </c>
      <c r="T107" s="96">
        <v>7052.28</v>
      </c>
      <c r="U107" s="59">
        <v>45.5</v>
      </c>
    </row>
    <row r="108" spans="1:21" hidden="1" x14ac:dyDescent="0.15">
      <c r="A108" s="4" t="s">
        <v>160</v>
      </c>
      <c r="B108" s="58">
        <f t="shared" si="4"/>
        <v>2012</v>
      </c>
      <c r="C108" s="58">
        <f t="shared" si="5"/>
        <v>9</v>
      </c>
      <c r="D108" s="3">
        <v>93253.62</v>
      </c>
      <c r="E108" s="3">
        <v>12.8</v>
      </c>
      <c r="F108" s="3">
        <v>25022.01</v>
      </c>
      <c r="G108" s="3">
        <v>20.8</v>
      </c>
      <c r="H108" s="90">
        <v>68231.62</v>
      </c>
      <c r="I108" s="108">
        <v>10.1</v>
      </c>
      <c r="J108" s="101">
        <v>11008.12</v>
      </c>
      <c r="K108" s="3">
        <v>12.9</v>
      </c>
      <c r="L108" s="101">
        <v>316.88</v>
      </c>
      <c r="M108" s="3">
        <v>-53.3</v>
      </c>
      <c r="N108" s="101">
        <v>28437.71</v>
      </c>
      <c r="O108" s="3">
        <v>11.4</v>
      </c>
      <c r="P108" s="101">
        <v>28468.9</v>
      </c>
      <c r="Q108" s="92">
        <v>9.6</v>
      </c>
      <c r="R108" s="96">
        <v>12697.64</v>
      </c>
      <c r="S108" s="3">
        <v>40.700000000000003</v>
      </c>
      <c r="T108" s="96">
        <v>6534.47</v>
      </c>
      <c r="U108" s="59">
        <v>47.9</v>
      </c>
    </row>
    <row r="109" spans="1:21" hidden="1" x14ac:dyDescent="0.15">
      <c r="A109" s="4" t="s">
        <v>161</v>
      </c>
      <c r="B109" s="58">
        <f t="shared" si="4"/>
        <v>2012</v>
      </c>
      <c r="C109" s="58">
        <f t="shared" si="5"/>
        <v>8</v>
      </c>
      <c r="D109" s="3">
        <v>84384.28</v>
      </c>
      <c r="E109" s="3">
        <v>13.2</v>
      </c>
      <c r="F109" s="3">
        <v>24670.33</v>
      </c>
      <c r="G109" s="3">
        <v>24.7</v>
      </c>
      <c r="H109" s="90">
        <v>59713.95</v>
      </c>
      <c r="I109" s="108">
        <v>9.1</v>
      </c>
      <c r="J109" s="101">
        <v>9885.92</v>
      </c>
      <c r="K109" s="3">
        <v>11.2</v>
      </c>
      <c r="L109" s="101">
        <v>293.3</v>
      </c>
      <c r="M109" s="3">
        <v>-53.7</v>
      </c>
      <c r="N109" s="101">
        <v>25039.88</v>
      </c>
      <c r="O109" s="3">
        <v>12.5</v>
      </c>
      <c r="P109" s="101">
        <v>24494.85</v>
      </c>
      <c r="Q109" s="92">
        <v>6.7</v>
      </c>
      <c r="R109" s="96">
        <v>11679.28</v>
      </c>
      <c r="S109" s="3">
        <v>43.1</v>
      </c>
      <c r="T109" s="96">
        <v>5994.83</v>
      </c>
      <c r="U109" s="59">
        <v>49</v>
      </c>
    </row>
    <row r="110" spans="1:21" x14ac:dyDescent="0.15">
      <c r="A110" s="4" t="s">
        <v>162</v>
      </c>
      <c r="B110" s="58">
        <f t="shared" si="4"/>
        <v>2012</v>
      </c>
      <c r="C110" s="58">
        <f t="shared" si="5"/>
        <v>7</v>
      </c>
      <c r="D110" s="3">
        <v>75027.62</v>
      </c>
      <c r="E110" s="3">
        <v>11.6</v>
      </c>
      <c r="F110" s="3">
        <v>24195.48</v>
      </c>
      <c r="G110" s="3">
        <v>24.8</v>
      </c>
      <c r="H110" s="90">
        <v>50832.14</v>
      </c>
      <c r="I110" s="108">
        <v>6.2</v>
      </c>
      <c r="J110" s="101">
        <v>8723</v>
      </c>
      <c r="K110" s="3">
        <v>8.8000000000000007</v>
      </c>
      <c r="L110" s="101">
        <v>228.34</v>
      </c>
      <c r="M110" s="3">
        <v>-54.3</v>
      </c>
      <c r="N110" s="101">
        <v>21284.48</v>
      </c>
      <c r="O110" s="3">
        <v>10.3</v>
      </c>
      <c r="P110" s="101">
        <v>20596.330000000002</v>
      </c>
      <c r="Q110" s="92">
        <v>2.8</v>
      </c>
      <c r="R110" s="96">
        <v>10592.34</v>
      </c>
      <c r="S110" s="3">
        <v>41.7</v>
      </c>
      <c r="T110" s="96">
        <v>5379.01</v>
      </c>
      <c r="U110" s="59">
        <v>47.5</v>
      </c>
    </row>
    <row r="111" spans="1:21" hidden="1" x14ac:dyDescent="0.15">
      <c r="A111" s="4" t="s">
        <v>163</v>
      </c>
      <c r="B111" s="58">
        <f t="shared" si="4"/>
        <v>2012</v>
      </c>
      <c r="C111" s="58">
        <f t="shared" si="5"/>
        <v>6</v>
      </c>
      <c r="D111" s="3">
        <v>67314.86</v>
      </c>
      <c r="E111" s="3">
        <v>12.3</v>
      </c>
      <c r="F111" s="3">
        <v>23985.83</v>
      </c>
      <c r="G111" s="3">
        <v>26.5</v>
      </c>
      <c r="H111" s="90">
        <v>43329.02</v>
      </c>
      <c r="I111" s="108">
        <v>5.7</v>
      </c>
      <c r="J111" s="101">
        <v>7591.82</v>
      </c>
      <c r="K111" s="3">
        <v>8.1</v>
      </c>
      <c r="L111" s="101">
        <v>202.01</v>
      </c>
      <c r="M111" s="3">
        <v>-53.9</v>
      </c>
      <c r="N111" s="101">
        <v>18590.98</v>
      </c>
      <c r="O111" s="3">
        <v>12.9</v>
      </c>
      <c r="P111" s="101">
        <v>16944.21</v>
      </c>
      <c r="Q111" s="92">
        <v>-0.7</v>
      </c>
      <c r="R111" s="96">
        <v>9606.4699999999993</v>
      </c>
      <c r="S111" s="3">
        <v>46</v>
      </c>
      <c r="T111" s="96">
        <v>4795.93</v>
      </c>
      <c r="U111" s="59">
        <v>48.7</v>
      </c>
    </row>
    <row r="112" spans="1:21" hidden="1" x14ac:dyDescent="0.15">
      <c r="A112" s="4" t="s">
        <v>164</v>
      </c>
      <c r="B112" s="58">
        <f t="shared" si="4"/>
        <v>2012</v>
      </c>
      <c r="C112" s="58">
        <f t="shared" si="5"/>
        <v>5</v>
      </c>
      <c r="D112" s="3">
        <v>57632.63</v>
      </c>
      <c r="E112" s="3">
        <v>13.9</v>
      </c>
      <c r="F112" s="3">
        <v>23462.07</v>
      </c>
      <c r="G112" s="3">
        <v>28.4</v>
      </c>
      <c r="H112" s="90">
        <v>34170.559999999998</v>
      </c>
      <c r="I112" s="108">
        <v>5.7</v>
      </c>
      <c r="J112" s="101">
        <v>6296.41</v>
      </c>
      <c r="K112" s="3">
        <v>8.5</v>
      </c>
      <c r="L112" s="101">
        <v>167.99</v>
      </c>
      <c r="M112" s="3">
        <v>-36.799999999999997</v>
      </c>
      <c r="N112" s="101">
        <v>14517.94</v>
      </c>
      <c r="O112" s="3">
        <v>16.3</v>
      </c>
      <c r="P112" s="101">
        <v>13188.22</v>
      </c>
      <c r="Q112" s="92">
        <v>-4.3</v>
      </c>
      <c r="R112" s="96">
        <v>8520.52</v>
      </c>
      <c r="S112" s="3">
        <v>52.2</v>
      </c>
      <c r="T112" s="96">
        <v>4080.03</v>
      </c>
      <c r="U112" s="59">
        <v>46.2</v>
      </c>
    </row>
    <row r="113" spans="1:21" hidden="1" x14ac:dyDescent="0.15">
      <c r="A113" s="4" t="s">
        <v>165</v>
      </c>
      <c r="B113" s="58">
        <f t="shared" si="4"/>
        <v>2012</v>
      </c>
      <c r="C113" s="58">
        <f t="shared" si="5"/>
        <v>4</v>
      </c>
      <c r="D113" s="3">
        <v>47993.34</v>
      </c>
      <c r="E113" s="3">
        <v>12.1</v>
      </c>
      <c r="F113" s="3">
        <v>21326.080000000002</v>
      </c>
      <c r="G113" s="3">
        <v>22.2</v>
      </c>
      <c r="H113" s="90">
        <v>26667.25</v>
      </c>
      <c r="I113" s="108">
        <v>5.0999999999999996</v>
      </c>
      <c r="J113" s="101">
        <v>5220.6400000000003</v>
      </c>
      <c r="K113" s="3">
        <v>8.8000000000000007</v>
      </c>
      <c r="L113" s="101">
        <v>126.79</v>
      </c>
      <c r="M113" s="3">
        <v>-42.9</v>
      </c>
      <c r="N113" s="101">
        <v>11144.02</v>
      </c>
      <c r="O113" s="3">
        <v>17.5</v>
      </c>
      <c r="P113" s="101">
        <v>10175.799999999999</v>
      </c>
      <c r="Q113" s="92">
        <v>-6.2</v>
      </c>
      <c r="R113" s="96">
        <v>7320.21</v>
      </c>
      <c r="S113" s="3">
        <v>49.4</v>
      </c>
      <c r="T113" s="96">
        <v>3497.35</v>
      </c>
      <c r="U113" s="59">
        <v>45.3</v>
      </c>
    </row>
    <row r="114" spans="1:21" hidden="1" x14ac:dyDescent="0.15">
      <c r="A114" s="4" t="s">
        <v>166</v>
      </c>
      <c r="B114" s="58">
        <f t="shared" si="4"/>
        <v>2012</v>
      </c>
      <c r="C114" s="58">
        <f t="shared" si="5"/>
        <v>3</v>
      </c>
      <c r="D114" s="3">
        <v>42195.34</v>
      </c>
      <c r="E114" s="3">
        <v>17.3</v>
      </c>
      <c r="F114" s="3">
        <v>21348.74</v>
      </c>
      <c r="G114" s="3">
        <v>27.9</v>
      </c>
      <c r="H114" s="90">
        <v>20846.599999999999</v>
      </c>
      <c r="I114" s="108">
        <v>8.1999999999999993</v>
      </c>
      <c r="J114" s="101">
        <v>4318.5200000000004</v>
      </c>
      <c r="K114" s="3">
        <v>12.6</v>
      </c>
      <c r="L114" s="101">
        <v>111.78</v>
      </c>
      <c r="M114" s="3">
        <v>-22.4</v>
      </c>
      <c r="N114" s="101">
        <v>8910.35</v>
      </c>
      <c r="O114" s="3">
        <v>25</v>
      </c>
      <c r="P114" s="101">
        <v>7505.94</v>
      </c>
      <c r="Q114" s="92">
        <v>-8</v>
      </c>
      <c r="R114" s="96">
        <v>6527.55</v>
      </c>
      <c r="S114" s="3">
        <v>57.6</v>
      </c>
      <c r="T114" s="96">
        <v>3144.15</v>
      </c>
      <c r="U114" s="59">
        <v>51.5</v>
      </c>
    </row>
    <row r="115" spans="1:21" hidden="1" x14ac:dyDescent="0.15">
      <c r="A115" s="4" t="s">
        <v>167</v>
      </c>
      <c r="B115" s="58">
        <f t="shared" si="4"/>
        <v>2012</v>
      </c>
      <c r="C115" s="58">
        <f t="shared" si="5"/>
        <v>2</v>
      </c>
      <c r="D115" s="3">
        <v>34799.370000000003</v>
      </c>
      <c r="E115" s="3">
        <v>31.3</v>
      </c>
      <c r="F115" s="3">
        <v>20648.45</v>
      </c>
      <c r="G115" s="3">
        <v>44</v>
      </c>
      <c r="H115" s="90">
        <v>14150.92</v>
      </c>
      <c r="I115" s="108">
        <v>16.2</v>
      </c>
      <c r="J115" s="101">
        <v>3116.22</v>
      </c>
      <c r="K115" s="3">
        <v>16.3</v>
      </c>
      <c r="L115" s="101">
        <v>107.2</v>
      </c>
      <c r="M115" s="3">
        <v>24.2</v>
      </c>
      <c r="N115" s="101">
        <v>5994.88</v>
      </c>
      <c r="O115" s="3">
        <v>43.3</v>
      </c>
      <c r="P115" s="101">
        <v>4932.63</v>
      </c>
      <c r="Q115" s="92">
        <v>-5.6</v>
      </c>
      <c r="R115" s="96">
        <v>5476.52</v>
      </c>
      <c r="S115" s="3">
        <v>72.400000000000006</v>
      </c>
      <c r="T115" s="96">
        <v>2551.4499999999998</v>
      </c>
      <c r="U115" s="59">
        <v>59.6</v>
      </c>
    </row>
    <row r="116" spans="1:21" hidden="1" x14ac:dyDescent="0.15">
      <c r="A116" s="4" t="s">
        <v>168</v>
      </c>
      <c r="B116" s="58">
        <f t="shared" si="4"/>
        <v>2012</v>
      </c>
      <c r="C116" s="58">
        <f t="shared" si="5"/>
        <v>1</v>
      </c>
      <c r="D116" s="3" t="s">
        <v>0</v>
      </c>
      <c r="E116" s="3" t="s">
        <v>0</v>
      </c>
      <c r="F116" s="3" t="s">
        <v>0</v>
      </c>
      <c r="G116" s="3" t="s">
        <v>0</v>
      </c>
      <c r="H116" s="90" t="s">
        <v>0</v>
      </c>
      <c r="I116" s="108" t="s">
        <v>0</v>
      </c>
      <c r="J116" s="101" t="s">
        <v>0</v>
      </c>
      <c r="K116" s="3" t="s">
        <v>0</v>
      </c>
      <c r="L116" s="101" t="s">
        <v>0</v>
      </c>
      <c r="M116" s="3" t="s">
        <v>0</v>
      </c>
      <c r="N116" s="101" t="s">
        <v>0</v>
      </c>
      <c r="O116" s="3" t="s">
        <v>0</v>
      </c>
      <c r="P116" s="101" t="s">
        <v>0</v>
      </c>
      <c r="Q116" s="92" t="s">
        <v>0</v>
      </c>
      <c r="R116" s="96" t="s">
        <v>0</v>
      </c>
      <c r="S116" s="3" t="s">
        <v>0</v>
      </c>
      <c r="T116" s="96" t="s">
        <v>0</v>
      </c>
      <c r="U116" s="59" t="s">
        <v>0</v>
      </c>
    </row>
    <row r="117" spans="1:21" hidden="1" x14ac:dyDescent="0.15">
      <c r="A117" s="4" t="s">
        <v>169</v>
      </c>
      <c r="B117" s="58">
        <f t="shared" si="4"/>
        <v>2011</v>
      </c>
      <c r="C117" s="58">
        <f t="shared" si="5"/>
        <v>12</v>
      </c>
      <c r="D117" s="3">
        <v>106768.87</v>
      </c>
      <c r="E117" s="3">
        <v>20.9</v>
      </c>
      <c r="F117" s="3">
        <v>23522.93</v>
      </c>
      <c r="G117" s="3">
        <v>53.2</v>
      </c>
      <c r="H117" s="90">
        <v>83245.94</v>
      </c>
      <c r="I117" s="108">
        <v>14.1</v>
      </c>
      <c r="J117" s="101">
        <v>12563.79</v>
      </c>
      <c r="K117" s="3">
        <v>0</v>
      </c>
      <c r="L117" s="101">
        <v>813.63</v>
      </c>
      <c r="M117" s="3">
        <v>2.9</v>
      </c>
      <c r="N117" s="101">
        <v>34093.4</v>
      </c>
      <c r="O117" s="3">
        <v>28</v>
      </c>
      <c r="P117" s="101">
        <v>35775.120000000003</v>
      </c>
      <c r="Q117" s="92">
        <v>8.6</v>
      </c>
      <c r="R117" s="96">
        <v>11909.81</v>
      </c>
      <c r="S117" s="3">
        <v>43.4</v>
      </c>
      <c r="T117" s="96">
        <v>5878.31</v>
      </c>
      <c r="U117" s="59">
        <v>45</v>
      </c>
    </row>
    <row r="118" spans="1:21" hidden="1" x14ac:dyDescent="0.15">
      <c r="A118" s="4" t="s">
        <v>170</v>
      </c>
      <c r="B118" s="58">
        <f t="shared" si="4"/>
        <v>2011</v>
      </c>
      <c r="C118" s="58">
        <f t="shared" si="5"/>
        <v>11</v>
      </c>
      <c r="D118" s="3">
        <v>98581.5</v>
      </c>
      <c r="E118" s="3">
        <v>25.9</v>
      </c>
      <c r="F118" s="3">
        <v>23373.14</v>
      </c>
      <c r="G118" s="3">
        <v>54.7</v>
      </c>
      <c r="H118" s="90">
        <v>75208.36</v>
      </c>
      <c r="I118" s="108">
        <v>19</v>
      </c>
      <c r="J118" s="101">
        <v>11376.09</v>
      </c>
      <c r="K118" s="3">
        <v>1.2</v>
      </c>
      <c r="L118" s="101">
        <v>764.47</v>
      </c>
      <c r="M118" s="3">
        <v>16.600000000000001</v>
      </c>
      <c r="N118" s="101">
        <v>31091.52</v>
      </c>
      <c r="O118" s="3">
        <v>30.6</v>
      </c>
      <c r="P118" s="101">
        <v>31976.28</v>
      </c>
      <c r="Q118" s="92">
        <v>16.2</v>
      </c>
      <c r="R118" s="96">
        <v>10664.85</v>
      </c>
      <c r="S118" s="3">
        <v>50</v>
      </c>
      <c r="T118" s="96">
        <v>5220.41</v>
      </c>
      <c r="U118" s="59">
        <v>47.9</v>
      </c>
    </row>
    <row r="119" spans="1:21" hidden="1" x14ac:dyDescent="0.15">
      <c r="A119" s="4" t="s">
        <v>171</v>
      </c>
      <c r="B119" s="58">
        <f t="shared" si="4"/>
        <v>2011</v>
      </c>
      <c r="C119" s="58">
        <f t="shared" si="5"/>
        <v>10</v>
      </c>
      <c r="D119" s="3">
        <v>89479.88</v>
      </c>
      <c r="E119" s="3">
        <v>24.6</v>
      </c>
      <c r="F119" s="3">
        <v>21051.11</v>
      </c>
      <c r="G119" s="3">
        <v>41.3</v>
      </c>
      <c r="H119" s="90">
        <v>68428.77</v>
      </c>
      <c r="I119" s="108">
        <v>20.2</v>
      </c>
      <c r="J119" s="101">
        <v>10552.37</v>
      </c>
      <c r="K119" s="3">
        <v>1</v>
      </c>
      <c r="L119" s="101">
        <v>714.49</v>
      </c>
      <c r="M119" s="3">
        <v>32.4</v>
      </c>
      <c r="N119" s="101">
        <v>28201.35</v>
      </c>
      <c r="O119" s="3">
        <v>30.8</v>
      </c>
      <c r="P119" s="101">
        <v>28960.560000000001</v>
      </c>
      <c r="Q119" s="92">
        <v>18.8</v>
      </c>
      <c r="R119" s="96">
        <v>9884.6200000000008</v>
      </c>
      <c r="S119" s="3">
        <v>50.3</v>
      </c>
      <c r="T119" s="96">
        <v>4845.95</v>
      </c>
      <c r="U119" s="59">
        <v>46.8</v>
      </c>
    </row>
    <row r="120" spans="1:21" hidden="1" x14ac:dyDescent="0.15">
      <c r="A120" s="4" t="s">
        <v>172</v>
      </c>
      <c r="B120" s="58">
        <f t="shared" si="4"/>
        <v>2011</v>
      </c>
      <c r="C120" s="58">
        <f t="shared" si="5"/>
        <v>9</v>
      </c>
      <c r="D120" s="3">
        <v>82653.820000000007</v>
      </c>
      <c r="E120" s="3">
        <v>26.8</v>
      </c>
      <c r="F120" s="3">
        <v>20706.63</v>
      </c>
      <c r="G120" s="3">
        <v>40.9</v>
      </c>
      <c r="H120" s="90">
        <v>61947.19</v>
      </c>
      <c r="I120" s="108">
        <v>22.7</v>
      </c>
      <c r="J120" s="101">
        <v>9749.25</v>
      </c>
      <c r="K120" s="3">
        <v>3.7</v>
      </c>
      <c r="L120" s="101">
        <v>678.55</v>
      </c>
      <c r="M120" s="3">
        <v>50.1</v>
      </c>
      <c r="N120" s="101">
        <v>25534.82</v>
      </c>
      <c r="O120" s="3">
        <v>33.5</v>
      </c>
      <c r="P120" s="101">
        <v>25984.560000000001</v>
      </c>
      <c r="Q120" s="92">
        <v>20.7</v>
      </c>
      <c r="R120" s="96">
        <v>9026.94</v>
      </c>
      <c r="S120" s="3">
        <v>49.2</v>
      </c>
      <c r="T120" s="96">
        <v>4419.04</v>
      </c>
      <c r="U120" s="59">
        <v>44.5</v>
      </c>
    </row>
    <row r="121" spans="1:21" hidden="1" x14ac:dyDescent="0.15">
      <c r="A121" s="4" t="s">
        <v>173</v>
      </c>
      <c r="B121" s="58">
        <f t="shared" si="4"/>
        <v>2011</v>
      </c>
      <c r="C121" s="58">
        <f t="shared" si="5"/>
        <v>8</v>
      </c>
      <c r="D121" s="3">
        <v>74516.45</v>
      </c>
      <c r="E121" s="3">
        <v>26.9</v>
      </c>
      <c r="F121" s="3">
        <v>19778.400000000001</v>
      </c>
      <c r="G121" s="3">
        <v>37.700000000000003</v>
      </c>
      <c r="H121" s="90">
        <v>54738.05</v>
      </c>
      <c r="I121" s="108">
        <v>23.4</v>
      </c>
      <c r="J121" s="101">
        <v>8888.83</v>
      </c>
      <c r="K121" s="3">
        <v>5.0999999999999996</v>
      </c>
      <c r="L121" s="101">
        <v>633.5</v>
      </c>
      <c r="M121" s="3">
        <v>71.5</v>
      </c>
      <c r="N121" s="101">
        <v>22253.11</v>
      </c>
      <c r="O121" s="3">
        <v>33.799999999999997</v>
      </c>
      <c r="P121" s="101">
        <v>22962.62</v>
      </c>
      <c r="Q121" s="92">
        <v>21.5</v>
      </c>
      <c r="R121" s="96">
        <v>8162.88</v>
      </c>
      <c r="S121" s="3">
        <v>47.7</v>
      </c>
      <c r="T121" s="96">
        <v>4023.97</v>
      </c>
      <c r="U121" s="59">
        <v>44.1</v>
      </c>
    </row>
    <row r="122" spans="1:21" x14ac:dyDescent="0.15">
      <c r="A122" s="4" t="s">
        <v>174</v>
      </c>
      <c r="B122" s="58">
        <f t="shared" si="4"/>
        <v>2011</v>
      </c>
      <c r="C122" s="58">
        <f t="shared" si="5"/>
        <v>7</v>
      </c>
      <c r="D122" s="3">
        <v>67242.52</v>
      </c>
      <c r="E122" s="3">
        <v>26.9</v>
      </c>
      <c r="F122" s="3">
        <v>19390.89</v>
      </c>
      <c r="G122" s="3">
        <v>37.4</v>
      </c>
      <c r="H122" s="90">
        <v>47851.63</v>
      </c>
      <c r="I122" s="108">
        <v>23.1</v>
      </c>
      <c r="J122" s="101">
        <v>8017.97</v>
      </c>
      <c r="K122" s="3">
        <v>6.4</v>
      </c>
      <c r="L122" s="101">
        <v>499.97</v>
      </c>
      <c r="M122" s="3">
        <v>65.8</v>
      </c>
      <c r="N122" s="101">
        <v>19293.39</v>
      </c>
      <c r="O122" s="3">
        <v>34</v>
      </c>
      <c r="P122" s="101">
        <v>20040.310000000001</v>
      </c>
      <c r="Q122" s="92">
        <v>20.399999999999999</v>
      </c>
      <c r="R122" s="96">
        <v>7474.98</v>
      </c>
      <c r="S122" s="3">
        <v>47.7</v>
      </c>
      <c r="T122" s="96">
        <v>3647.8</v>
      </c>
      <c r="U122" s="59">
        <v>43.6</v>
      </c>
    </row>
    <row r="123" spans="1:21" hidden="1" x14ac:dyDescent="0.15">
      <c r="A123" s="4" t="s">
        <v>175</v>
      </c>
      <c r="B123" s="58">
        <f t="shared" si="4"/>
        <v>2011</v>
      </c>
      <c r="C123" s="58">
        <f t="shared" si="5"/>
        <v>6</v>
      </c>
      <c r="D123" s="3">
        <v>59958.73</v>
      </c>
      <c r="E123" s="3">
        <v>26.1</v>
      </c>
      <c r="F123" s="3">
        <v>18967.87</v>
      </c>
      <c r="G123" s="3">
        <v>37.1</v>
      </c>
      <c r="H123" s="90">
        <v>40990.870000000003</v>
      </c>
      <c r="I123" s="108">
        <v>21.6</v>
      </c>
      <c r="J123" s="101">
        <v>7022.68</v>
      </c>
      <c r="K123" s="3">
        <v>6.8</v>
      </c>
      <c r="L123" s="101">
        <v>438.42</v>
      </c>
      <c r="M123" s="3">
        <v>75.5</v>
      </c>
      <c r="N123" s="101">
        <v>16462.97</v>
      </c>
      <c r="O123" s="3">
        <v>32.700000000000003</v>
      </c>
      <c r="P123" s="101">
        <v>17066.79</v>
      </c>
      <c r="Q123" s="92">
        <v>17.8</v>
      </c>
      <c r="R123" s="96">
        <v>6580.92</v>
      </c>
      <c r="S123" s="3">
        <v>42.6</v>
      </c>
      <c r="T123" s="96">
        <v>3224.94</v>
      </c>
      <c r="U123" s="59">
        <v>39.1</v>
      </c>
    </row>
    <row r="124" spans="1:21" hidden="1" x14ac:dyDescent="0.15">
      <c r="A124" s="4" t="s">
        <v>176</v>
      </c>
      <c r="B124" s="58">
        <f t="shared" si="4"/>
        <v>2011</v>
      </c>
      <c r="C124" s="58">
        <f t="shared" si="5"/>
        <v>5</v>
      </c>
      <c r="D124" s="3">
        <v>50615.77</v>
      </c>
      <c r="E124" s="3">
        <v>25</v>
      </c>
      <c r="F124" s="3">
        <v>18275.759999999998</v>
      </c>
      <c r="G124" s="3">
        <v>38.4</v>
      </c>
      <c r="H124" s="90">
        <v>32340.01</v>
      </c>
      <c r="I124" s="108">
        <v>18.5</v>
      </c>
      <c r="J124" s="101">
        <v>5803.43</v>
      </c>
      <c r="K124" s="3">
        <v>4.5999999999999996</v>
      </c>
      <c r="L124" s="101">
        <v>265.72000000000003</v>
      </c>
      <c r="M124" s="3">
        <v>57.3</v>
      </c>
      <c r="N124" s="101">
        <v>12485.79</v>
      </c>
      <c r="O124" s="3">
        <v>30.9</v>
      </c>
      <c r="P124" s="101">
        <v>13785.07</v>
      </c>
      <c r="Q124" s="92">
        <v>14.6</v>
      </c>
      <c r="R124" s="96">
        <v>5598.74</v>
      </c>
      <c r="S124" s="3">
        <v>42.4</v>
      </c>
      <c r="T124" s="96">
        <v>2790.45</v>
      </c>
      <c r="U124" s="59">
        <v>40.200000000000003</v>
      </c>
    </row>
    <row r="125" spans="1:21" hidden="1" x14ac:dyDescent="0.15">
      <c r="A125" s="4" t="s">
        <v>177</v>
      </c>
      <c r="B125" s="58">
        <f t="shared" si="4"/>
        <v>2011</v>
      </c>
      <c r="C125" s="58">
        <f t="shared" si="5"/>
        <v>4</v>
      </c>
      <c r="D125" s="3">
        <v>42815.89</v>
      </c>
      <c r="E125" s="3">
        <v>24.6</v>
      </c>
      <c r="F125" s="3">
        <v>17454.16</v>
      </c>
      <c r="G125" s="3">
        <v>36.700000000000003</v>
      </c>
      <c r="H125" s="90">
        <v>25361.73</v>
      </c>
      <c r="I125" s="108">
        <v>17.399999999999999</v>
      </c>
      <c r="J125" s="101">
        <v>4800.0600000000004</v>
      </c>
      <c r="K125" s="3">
        <v>5.4</v>
      </c>
      <c r="L125" s="101">
        <v>222.1</v>
      </c>
      <c r="M125" s="3">
        <v>62.3</v>
      </c>
      <c r="N125" s="101">
        <v>9486.35</v>
      </c>
      <c r="O125" s="3">
        <v>27.2</v>
      </c>
      <c r="P125" s="101">
        <v>10853.22</v>
      </c>
      <c r="Q125" s="92">
        <v>14.8</v>
      </c>
      <c r="R125" s="96">
        <v>4898.25</v>
      </c>
      <c r="S125" s="3">
        <v>40.200000000000003</v>
      </c>
      <c r="T125" s="96">
        <v>2406.9499999999998</v>
      </c>
      <c r="U125" s="59">
        <v>34.200000000000003</v>
      </c>
    </row>
    <row r="126" spans="1:21" hidden="1" x14ac:dyDescent="0.15">
      <c r="A126" s="4" t="s">
        <v>178</v>
      </c>
      <c r="B126" s="58">
        <f t="shared" si="4"/>
        <v>2011</v>
      </c>
      <c r="C126" s="58">
        <f t="shared" si="5"/>
        <v>3</v>
      </c>
      <c r="D126" s="3">
        <v>35965.53</v>
      </c>
      <c r="E126" s="3">
        <v>26.2</v>
      </c>
      <c r="F126" s="3">
        <v>16697.48</v>
      </c>
      <c r="G126" s="3">
        <v>36.299999999999997</v>
      </c>
      <c r="H126" s="90">
        <v>19268.05</v>
      </c>
      <c r="I126" s="108">
        <v>18.600000000000001</v>
      </c>
      <c r="J126" s="101">
        <v>3836.84</v>
      </c>
      <c r="K126" s="3">
        <v>4.4000000000000004</v>
      </c>
      <c r="L126" s="101">
        <v>144.01</v>
      </c>
      <c r="M126" s="3">
        <v>45.2</v>
      </c>
      <c r="N126" s="101">
        <v>7126.29</v>
      </c>
      <c r="O126" s="3">
        <v>27.2</v>
      </c>
      <c r="P126" s="101">
        <v>8160.91</v>
      </c>
      <c r="Q126" s="92">
        <v>18.7</v>
      </c>
      <c r="R126" s="96">
        <v>4143.0600000000004</v>
      </c>
      <c r="S126" s="3">
        <v>41.3</v>
      </c>
      <c r="T126" s="96">
        <v>2074.85</v>
      </c>
      <c r="U126" s="59">
        <v>41.3</v>
      </c>
    </row>
    <row r="127" spans="1:21" hidden="1" x14ac:dyDescent="0.15">
      <c r="A127" s="4" t="s">
        <v>179</v>
      </c>
      <c r="B127" s="58">
        <f t="shared" si="4"/>
        <v>2011</v>
      </c>
      <c r="C127" s="58">
        <f t="shared" si="5"/>
        <v>2</v>
      </c>
      <c r="D127" s="3">
        <v>26507.75</v>
      </c>
      <c r="E127" s="3">
        <v>26.4</v>
      </c>
      <c r="F127" s="3">
        <v>14334.67</v>
      </c>
      <c r="G127" s="3">
        <v>36.6</v>
      </c>
      <c r="H127" s="90">
        <v>12173.08</v>
      </c>
      <c r="I127" s="108">
        <v>16.3</v>
      </c>
      <c r="J127" s="101">
        <v>2679.15</v>
      </c>
      <c r="K127" s="3">
        <v>7.7</v>
      </c>
      <c r="L127" s="101">
        <v>86.28</v>
      </c>
      <c r="M127" s="3">
        <v>61.5</v>
      </c>
      <c r="N127" s="101">
        <v>4184.18</v>
      </c>
      <c r="O127" s="3">
        <v>21.4</v>
      </c>
      <c r="P127" s="101">
        <v>5223.47</v>
      </c>
      <c r="Q127" s="92">
        <v>16.600000000000001</v>
      </c>
      <c r="R127" s="96">
        <v>3176.83</v>
      </c>
      <c r="S127" s="3">
        <v>44.7</v>
      </c>
      <c r="T127" s="96">
        <v>1598.87</v>
      </c>
      <c r="U127" s="59">
        <v>43.7</v>
      </c>
    </row>
    <row r="128" spans="1:21" hidden="1" x14ac:dyDescent="0.15">
      <c r="A128" s="4" t="s">
        <v>180</v>
      </c>
      <c r="B128" s="58">
        <f t="shared" si="4"/>
        <v>2011</v>
      </c>
      <c r="C128" s="58">
        <f t="shared" si="5"/>
        <v>1</v>
      </c>
      <c r="D128" s="3" t="s">
        <v>0</v>
      </c>
      <c r="E128" s="3" t="s">
        <v>0</v>
      </c>
      <c r="F128" s="3" t="s">
        <v>0</v>
      </c>
      <c r="G128" s="3" t="s">
        <v>0</v>
      </c>
      <c r="H128" s="90" t="s">
        <v>0</v>
      </c>
      <c r="I128" s="108" t="s">
        <v>0</v>
      </c>
      <c r="J128" s="101" t="s">
        <v>0</v>
      </c>
      <c r="K128" s="3" t="s">
        <v>0</v>
      </c>
      <c r="L128" s="101" t="s">
        <v>0</v>
      </c>
      <c r="M128" s="3" t="s">
        <v>0</v>
      </c>
      <c r="N128" s="101" t="s">
        <v>0</v>
      </c>
      <c r="O128" s="3" t="s">
        <v>0</v>
      </c>
      <c r="P128" s="101" t="s">
        <v>0</v>
      </c>
      <c r="Q128" s="92" t="s">
        <v>0</v>
      </c>
      <c r="R128" s="96" t="s">
        <v>0</v>
      </c>
      <c r="S128" s="3" t="s">
        <v>0</v>
      </c>
      <c r="T128" s="96" t="s">
        <v>0</v>
      </c>
      <c r="U128" s="59" t="s">
        <v>0</v>
      </c>
    </row>
    <row r="129" spans="1:21" hidden="1" x14ac:dyDescent="0.15">
      <c r="A129" s="4" t="s">
        <v>181</v>
      </c>
      <c r="B129" s="58">
        <f t="shared" si="4"/>
        <v>2010</v>
      </c>
      <c r="C129" s="58">
        <f t="shared" si="5"/>
        <v>12</v>
      </c>
      <c r="D129" s="3">
        <v>87803.17</v>
      </c>
      <c r="E129" s="3">
        <v>31.9</v>
      </c>
      <c r="F129" s="3">
        <v>15308.84</v>
      </c>
      <c r="G129" s="3">
        <v>75</v>
      </c>
      <c r="H129" s="90">
        <v>72494.34</v>
      </c>
      <c r="I129" s="108">
        <v>25.4</v>
      </c>
      <c r="J129" s="101">
        <v>12540.48</v>
      </c>
      <c r="K129" s="3">
        <v>10.3</v>
      </c>
      <c r="L129" s="101">
        <v>795.56</v>
      </c>
      <c r="M129" s="3">
        <v>66</v>
      </c>
      <c r="N129" s="101">
        <v>26704.58</v>
      </c>
      <c r="O129" s="3">
        <v>48.8</v>
      </c>
      <c r="P129" s="101">
        <v>32453.72</v>
      </c>
      <c r="Q129" s="92">
        <v>15.9</v>
      </c>
      <c r="R129" s="96">
        <v>8220.16</v>
      </c>
      <c r="S129" s="3">
        <v>29.3</v>
      </c>
      <c r="T129" s="96">
        <v>4007.74</v>
      </c>
      <c r="U129" s="59">
        <v>21.6</v>
      </c>
    </row>
    <row r="130" spans="1:21" hidden="1" x14ac:dyDescent="0.15">
      <c r="A130" s="4" t="s">
        <v>182</v>
      </c>
      <c r="B130" s="58">
        <f t="shared" si="4"/>
        <v>2010</v>
      </c>
      <c r="C130" s="58">
        <f t="shared" si="5"/>
        <v>11</v>
      </c>
      <c r="D130" s="3">
        <v>78330.62</v>
      </c>
      <c r="E130" s="3">
        <v>38.4</v>
      </c>
      <c r="F130" s="3">
        <v>15110.76</v>
      </c>
      <c r="G130" s="3">
        <v>79.3</v>
      </c>
      <c r="H130" s="90">
        <v>63219.86</v>
      </c>
      <c r="I130" s="108">
        <v>31.2</v>
      </c>
      <c r="J130" s="101">
        <v>11245.08</v>
      </c>
      <c r="K130" s="3">
        <v>25</v>
      </c>
      <c r="L130" s="101">
        <v>655.83</v>
      </c>
      <c r="M130" s="3">
        <v>59</v>
      </c>
      <c r="N130" s="101">
        <v>23806.23</v>
      </c>
      <c r="O130" s="3">
        <v>49.6</v>
      </c>
      <c r="P130" s="101">
        <v>27512.71</v>
      </c>
      <c r="Q130" s="92">
        <v>20.399999999999999</v>
      </c>
      <c r="R130" s="96">
        <v>7111.56</v>
      </c>
      <c r="S130" s="3">
        <v>28.9</v>
      </c>
      <c r="T130" s="96">
        <v>3528.51</v>
      </c>
      <c r="U130" s="59">
        <v>20.8</v>
      </c>
    </row>
    <row r="131" spans="1:21" hidden="1" x14ac:dyDescent="0.15">
      <c r="A131" s="4" t="s">
        <v>183</v>
      </c>
      <c r="B131" s="58">
        <f t="shared" ref="B131:B152" si="6">YEAR(A131)</f>
        <v>2010</v>
      </c>
      <c r="C131" s="58">
        <f t="shared" ref="C131:C152" si="7">MONTH(A131)</f>
        <v>10</v>
      </c>
      <c r="D131" s="3">
        <v>71825.42</v>
      </c>
      <c r="E131" s="3">
        <v>39.700000000000003</v>
      </c>
      <c r="F131" s="3">
        <v>14902.38</v>
      </c>
      <c r="G131" s="3">
        <v>79.2</v>
      </c>
      <c r="H131" s="90">
        <v>56923.040000000001</v>
      </c>
      <c r="I131" s="108">
        <v>32</v>
      </c>
      <c r="J131" s="101">
        <v>10442.86</v>
      </c>
      <c r="K131" s="3">
        <v>26.3</v>
      </c>
      <c r="L131" s="101">
        <v>539.46</v>
      </c>
      <c r="M131" s="3">
        <v>43.3</v>
      </c>
      <c r="N131" s="101">
        <v>21553.33</v>
      </c>
      <c r="O131" s="3">
        <v>50.7</v>
      </c>
      <c r="P131" s="101">
        <v>24387.38</v>
      </c>
      <c r="Q131" s="92">
        <v>21</v>
      </c>
      <c r="R131" s="96">
        <v>6574.83</v>
      </c>
      <c r="S131" s="3">
        <v>26.9</v>
      </c>
      <c r="T131" s="96">
        <v>3300.77</v>
      </c>
      <c r="U131" s="59">
        <v>19.100000000000001</v>
      </c>
    </row>
    <row r="132" spans="1:21" hidden="1" x14ac:dyDescent="0.15">
      <c r="A132" s="4" t="s">
        <v>184</v>
      </c>
      <c r="B132" s="58">
        <f t="shared" si="6"/>
        <v>2010</v>
      </c>
      <c r="C132" s="58">
        <f t="shared" si="7"/>
        <v>9</v>
      </c>
      <c r="D132" s="3">
        <v>65200.77</v>
      </c>
      <c r="E132" s="3">
        <v>40.799999999999997</v>
      </c>
      <c r="F132" s="3">
        <v>14696.33</v>
      </c>
      <c r="G132" s="3">
        <v>79.400000000000006</v>
      </c>
      <c r="H132" s="90">
        <v>50504.44</v>
      </c>
      <c r="I132" s="108">
        <v>32.5</v>
      </c>
      <c r="J132" s="101">
        <v>9398.14</v>
      </c>
      <c r="K132" s="3">
        <v>27.2</v>
      </c>
      <c r="L132" s="101">
        <v>452.06</v>
      </c>
      <c r="M132" s="3">
        <v>26</v>
      </c>
      <c r="N132" s="101">
        <v>19123.009999999998</v>
      </c>
      <c r="O132" s="3">
        <v>49.7</v>
      </c>
      <c r="P132" s="101">
        <v>21531.22</v>
      </c>
      <c r="Q132" s="92">
        <v>22.3</v>
      </c>
      <c r="R132" s="96">
        <v>6051.89</v>
      </c>
      <c r="S132" s="3">
        <v>24.7</v>
      </c>
      <c r="T132" s="96">
        <v>3057.36</v>
      </c>
      <c r="U132" s="59">
        <v>17.5</v>
      </c>
    </row>
    <row r="133" spans="1:21" hidden="1" x14ac:dyDescent="0.15">
      <c r="A133" s="4" t="s">
        <v>185</v>
      </c>
      <c r="B133" s="58">
        <f t="shared" si="6"/>
        <v>2010</v>
      </c>
      <c r="C133" s="58">
        <f t="shared" si="7"/>
        <v>8</v>
      </c>
      <c r="D133" s="3">
        <v>58729.37</v>
      </c>
      <c r="E133" s="3">
        <v>43.5</v>
      </c>
      <c r="F133" s="3">
        <v>14365.93</v>
      </c>
      <c r="G133" s="3">
        <v>78</v>
      </c>
      <c r="H133" s="90">
        <v>44363.44</v>
      </c>
      <c r="I133" s="108">
        <v>35</v>
      </c>
      <c r="J133" s="101">
        <v>8459.81</v>
      </c>
      <c r="K133" s="3">
        <v>27.8</v>
      </c>
      <c r="L133" s="101">
        <v>369.43</v>
      </c>
      <c r="M133" s="3">
        <v>23.9</v>
      </c>
      <c r="N133" s="101">
        <v>16627.759999999998</v>
      </c>
      <c r="O133" s="3">
        <v>50.7</v>
      </c>
      <c r="P133" s="101">
        <v>18906.439999999999</v>
      </c>
      <c r="Q133" s="92">
        <v>26.8</v>
      </c>
      <c r="R133" s="96">
        <v>5525.91</v>
      </c>
      <c r="S133" s="3">
        <v>24.1</v>
      </c>
      <c r="T133" s="96">
        <v>2792.42</v>
      </c>
      <c r="U133" s="59">
        <v>19.2</v>
      </c>
    </row>
    <row r="134" spans="1:21" x14ac:dyDescent="0.15">
      <c r="A134" s="4" t="s">
        <v>186</v>
      </c>
      <c r="B134" s="58">
        <f t="shared" si="6"/>
        <v>2010</v>
      </c>
      <c r="C134" s="58">
        <f t="shared" si="7"/>
        <v>7</v>
      </c>
      <c r="D134" s="3">
        <v>52984.38</v>
      </c>
      <c r="E134" s="3">
        <v>47.7</v>
      </c>
      <c r="F134" s="3">
        <v>14108.24</v>
      </c>
      <c r="G134" s="3">
        <v>76.599999999999994</v>
      </c>
      <c r="H134" s="90">
        <v>38876.14</v>
      </c>
      <c r="I134" s="108">
        <v>39.4</v>
      </c>
      <c r="J134" s="101">
        <v>7538.59</v>
      </c>
      <c r="K134" s="3">
        <v>29.3</v>
      </c>
      <c r="L134" s="101">
        <v>301.57</v>
      </c>
      <c r="M134" s="3">
        <v>10.6</v>
      </c>
      <c r="N134" s="101">
        <v>14393.83</v>
      </c>
      <c r="O134" s="3">
        <v>50.8</v>
      </c>
      <c r="P134" s="101">
        <v>16642.150000000001</v>
      </c>
      <c r="Q134" s="92">
        <v>36</v>
      </c>
      <c r="R134" s="96">
        <v>5061.8900000000003</v>
      </c>
      <c r="S134" s="3">
        <v>20</v>
      </c>
      <c r="T134" s="96">
        <v>2539.86</v>
      </c>
      <c r="U134" s="59">
        <v>12.9</v>
      </c>
    </row>
    <row r="135" spans="1:21" hidden="1" x14ac:dyDescent="0.15">
      <c r="A135" s="4" t="s">
        <v>187</v>
      </c>
      <c r="B135" s="58">
        <f t="shared" si="6"/>
        <v>2010</v>
      </c>
      <c r="C135" s="58">
        <f t="shared" si="7"/>
        <v>6</v>
      </c>
      <c r="D135" s="3">
        <v>47549.760000000002</v>
      </c>
      <c r="E135" s="3">
        <v>53.8</v>
      </c>
      <c r="F135" s="3">
        <v>13830.8</v>
      </c>
      <c r="G135" s="3">
        <v>78.099999999999994</v>
      </c>
      <c r="H135" s="90">
        <v>33718.959999999999</v>
      </c>
      <c r="I135" s="108">
        <v>45.6</v>
      </c>
      <c r="J135" s="101">
        <v>6572.54</v>
      </c>
      <c r="K135" s="3">
        <v>34.5</v>
      </c>
      <c r="L135" s="101">
        <v>249.88</v>
      </c>
      <c r="M135" s="3">
        <v>2.8</v>
      </c>
      <c r="N135" s="101">
        <v>12409.62</v>
      </c>
      <c r="O135" s="3">
        <v>50.9</v>
      </c>
      <c r="P135" s="101">
        <v>14486.92</v>
      </c>
      <c r="Q135" s="92">
        <v>47.9</v>
      </c>
      <c r="R135" s="96">
        <v>4614.4799999999996</v>
      </c>
      <c r="S135" s="3">
        <v>18</v>
      </c>
      <c r="T135" s="96">
        <v>2319.21</v>
      </c>
      <c r="U135" s="59">
        <v>13.2</v>
      </c>
    </row>
    <row r="136" spans="1:21" hidden="1" x14ac:dyDescent="0.15">
      <c r="A136" s="4" t="s">
        <v>188</v>
      </c>
      <c r="B136" s="58">
        <f t="shared" si="6"/>
        <v>2010</v>
      </c>
      <c r="C136" s="58">
        <f t="shared" si="7"/>
        <v>5</v>
      </c>
      <c r="D136" s="3">
        <v>40494.21</v>
      </c>
      <c r="E136" s="3">
        <v>63.1</v>
      </c>
      <c r="F136" s="3">
        <v>13205.77</v>
      </c>
      <c r="G136" s="3">
        <v>76.8</v>
      </c>
      <c r="H136" s="90">
        <v>27288.45</v>
      </c>
      <c r="I136" s="108">
        <v>57.2</v>
      </c>
      <c r="J136" s="101">
        <v>5549.63</v>
      </c>
      <c r="K136" s="3">
        <v>43.6</v>
      </c>
      <c r="L136" s="101">
        <v>168.97</v>
      </c>
      <c r="M136" s="3">
        <v>-24.8</v>
      </c>
      <c r="N136" s="101">
        <v>9540.6200000000008</v>
      </c>
      <c r="O136" s="3">
        <v>54.3</v>
      </c>
      <c r="P136" s="101">
        <v>12029.22</v>
      </c>
      <c r="Q136" s="92">
        <v>69.8</v>
      </c>
      <c r="R136" s="96">
        <v>3932.52</v>
      </c>
      <c r="S136" s="3">
        <v>16.399999999999999</v>
      </c>
      <c r="T136" s="96">
        <v>1991.01</v>
      </c>
      <c r="U136" s="59">
        <v>14.1</v>
      </c>
    </row>
    <row r="137" spans="1:21" hidden="1" x14ac:dyDescent="0.15">
      <c r="A137" s="4" t="s">
        <v>189</v>
      </c>
      <c r="B137" s="58">
        <f t="shared" si="6"/>
        <v>2010</v>
      </c>
      <c r="C137" s="58">
        <f t="shared" si="7"/>
        <v>4</v>
      </c>
      <c r="D137" s="3">
        <v>34369.17</v>
      </c>
      <c r="E137" s="3">
        <v>66.2</v>
      </c>
      <c r="F137" s="3">
        <v>12766.67</v>
      </c>
      <c r="G137" s="3">
        <v>78</v>
      </c>
      <c r="H137" s="90">
        <v>21602.5</v>
      </c>
      <c r="I137" s="108">
        <v>59.9</v>
      </c>
      <c r="J137" s="101">
        <v>4552.32</v>
      </c>
      <c r="K137" s="3">
        <v>39.9</v>
      </c>
      <c r="L137" s="101">
        <v>136.81</v>
      </c>
      <c r="M137" s="3">
        <v>-17.399999999999999</v>
      </c>
      <c r="N137" s="101">
        <v>7459.14</v>
      </c>
      <c r="O137" s="3">
        <v>52.5</v>
      </c>
      <c r="P137" s="101">
        <v>9454.23</v>
      </c>
      <c r="Q137" s="92">
        <v>81.900000000000006</v>
      </c>
      <c r="R137" s="96">
        <v>3494.86</v>
      </c>
      <c r="S137" s="3">
        <v>17.600000000000001</v>
      </c>
      <c r="T137" s="96">
        <v>1792.92</v>
      </c>
      <c r="U137" s="59">
        <v>16.399999999999999</v>
      </c>
    </row>
    <row r="138" spans="1:21" hidden="1" x14ac:dyDescent="0.15">
      <c r="A138" s="4" t="s">
        <v>190</v>
      </c>
      <c r="B138" s="58">
        <f t="shared" si="6"/>
        <v>2010</v>
      </c>
      <c r="C138" s="58">
        <f t="shared" si="7"/>
        <v>3</v>
      </c>
      <c r="D138" s="3">
        <v>28500.43</v>
      </c>
      <c r="E138" s="3">
        <v>66.8</v>
      </c>
      <c r="F138" s="3">
        <v>12249.95</v>
      </c>
      <c r="G138" s="3">
        <v>74.5</v>
      </c>
      <c r="H138" s="90">
        <v>16250.48</v>
      </c>
      <c r="I138" s="108">
        <v>61.4</v>
      </c>
      <c r="J138" s="101">
        <v>3673.55</v>
      </c>
      <c r="K138" s="3">
        <v>44.3</v>
      </c>
      <c r="L138" s="101">
        <v>99.19</v>
      </c>
      <c r="M138" s="3">
        <v>-33.700000000000003</v>
      </c>
      <c r="N138" s="101">
        <v>5601.84</v>
      </c>
      <c r="O138" s="3">
        <v>47.8</v>
      </c>
      <c r="P138" s="101">
        <v>6875.9</v>
      </c>
      <c r="Q138" s="92">
        <v>91.8</v>
      </c>
      <c r="R138" s="96">
        <v>2932.51</v>
      </c>
      <c r="S138" s="3">
        <v>10.199999999999999</v>
      </c>
      <c r="T138" s="96">
        <v>1468.74</v>
      </c>
      <c r="U138" s="59">
        <v>2.2999999999999998</v>
      </c>
    </row>
    <row r="139" spans="1:21" hidden="1" x14ac:dyDescent="0.15">
      <c r="A139" s="4" t="s">
        <v>191</v>
      </c>
      <c r="B139" s="58">
        <f t="shared" si="6"/>
        <v>2010</v>
      </c>
      <c r="C139" s="58">
        <f t="shared" si="7"/>
        <v>2</v>
      </c>
      <c r="D139" s="3">
        <v>20966.439999999999</v>
      </c>
      <c r="E139" s="3">
        <v>80.099999999999994</v>
      </c>
      <c r="F139" s="3">
        <v>10497.19</v>
      </c>
      <c r="G139" s="3">
        <v>92.1</v>
      </c>
      <c r="H139" s="90">
        <v>10469.25</v>
      </c>
      <c r="I139" s="108">
        <v>69.5</v>
      </c>
      <c r="J139" s="101">
        <v>2488.5300000000002</v>
      </c>
      <c r="K139" s="3">
        <v>46.1</v>
      </c>
      <c r="L139" s="101">
        <v>53.43</v>
      </c>
      <c r="M139" s="3">
        <v>-23.5</v>
      </c>
      <c r="N139" s="101">
        <v>3445.6</v>
      </c>
      <c r="O139" s="3">
        <v>50.6</v>
      </c>
      <c r="P139" s="101">
        <v>4481.6899999999996</v>
      </c>
      <c r="Q139" s="92">
        <v>111.9</v>
      </c>
      <c r="R139" s="96">
        <v>2195.2399999999998</v>
      </c>
      <c r="S139" s="3">
        <v>17.3</v>
      </c>
      <c r="T139" s="96">
        <v>1112.8900000000001</v>
      </c>
      <c r="U139" s="59">
        <v>10.3</v>
      </c>
    </row>
    <row r="140" spans="1:21" hidden="1" x14ac:dyDescent="0.15">
      <c r="A140" s="4" t="s">
        <v>192</v>
      </c>
      <c r="B140" s="58">
        <f t="shared" si="6"/>
        <v>2010</v>
      </c>
      <c r="C140" s="58">
        <f t="shared" si="7"/>
        <v>1</v>
      </c>
      <c r="D140" s="3" t="s">
        <v>0</v>
      </c>
      <c r="E140" s="3" t="s">
        <v>0</v>
      </c>
      <c r="F140" s="3" t="s">
        <v>0</v>
      </c>
      <c r="G140" s="3" t="s">
        <v>0</v>
      </c>
      <c r="H140" s="90" t="s">
        <v>0</v>
      </c>
      <c r="I140" s="108" t="s">
        <v>0</v>
      </c>
      <c r="J140" s="101" t="s">
        <v>0</v>
      </c>
      <c r="K140" s="3" t="s">
        <v>0</v>
      </c>
      <c r="L140" s="101" t="s">
        <v>0</v>
      </c>
      <c r="M140" s="3" t="s">
        <v>0</v>
      </c>
      <c r="N140" s="101" t="s">
        <v>0</v>
      </c>
      <c r="O140" s="3" t="s">
        <v>0</v>
      </c>
      <c r="P140" s="101" t="s">
        <v>0</v>
      </c>
      <c r="Q140" s="92" t="s">
        <v>0</v>
      </c>
      <c r="R140" s="96" t="s">
        <v>0</v>
      </c>
      <c r="S140" s="3" t="s">
        <v>0</v>
      </c>
      <c r="T140" s="96" t="s">
        <v>0</v>
      </c>
      <c r="U140" s="59" t="s">
        <v>0</v>
      </c>
    </row>
    <row r="141" spans="1:21" hidden="1" x14ac:dyDescent="0.15">
      <c r="A141" s="4" t="s">
        <v>193</v>
      </c>
      <c r="B141" s="58">
        <f t="shared" si="6"/>
        <v>2009</v>
      </c>
      <c r="C141" s="58">
        <f t="shared" si="7"/>
        <v>12</v>
      </c>
      <c r="D141" s="3">
        <v>65759.94</v>
      </c>
      <c r="E141" s="3">
        <v>35.6</v>
      </c>
      <c r="F141" s="3">
        <v>8632.31</v>
      </c>
      <c r="G141" s="3">
        <v>-2.7</v>
      </c>
      <c r="H141" s="90">
        <v>57127.63</v>
      </c>
      <c r="I141" s="108">
        <v>44.2</v>
      </c>
      <c r="J141" s="101">
        <v>11292.69</v>
      </c>
      <c r="K141" s="3">
        <v>48.5</v>
      </c>
      <c r="L141" s="101">
        <v>469.73</v>
      </c>
      <c r="M141" s="3">
        <v>-35.5</v>
      </c>
      <c r="N141" s="101">
        <v>17905.990000000002</v>
      </c>
      <c r="O141" s="3">
        <v>16.899999999999999</v>
      </c>
      <c r="P141" s="101">
        <v>27459.22</v>
      </c>
      <c r="Q141" s="92">
        <v>71.900000000000006</v>
      </c>
      <c r="R141" s="96">
        <v>6231.66</v>
      </c>
      <c r="S141" s="3">
        <v>3</v>
      </c>
      <c r="T141" s="96">
        <v>3272.79</v>
      </c>
      <c r="U141" s="59">
        <v>1.6</v>
      </c>
    </row>
    <row r="142" spans="1:21" hidden="1" x14ac:dyDescent="0.15">
      <c r="A142" s="4" t="s">
        <v>194</v>
      </c>
      <c r="B142" s="58">
        <f t="shared" si="6"/>
        <v>2009</v>
      </c>
      <c r="C142" s="58">
        <f t="shared" si="7"/>
        <v>11</v>
      </c>
      <c r="D142" s="3">
        <v>56599.55</v>
      </c>
      <c r="E142" s="3">
        <v>36.200000000000003</v>
      </c>
      <c r="F142" s="3">
        <v>8429.85</v>
      </c>
      <c r="G142" s="3">
        <v>3.3</v>
      </c>
      <c r="H142" s="90">
        <v>48169.7</v>
      </c>
      <c r="I142" s="108">
        <v>44.2</v>
      </c>
      <c r="J142" s="101">
        <v>8993.64</v>
      </c>
      <c r="K142" s="3">
        <v>40.200000000000003</v>
      </c>
      <c r="L142" s="101">
        <v>412.5</v>
      </c>
      <c r="M142" s="3">
        <v>-31.4</v>
      </c>
      <c r="N142" s="101">
        <v>15909.28</v>
      </c>
      <c r="O142" s="3">
        <v>18.3</v>
      </c>
      <c r="P142" s="101">
        <v>22854.28</v>
      </c>
      <c r="Q142" s="92">
        <v>76.599999999999994</v>
      </c>
      <c r="R142" s="96">
        <v>5518.32</v>
      </c>
      <c r="S142" s="3">
        <v>32.200000000000003</v>
      </c>
      <c r="T142" s="96">
        <v>2921.1</v>
      </c>
      <c r="U142" s="59">
        <v>29.1</v>
      </c>
    </row>
    <row r="143" spans="1:21" hidden="1" x14ac:dyDescent="0.15">
      <c r="A143" s="4" t="s">
        <v>195</v>
      </c>
      <c r="B143" s="58">
        <f t="shared" si="6"/>
        <v>2009</v>
      </c>
      <c r="C143" s="58">
        <f t="shared" si="7"/>
        <v>10</v>
      </c>
      <c r="D143" s="3">
        <v>52377.09</v>
      </c>
      <c r="E143" s="3">
        <v>35.200000000000003</v>
      </c>
      <c r="F143" s="3">
        <v>8343.2999999999993</v>
      </c>
      <c r="G143" s="3">
        <v>3.7</v>
      </c>
      <c r="H143" s="90">
        <v>43108.77</v>
      </c>
      <c r="I143" s="108">
        <v>43.4</v>
      </c>
      <c r="J143" s="101">
        <v>8267.5300000000007</v>
      </c>
      <c r="K143" s="3">
        <v>53</v>
      </c>
      <c r="L143" s="101">
        <v>376.56</v>
      </c>
      <c r="M143" s="3">
        <v>-29.6</v>
      </c>
      <c r="N143" s="101">
        <v>14303.54</v>
      </c>
      <c r="O143" s="3">
        <v>16.7</v>
      </c>
      <c r="P143" s="101">
        <v>20161.150000000001</v>
      </c>
      <c r="Q143" s="92">
        <v>69.5</v>
      </c>
      <c r="R143" s="96">
        <v>5181.26</v>
      </c>
      <c r="S143" s="3">
        <v>32.6</v>
      </c>
      <c r="T143" s="96">
        <v>2771.79</v>
      </c>
      <c r="U143" s="59">
        <v>31.6</v>
      </c>
    </row>
    <row r="144" spans="1:21" hidden="1" x14ac:dyDescent="0.15">
      <c r="A144" s="4" t="s">
        <v>196</v>
      </c>
      <c r="B144" s="58">
        <f t="shared" si="6"/>
        <v>2009</v>
      </c>
      <c r="C144" s="58">
        <f t="shared" si="7"/>
        <v>9</v>
      </c>
      <c r="D144" s="3">
        <v>47212.79</v>
      </c>
      <c r="E144" s="3">
        <v>31.2</v>
      </c>
      <c r="F144" s="3">
        <v>8222.19</v>
      </c>
      <c r="G144" s="3">
        <v>3.9</v>
      </c>
      <c r="H144" s="90">
        <v>38121.18</v>
      </c>
      <c r="I144" s="108">
        <v>38.799999999999997</v>
      </c>
      <c r="J144" s="101">
        <v>7388.35</v>
      </c>
      <c r="K144" s="3">
        <v>47.2</v>
      </c>
      <c r="L144" s="101">
        <v>358.73</v>
      </c>
      <c r="M144" s="3">
        <v>-26.2</v>
      </c>
      <c r="N144" s="101">
        <v>12770.96</v>
      </c>
      <c r="O144" s="3">
        <v>14.5</v>
      </c>
      <c r="P144" s="101">
        <v>17603.150000000001</v>
      </c>
      <c r="Q144" s="92">
        <v>62.4</v>
      </c>
      <c r="R144" s="96">
        <v>4855.24</v>
      </c>
      <c r="S144" s="3">
        <v>33.9</v>
      </c>
      <c r="T144" s="96">
        <v>2603.44</v>
      </c>
      <c r="U144" s="59">
        <v>33</v>
      </c>
    </row>
    <row r="145" spans="1:21" hidden="1" x14ac:dyDescent="0.15">
      <c r="A145" s="4" t="s">
        <v>197</v>
      </c>
      <c r="B145" s="58">
        <f t="shared" si="6"/>
        <v>2009</v>
      </c>
      <c r="C145" s="58">
        <f t="shared" si="7"/>
        <v>8</v>
      </c>
      <c r="D145" s="3">
        <v>41790.730000000003</v>
      </c>
      <c r="E145" s="3">
        <v>27.1</v>
      </c>
      <c r="F145" s="3">
        <v>8101.62</v>
      </c>
      <c r="G145" s="3">
        <v>4.2</v>
      </c>
      <c r="H145" s="90">
        <v>32856.28</v>
      </c>
      <c r="I145" s="108">
        <v>34.200000000000003</v>
      </c>
      <c r="J145" s="101">
        <v>6617.39</v>
      </c>
      <c r="K145" s="3">
        <v>46.3</v>
      </c>
      <c r="L145" s="101">
        <v>298.10000000000002</v>
      </c>
      <c r="M145" s="3">
        <v>-33.6</v>
      </c>
      <c r="N145" s="101">
        <v>11030.56</v>
      </c>
      <c r="O145" s="3">
        <v>12.6</v>
      </c>
      <c r="P145" s="101">
        <v>14910.23</v>
      </c>
      <c r="Q145" s="92">
        <v>52.7</v>
      </c>
      <c r="R145" s="96">
        <v>4453.67</v>
      </c>
      <c r="S145" s="3">
        <v>35.6</v>
      </c>
      <c r="T145" s="96">
        <v>2342.79</v>
      </c>
      <c r="U145" s="59">
        <v>33.200000000000003</v>
      </c>
    </row>
    <row r="146" spans="1:21" x14ac:dyDescent="0.15">
      <c r="A146" s="4" t="s">
        <v>198</v>
      </c>
      <c r="B146" s="58">
        <f t="shared" si="6"/>
        <v>2009</v>
      </c>
      <c r="C146" s="58">
        <f t="shared" si="7"/>
        <v>7</v>
      </c>
      <c r="D146" s="3">
        <v>36658.9</v>
      </c>
      <c r="E146" s="3">
        <v>22.9</v>
      </c>
      <c r="F146" s="3">
        <v>8019.9</v>
      </c>
      <c r="G146" s="3">
        <v>5.8</v>
      </c>
      <c r="H146" s="90">
        <v>27885.86</v>
      </c>
      <c r="I146" s="108">
        <v>28.7</v>
      </c>
      <c r="J146" s="101">
        <v>5831.28</v>
      </c>
      <c r="K146" s="3">
        <v>42.7</v>
      </c>
      <c r="L146" s="101">
        <v>272.62</v>
      </c>
      <c r="M146" s="3">
        <v>-33.1</v>
      </c>
      <c r="N146" s="101">
        <v>9542.5300000000007</v>
      </c>
      <c r="O146" s="3">
        <v>9.9</v>
      </c>
      <c r="P146" s="101">
        <v>12239.43</v>
      </c>
      <c r="Q146" s="92">
        <v>43.2</v>
      </c>
      <c r="R146" s="96">
        <v>4217.82</v>
      </c>
      <c r="S146" s="3">
        <v>42.4</v>
      </c>
      <c r="T146" s="96">
        <v>2250.15</v>
      </c>
      <c r="U146" s="59">
        <v>42.2</v>
      </c>
    </row>
    <row r="147" spans="1:21" hidden="1" x14ac:dyDescent="0.15">
      <c r="A147" s="4" t="s">
        <v>199</v>
      </c>
      <c r="B147" s="58">
        <f t="shared" si="6"/>
        <v>2009</v>
      </c>
      <c r="C147" s="58">
        <f t="shared" si="7"/>
        <v>6</v>
      </c>
      <c r="D147" s="3">
        <v>31494.79</v>
      </c>
      <c r="E147" s="3">
        <v>18.600000000000001</v>
      </c>
      <c r="F147" s="3">
        <v>7792.23</v>
      </c>
      <c r="G147" s="3">
        <v>5.5</v>
      </c>
      <c r="H147" s="90">
        <v>23151.53</v>
      </c>
      <c r="I147" s="108">
        <v>23.6</v>
      </c>
      <c r="J147" s="101">
        <v>4885.33</v>
      </c>
      <c r="K147" s="3">
        <v>32.6</v>
      </c>
      <c r="L147" s="101">
        <v>243.08</v>
      </c>
      <c r="M147" s="3">
        <v>-29.7</v>
      </c>
      <c r="N147" s="101">
        <v>8226.24</v>
      </c>
      <c r="O147" s="3">
        <v>10.4</v>
      </c>
      <c r="P147" s="101">
        <v>9796.8799999999992</v>
      </c>
      <c r="Q147" s="92">
        <v>34.700000000000003</v>
      </c>
      <c r="R147" s="96">
        <v>3913.05</v>
      </c>
      <c r="S147" s="3">
        <v>45.8</v>
      </c>
      <c r="T147" s="96">
        <v>2049.75</v>
      </c>
      <c r="U147" s="59">
        <v>41.6</v>
      </c>
    </row>
    <row r="148" spans="1:21" hidden="1" x14ac:dyDescent="0.15">
      <c r="A148" s="4" t="s">
        <v>200</v>
      </c>
      <c r="B148" s="58">
        <f t="shared" si="6"/>
        <v>2009</v>
      </c>
      <c r="C148" s="58">
        <f t="shared" si="7"/>
        <v>5</v>
      </c>
      <c r="D148" s="3">
        <v>25001.55</v>
      </c>
      <c r="E148" s="3">
        <v>12.8</v>
      </c>
      <c r="F148" s="3">
        <v>7478.87</v>
      </c>
      <c r="G148" s="3">
        <v>6</v>
      </c>
      <c r="H148" s="90">
        <v>17359.78</v>
      </c>
      <c r="I148" s="108">
        <v>16.100000000000001</v>
      </c>
      <c r="J148" s="101">
        <v>3865.88</v>
      </c>
      <c r="K148" s="3">
        <v>15.8</v>
      </c>
      <c r="L148" s="101">
        <v>224.65</v>
      </c>
      <c r="M148" s="3">
        <v>-8.6999999999999993</v>
      </c>
      <c r="N148" s="101">
        <v>6184.76</v>
      </c>
      <c r="O148" s="3">
        <v>10.9</v>
      </c>
      <c r="P148" s="101">
        <v>7084.52</v>
      </c>
      <c r="Q148" s="92">
        <v>22.3</v>
      </c>
      <c r="R148" s="96">
        <v>3378.19</v>
      </c>
      <c r="S148" s="3">
        <v>50.7</v>
      </c>
      <c r="T148" s="96">
        <v>1745.51</v>
      </c>
      <c r="U148" s="59">
        <v>45.7</v>
      </c>
    </row>
    <row r="149" spans="1:21" hidden="1" x14ac:dyDescent="0.15">
      <c r="A149" s="4" t="s">
        <v>201</v>
      </c>
      <c r="B149" s="58">
        <f t="shared" si="6"/>
        <v>2009</v>
      </c>
      <c r="C149" s="58">
        <f t="shared" si="7"/>
        <v>4</v>
      </c>
      <c r="D149" s="3">
        <v>20684.73</v>
      </c>
      <c r="E149" s="3">
        <v>9.6</v>
      </c>
      <c r="F149" s="3">
        <v>7172.93</v>
      </c>
      <c r="G149" s="3">
        <v>4.7</v>
      </c>
      <c r="H149" s="90">
        <v>13511.8</v>
      </c>
      <c r="I149" s="108">
        <v>12.4</v>
      </c>
      <c r="J149" s="101">
        <v>3254.68</v>
      </c>
      <c r="K149" s="3">
        <v>12.4</v>
      </c>
      <c r="L149" s="101">
        <v>165.56</v>
      </c>
      <c r="M149" s="3">
        <v>11.6</v>
      </c>
      <c r="N149" s="101">
        <v>4892.72</v>
      </c>
      <c r="O149" s="3">
        <v>10.199999999999999</v>
      </c>
      <c r="P149" s="101">
        <v>5198.8500000000004</v>
      </c>
      <c r="Q149" s="92">
        <v>14.6</v>
      </c>
      <c r="R149" s="96">
        <v>2971.94</v>
      </c>
      <c r="S149" s="3">
        <v>51.1</v>
      </c>
      <c r="T149" s="96">
        <v>1540.92</v>
      </c>
      <c r="U149" s="59">
        <v>51.8</v>
      </c>
    </row>
    <row r="150" spans="1:21" hidden="1" x14ac:dyDescent="0.15">
      <c r="A150" s="4" t="s">
        <v>202</v>
      </c>
      <c r="B150" s="58">
        <f t="shared" si="6"/>
        <v>2009</v>
      </c>
      <c r="C150" s="58">
        <f t="shared" si="7"/>
        <v>3</v>
      </c>
      <c r="D150" s="3">
        <v>17089.009999999998</v>
      </c>
      <c r="E150" s="3">
        <v>9.1</v>
      </c>
      <c r="F150" s="3">
        <v>7018.7</v>
      </c>
      <c r="G150" s="3">
        <v>9</v>
      </c>
      <c r="H150" s="90">
        <v>10070.32</v>
      </c>
      <c r="I150" s="108">
        <v>9.1999999999999993</v>
      </c>
      <c r="J150" s="101">
        <v>2545.46</v>
      </c>
      <c r="K150" s="3">
        <v>8</v>
      </c>
      <c r="L150" s="101">
        <v>149.71</v>
      </c>
      <c r="M150" s="3">
        <v>41.9</v>
      </c>
      <c r="N150" s="101">
        <v>3790.61</v>
      </c>
      <c r="O150" s="3">
        <v>13.1</v>
      </c>
      <c r="P150" s="101">
        <v>3584.54</v>
      </c>
      <c r="Q150" s="92">
        <v>5</v>
      </c>
      <c r="R150" s="96">
        <v>2660.24</v>
      </c>
      <c r="S150" s="3">
        <v>58.9</v>
      </c>
      <c r="T150" s="96">
        <v>1435.56</v>
      </c>
      <c r="U150" s="59">
        <v>65.599999999999994</v>
      </c>
    </row>
    <row r="151" spans="1:21" hidden="1" x14ac:dyDescent="0.15">
      <c r="A151" s="4" t="s">
        <v>203</v>
      </c>
      <c r="B151" s="58">
        <f t="shared" si="6"/>
        <v>2009</v>
      </c>
      <c r="C151" s="58">
        <f t="shared" si="7"/>
        <v>2</v>
      </c>
      <c r="D151" s="3">
        <v>11476.33</v>
      </c>
      <c r="E151" s="3">
        <v>4.4000000000000004</v>
      </c>
      <c r="F151" s="3">
        <v>5430.47</v>
      </c>
      <c r="G151" s="3">
        <v>1.6</v>
      </c>
      <c r="H151" s="90">
        <v>6045.87</v>
      </c>
      <c r="I151" s="108">
        <v>6.9</v>
      </c>
      <c r="J151" s="101">
        <v>1674.21</v>
      </c>
      <c r="K151" s="3">
        <v>9</v>
      </c>
      <c r="L151" s="101">
        <v>69.42</v>
      </c>
      <c r="M151" s="3">
        <v>50.8</v>
      </c>
      <c r="N151" s="101">
        <v>2214.65</v>
      </c>
      <c r="O151" s="3">
        <v>13.9</v>
      </c>
      <c r="P151" s="101">
        <v>2087.59</v>
      </c>
      <c r="Q151" s="92">
        <v>-1.8</v>
      </c>
      <c r="R151" s="96">
        <v>1831.31</v>
      </c>
      <c r="S151" s="3">
        <v>51.2</v>
      </c>
      <c r="T151" s="96">
        <v>991.74</v>
      </c>
      <c r="U151" s="59">
        <v>62.5</v>
      </c>
    </row>
    <row r="152" spans="1:21" hidden="1" x14ac:dyDescent="0.15">
      <c r="A152" s="60" t="s">
        <v>229</v>
      </c>
      <c r="B152" s="61">
        <f t="shared" si="6"/>
        <v>2009</v>
      </c>
      <c r="C152" s="61">
        <f t="shared" si="7"/>
        <v>1</v>
      </c>
      <c r="D152" s="62" t="s">
        <v>0</v>
      </c>
      <c r="E152" s="62" t="s">
        <v>0</v>
      </c>
      <c r="F152" s="62" t="s">
        <v>0</v>
      </c>
      <c r="G152" s="62" t="s">
        <v>0</v>
      </c>
      <c r="H152" s="106" t="s">
        <v>0</v>
      </c>
      <c r="I152" s="109" t="s">
        <v>0</v>
      </c>
      <c r="J152" s="102" t="s">
        <v>0</v>
      </c>
      <c r="K152" s="62" t="s">
        <v>0</v>
      </c>
      <c r="L152" s="102" t="s">
        <v>0</v>
      </c>
      <c r="M152" s="62" t="s">
        <v>0</v>
      </c>
      <c r="N152" s="102" t="s">
        <v>0</v>
      </c>
      <c r="O152" s="62" t="s">
        <v>0</v>
      </c>
      <c r="P152" s="102" t="s">
        <v>0</v>
      </c>
      <c r="Q152" s="93" t="s">
        <v>0</v>
      </c>
      <c r="R152" s="97" t="s">
        <v>0</v>
      </c>
      <c r="S152" s="62" t="s">
        <v>0</v>
      </c>
      <c r="T152" s="97" t="s">
        <v>0</v>
      </c>
      <c r="U152" s="63" t="s">
        <v>0</v>
      </c>
    </row>
    <row r="154" spans="1:21" ht="27" x14ac:dyDescent="0.15">
      <c r="I154" s="52" t="s">
        <v>231</v>
      </c>
      <c r="J154" s="104">
        <f>J2/118970.45</f>
        <v>0.1294592901010293</v>
      </c>
      <c r="K154" s="50"/>
      <c r="L154" s="104">
        <f t="shared" ref="L154" si="8">L2/118970.45</f>
        <v>3.7227731760281651E-4</v>
      </c>
      <c r="M154" s="50"/>
      <c r="N154" s="104">
        <f>N2/118970.45</f>
        <v>0.2986679465363038</v>
      </c>
      <c r="O154" s="50"/>
      <c r="P154" s="104">
        <f>1-J154-L154-N154</f>
        <v>0.57150048604506409</v>
      </c>
      <c r="R154" s="99">
        <f>R2/118970.45</f>
        <v>0.29264720777302267</v>
      </c>
      <c r="S154" s="50"/>
      <c r="T154" s="99">
        <f>T2/118970.45</f>
        <v>0.16600693701671296</v>
      </c>
    </row>
  </sheetData>
  <autoFilter ref="A1:U152" xr:uid="{68DDCB10-FBBD-4E71-8A14-7304E46EB349}">
    <filterColumn colId="2">
      <filters>
        <filter val="7"/>
      </filters>
    </filterColumn>
  </autoFilter>
  <phoneticPr fontId="1" type="noConversion"/>
  <conditionalFormatting sqref="A1:U152">
    <cfRule type="expression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4B335-9EC8-453A-A169-CD5414AF8E70}">
  <dimension ref="A1:G152"/>
  <sheetViews>
    <sheetView workbookViewId="0">
      <pane ySplit="1" topLeftCell="A2" activePane="bottomLeft" state="frozen"/>
      <selection pane="bottomLeft" activeCell="H11" sqref="H11"/>
    </sheetView>
  </sheetViews>
  <sheetFormatPr defaultRowHeight="13.5" x14ac:dyDescent="0.15"/>
  <cols>
    <col min="1" max="1" width="12.25" style="89" customWidth="1"/>
    <col min="2" max="2" width="9.75" style="87" customWidth="1"/>
    <col min="3" max="3" width="9.125" style="87" customWidth="1"/>
    <col min="4" max="4" width="10.125" style="87" customWidth="1"/>
    <col min="5" max="16384" width="9" style="87"/>
  </cols>
  <sheetData>
    <row r="1" spans="1:7" s="83" customFormat="1" ht="54" x14ac:dyDescent="0.15">
      <c r="A1" s="81" t="s">
        <v>3</v>
      </c>
      <c r="B1" s="82" t="s">
        <v>2</v>
      </c>
      <c r="C1" s="82" t="s">
        <v>1</v>
      </c>
      <c r="D1" s="83" t="s">
        <v>232</v>
      </c>
      <c r="E1" s="83" t="s">
        <v>233</v>
      </c>
      <c r="F1" s="83" t="s">
        <v>234</v>
      </c>
      <c r="G1" s="83" t="s">
        <v>235</v>
      </c>
    </row>
    <row r="2" spans="1:7" x14ac:dyDescent="0.15">
      <c r="A2" s="84" t="s">
        <v>54</v>
      </c>
      <c r="B2" s="85">
        <f>YEAR(A2)</f>
        <v>2021</v>
      </c>
      <c r="C2" s="85">
        <f>MONTH(A2)</f>
        <v>7</v>
      </c>
      <c r="D2" s="86">
        <v>8764.08</v>
      </c>
      <c r="E2" s="86">
        <v>-9.3000000000000007</v>
      </c>
      <c r="F2" s="86">
        <v>5121.12</v>
      </c>
      <c r="G2" s="86">
        <v>-4.8</v>
      </c>
    </row>
    <row r="3" spans="1:7" x14ac:dyDescent="0.15">
      <c r="A3" s="84" t="s">
        <v>55</v>
      </c>
      <c r="B3" s="85">
        <f t="shared" ref="B3:B66" si="0">YEAR(A3)</f>
        <v>2021</v>
      </c>
      <c r="C3" s="85">
        <f t="shared" ref="C3:C66" si="1">MONTH(A3)</f>
        <v>6</v>
      </c>
      <c r="D3" s="86">
        <v>7021.24</v>
      </c>
      <c r="E3" s="86">
        <v>-11.8</v>
      </c>
      <c r="F3" s="86">
        <v>3807.61</v>
      </c>
      <c r="G3" s="86">
        <v>-5.7</v>
      </c>
    </row>
    <row r="4" spans="1:7" x14ac:dyDescent="0.15">
      <c r="A4" s="84" t="s">
        <v>56</v>
      </c>
      <c r="B4" s="85">
        <f t="shared" si="0"/>
        <v>2021</v>
      </c>
      <c r="C4" s="85">
        <f t="shared" si="1"/>
        <v>5</v>
      </c>
      <c r="D4" s="86">
        <v>4395.6099999999997</v>
      </c>
      <c r="E4" s="86">
        <v>-7.5</v>
      </c>
      <c r="F4" s="86">
        <v>1930.7</v>
      </c>
      <c r="G4" s="86">
        <v>-20.5</v>
      </c>
    </row>
    <row r="5" spans="1:7" x14ac:dyDescent="0.15">
      <c r="A5" s="84" t="s">
        <v>57</v>
      </c>
      <c r="B5" s="85">
        <f t="shared" si="0"/>
        <v>2021</v>
      </c>
      <c r="C5" s="85">
        <f t="shared" si="1"/>
        <v>4</v>
      </c>
      <c r="D5" s="86">
        <v>3300.97</v>
      </c>
      <c r="E5" s="86">
        <v>4.8</v>
      </c>
      <c r="F5" s="86">
        <v>1203.06</v>
      </c>
      <c r="G5" s="86">
        <v>-29.2</v>
      </c>
    </row>
    <row r="6" spans="1:7" x14ac:dyDescent="0.15">
      <c r="A6" s="84" t="s">
        <v>58</v>
      </c>
      <c r="B6" s="85">
        <f t="shared" si="0"/>
        <v>2021</v>
      </c>
      <c r="C6" s="85">
        <f t="shared" si="1"/>
        <v>3</v>
      </c>
      <c r="D6" s="86">
        <v>2301.3000000000002</v>
      </c>
      <c r="E6" s="86">
        <v>16.899999999999999</v>
      </c>
      <c r="F6" s="86">
        <v>808.87</v>
      </c>
      <c r="G6" s="86">
        <v>-17.3</v>
      </c>
    </row>
    <row r="7" spans="1:7" x14ac:dyDescent="0.15">
      <c r="A7" s="84" t="s">
        <v>59</v>
      </c>
      <c r="B7" s="85">
        <f t="shared" si="0"/>
        <v>2021</v>
      </c>
      <c r="C7" s="85">
        <f t="shared" si="1"/>
        <v>2</v>
      </c>
      <c r="D7" s="86">
        <v>1452.84</v>
      </c>
      <c r="E7" s="86">
        <v>33</v>
      </c>
      <c r="F7" s="86">
        <v>503.35</v>
      </c>
      <c r="G7" s="86">
        <v>14.3</v>
      </c>
    </row>
    <row r="8" spans="1:7" x14ac:dyDescent="0.15">
      <c r="A8" s="84" t="s">
        <v>60</v>
      </c>
      <c r="B8" s="85">
        <f t="shared" si="0"/>
        <v>2021</v>
      </c>
      <c r="C8" s="85">
        <f t="shared" si="1"/>
        <v>1</v>
      </c>
      <c r="D8" s="86" t="s">
        <v>0</v>
      </c>
      <c r="E8" s="86" t="s">
        <v>0</v>
      </c>
      <c r="F8" s="86" t="s">
        <v>0</v>
      </c>
      <c r="G8" s="86" t="s">
        <v>0</v>
      </c>
    </row>
    <row r="9" spans="1:7" x14ac:dyDescent="0.15">
      <c r="A9" s="84" t="s">
        <v>61</v>
      </c>
      <c r="B9" s="85">
        <f t="shared" si="0"/>
        <v>2020</v>
      </c>
      <c r="C9" s="85">
        <f t="shared" si="1"/>
        <v>12</v>
      </c>
      <c r="D9" s="86">
        <v>25536.28</v>
      </c>
      <c r="E9" s="86">
        <v>-1.1000000000000001</v>
      </c>
      <c r="F9" s="86">
        <v>17268.830000000002</v>
      </c>
      <c r="G9" s="86">
        <v>17.399999999999999</v>
      </c>
    </row>
    <row r="10" spans="1:7" x14ac:dyDescent="0.15">
      <c r="A10" s="84" t="s">
        <v>62</v>
      </c>
      <c r="B10" s="85">
        <f t="shared" si="0"/>
        <v>2020</v>
      </c>
      <c r="C10" s="85">
        <f t="shared" si="1"/>
        <v>11</v>
      </c>
      <c r="D10" s="86">
        <v>20590.599999999999</v>
      </c>
      <c r="E10" s="86">
        <v>-5.2</v>
      </c>
      <c r="F10" s="86">
        <v>13890.27</v>
      </c>
      <c r="G10" s="86">
        <v>16.100000000000001</v>
      </c>
    </row>
    <row r="11" spans="1:7" x14ac:dyDescent="0.15">
      <c r="A11" s="84" t="s">
        <v>63</v>
      </c>
      <c r="B11" s="85">
        <f t="shared" si="0"/>
        <v>2020</v>
      </c>
      <c r="C11" s="85">
        <f t="shared" si="1"/>
        <v>10</v>
      </c>
      <c r="D11" s="86">
        <v>17774.77</v>
      </c>
      <c r="E11" s="86">
        <v>-3.3</v>
      </c>
      <c r="F11" s="86">
        <v>11386.47</v>
      </c>
      <c r="G11" s="86">
        <v>14.8</v>
      </c>
    </row>
    <row r="12" spans="1:7" x14ac:dyDescent="0.15">
      <c r="A12" s="84" t="s">
        <v>64</v>
      </c>
      <c r="B12" s="85">
        <f t="shared" si="0"/>
        <v>2020</v>
      </c>
      <c r="C12" s="85">
        <f t="shared" si="1"/>
        <v>9</v>
      </c>
      <c r="D12" s="86">
        <v>15010.6</v>
      </c>
      <c r="E12" s="86">
        <v>-2.9</v>
      </c>
      <c r="F12" s="86">
        <v>9315.51</v>
      </c>
      <c r="G12" s="86">
        <v>13.8</v>
      </c>
    </row>
    <row r="13" spans="1:7" x14ac:dyDescent="0.15">
      <c r="A13" s="84" t="s">
        <v>65</v>
      </c>
      <c r="B13" s="85">
        <f t="shared" si="0"/>
        <v>2020</v>
      </c>
      <c r="C13" s="85">
        <f t="shared" si="1"/>
        <v>8</v>
      </c>
      <c r="D13" s="86">
        <v>11946.78</v>
      </c>
      <c r="E13" s="86">
        <v>-2.4</v>
      </c>
      <c r="F13" s="86">
        <v>7087.77</v>
      </c>
      <c r="G13" s="86">
        <v>11.2</v>
      </c>
    </row>
    <row r="14" spans="1:7" x14ac:dyDescent="0.15">
      <c r="A14" s="84" t="s">
        <v>66</v>
      </c>
      <c r="B14" s="85">
        <f t="shared" si="0"/>
        <v>2020</v>
      </c>
      <c r="C14" s="85">
        <f t="shared" si="1"/>
        <v>7</v>
      </c>
      <c r="D14" s="86">
        <v>9659.2999999999993</v>
      </c>
      <c r="E14" s="86">
        <v>-1</v>
      </c>
      <c r="F14" s="86">
        <v>5382.02</v>
      </c>
      <c r="G14" s="86">
        <v>12.2</v>
      </c>
    </row>
    <row r="15" spans="1:7" x14ac:dyDescent="0.15">
      <c r="A15" s="84" t="s">
        <v>67</v>
      </c>
      <c r="B15" s="85">
        <f t="shared" si="0"/>
        <v>2020</v>
      </c>
      <c r="C15" s="85">
        <f t="shared" si="1"/>
        <v>6</v>
      </c>
      <c r="D15" s="86">
        <v>7964.61</v>
      </c>
      <c r="E15" s="86">
        <v>-0.9</v>
      </c>
      <c r="F15" s="86">
        <v>4036.13</v>
      </c>
      <c r="G15" s="86">
        <v>5.9</v>
      </c>
    </row>
    <row r="16" spans="1:7" x14ac:dyDescent="0.15">
      <c r="A16" s="84" t="s">
        <v>68</v>
      </c>
      <c r="B16" s="85">
        <f t="shared" si="0"/>
        <v>2020</v>
      </c>
      <c r="C16" s="85">
        <f t="shared" si="1"/>
        <v>5</v>
      </c>
      <c r="D16" s="86">
        <v>4752.05</v>
      </c>
      <c r="E16" s="86">
        <v>-8.1</v>
      </c>
      <c r="F16" s="86">
        <v>2429.48</v>
      </c>
      <c r="G16" s="86">
        <v>7.1</v>
      </c>
    </row>
    <row r="17" spans="1:7" x14ac:dyDescent="0.15">
      <c r="A17" s="84" t="s">
        <v>69</v>
      </c>
      <c r="B17" s="85">
        <f t="shared" si="0"/>
        <v>2020</v>
      </c>
      <c r="C17" s="85">
        <f t="shared" si="1"/>
        <v>4</v>
      </c>
      <c r="D17" s="86">
        <v>3150.96</v>
      </c>
      <c r="E17" s="86">
        <v>-12</v>
      </c>
      <c r="F17" s="86">
        <v>1699.37</v>
      </c>
      <c r="G17" s="86">
        <v>6.9</v>
      </c>
    </row>
    <row r="18" spans="1:7" x14ac:dyDescent="0.15">
      <c r="A18" s="84" t="s">
        <v>70</v>
      </c>
      <c r="B18" s="85">
        <f t="shared" si="0"/>
        <v>2020</v>
      </c>
      <c r="C18" s="85">
        <f t="shared" si="1"/>
        <v>3</v>
      </c>
      <c r="D18" s="86">
        <v>1968.62</v>
      </c>
      <c r="E18" s="86">
        <v>-22.6</v>
      </c>
      <c r="F18" s="86">
        <v>977.49</v>
      </c>
      <c r="G18" s="86">
        <v>-18.100000000000001</v>
      </c>
    </row>
    <row r="19" spans="1:7" x14ac:dyDescent="0.15">
      <c r="A19" s="84" t="s">
        <v>71</v>
      </c>
      <c r="B19" s="85">
        <f t="shared" si="0"/>
        <v>2020</v>
      </c>
      <c r="C19" s="85">
        <f t="shared" si="1"/>
        <v>2</v>
      </c>
      <c r="D19" s="86">
        <v>1092</v>
      </c>
      <c r="E19" s="86">
        <v>-29.3</v>
      </c>
      <c r="F19" s="86">
        <v>440.42</v>
      </c>
      <c r="G19" s="86">
        <v>-36.200000000000003</v>
      </c>
    </row>
    <row r="20" spans="1:7" x14ac:dyDescent="0.15">
      <c r="A20" s="84" t="s">
        <v>72</v>
      </c>
      <c r="B20" s="85">
        <f t="shared" si="0"/>
        <v>2020</v>
      </c>
      <c r="C20" s="85">
        <f t="shared" si="1"/>
        <v>1</v>
      </c>
      <c r="D20" s="86" t="s">
        <v>0</v>
      </c>
      <c r="E20" s="86" t="s">
        <v>0</v>
      </c>
      <c r="F20" s="86" t="s">
        <v>0</v>
      </c>
      <c r="G20" s="86" t="s">
        <v>0</v>
      </c>
    </row>
    <row r="21" spans="1:7" x14ac:dyDescent="0.15">
      <c r="A21" s="84" t="s">
        <v>73</v>
      </c>
      <c r="B21" s="85">
        <f t="shared" si="0"/>
        <v>2019</v>
      </c>
      <c r="C21" s="85">
        <f t="shared" si="1"/>
        <v>12</v>
      </c>
      <c r="D21" s="86">
        <v>25822.29</v>
      </c>
      <c r="E21" s="86">
        <v>-11.4</v>
      </c>
      <c r="F21" s="86">
        <v>14709.28</v>
      </c>
      <c r="G21" s="86">
        <v>-8.6999999999999993</v>
      </c>
    </row>
    <row r="22" spans="1:7" x14ac:dyDescent="0.15">
      <c r="A22" s="84" t="s">
        <v>74</v>
      </c>
      <c r="B22" s="85">
        <f t="shared" si="0"/>
        <v>2019</v>
      </c>
      <c r="C22" s="85">
        <f t="shared" si="1"/>
        <v>11</v>
      </c>
      <c r="D22" s="86">
        <v>21719.67</v>
      </c>
      <c r="E22" s="86">
        <v>-14.2</v>
      </c>
      <c r="F22" s="86">
        <v>11960.37</v>
      </c>
      <c r="G22" s="86">
        <v>-13</v>
      </c>
    </row>
    <row r="23" spans="1:7" x14ac:dyDescent="0.15">
      <c r="A23" s="84" t="s">
        <v>75</v>
      </c>
      <c r="B23" s="85">
        <f t="shared" si="0"/>
        <v>2019</v>
      </c>
      <c r="C23" s="85">
        <f t="shared" si="1"/>
        <v>10</v>
      </c>
      <c r="D23" s="86">
        <v>18382.77</v>
      </c>
      <c r="E23" s="86">
        <v>-16.3</v>
      </c>
      <c r="F23" s="86">
        <v>9921.17</v>
      </c>
      <c r="G23" s="86">
        <v>-15.2</v>
      </c>
    </row>
    <row r="24" spans="1:7" x14ac:dyDescent="0.15">
      <c r="A24" s="84" t="s">
        <v>76</v>
      </c>
      <c r="B24" s="85">
        <f t="shared" si="0"/>
        <v>2019</v>
      </c>
      <c r="C24" s="85">
        <f t="shared" si="1"/>
        <v>9</v>
      </c>
      <c r="D24" s="86">
        <v>15454.03</v>
      </c>
      <c r="E24" s="86">
        <v>-20.2</v>
      </c>
      <c r="F24" s="86">
        <v>8185.84</v>
      </c>
      <c r="G24" s="86">
        <v>-18.2</v>
      </c>
    </row>
    <row r="25" spans="1:7" x14ac:dyDescent="0.15">
      <c r="A25" s="84" t="s">
        <v>77</v>
      </c>
      <c r="B25" s="85">
        <f t="shared" si="0"/>
        <v>2019</v>
      </c>
      <c r="C25" s="85">
        <f t="shared" si="1"/>
        <v>8</v>
      </c>
      <c r="D25" s="86">
        <v>12236.06</v>
      </c>
      <c r="E25" s="86">
        <v>-25.6</v>
      </c>
      <c r="F25" s="86">
        <v>6373.97</v>
      </c>
      <c r="G25" s="86">
        <v>-22</v>
      </c>
    </row>
    <row r="26" spans="1:7" x14ac:dyDescent="0.15">
      <c r="A26" s="84" t="s">
        <v>78</v>
      </c>
      <c r="B26" s="85">
        <f t="shared" si="0"/>
        <v>2019</v>
      </c>
      <c r="C26" s="85">
        <f t="shared" si="1"/>
        <v>7</v>
      </c>
      <c r="D26" s="86">
        <v>9761.17</v>
      </c>
      <c r="E26" s="86">
        <v>-29.4</v>
      </c>
      <c r="F26" s="86">
        <v>4794.82</v>
      </c>
      <c r="G26" s="86">
        <v>-27.6</v>
      </c>
    </row>
    <row r="27" spans="1:7" x14ac:dyDescent="0.15">
      <c r="A27" s="84" t="s">
        <v>79</v>
      </c>
      <c r="B27" s="85">
        <f t="shared" si="0"/>
        <v>2019</v>
      </c>
      <c r="C27" s="85">
        <f t="shared" si="1"/>
        <v>6</v>
      </c>
      <c r="D27" s="86">
        <v>8035.29</v>
      </c>
      <c r="E27" s="86">
        <v>-27.5</v>
      </c>
      <c r="F27" s="86">
        <v>3811.2</v>
      </c>
      <c r="G27" s="86">
        <v>-27.6</v>
      </c>
    </row>
    <row r="28" spans="1:7" x14ac:dyDescent="0.15">
      <c r="A28" s="84" t="s">
        <v>80</v>
      </c>
      <c r="B28" s="85">
        <f t="shared" si="0"/>
        <v>2019</v>
      </c>
      <c r="C28" s="85">
        <f t="shared" si="1"/>
        <v>5</v>
      </c>
      <c r="D28" s="86">
        <v>5169.79</v>
      </c>
      <c r="E28" s="86">
        <v>-33.200000000000003</v>
      </c>
      <c r="F28" s="86">
        <v>2269.4499999999998</v>
      </c>
      <c r="G28" s="86">
        <v>-35.6</v>
      </c>
    </row>
    <row r="29" spans="1:7" x14ac:dyDescent="0.15">
      <c r="A29" s="84" t="s">
        <v>81</v>
      </c>
      <c r="B29" s="85">
        <f t="shared" si="0"/>
        <v>2019</v>
      </c>
      <c r="C29" s="85">
        <f t="shared" si="1"/>
        <v>4</v>
      </c>
      <c r="D29" s="86">
        <v>3582.28</v>
      </c>
      <c r="E29" s="86">
        <v>-33.799999999999997</v>
      </c>
      <c r="F29" s="86">
        <v>1589.57</v>
      </c>
      <c r="G29" s="86">
        <v>-33.5</v>
      </c>
    </row>
    <row r="30" spans="1:7" x14ac:dyDescent="0.15">
      <c r="A30" s="84" t="s">
        <v>82</v>
      </c>
      <c r="B30" s="85">
        <f t="shared" si="0"/>
        <v>2019</v>
      </c>
      <c r="C30" s="85">
        <f t="shared" si="1"/>
        <v>3</v>
      </c>
      <c r="D30" s="86">
        <v>2543.33</v>
      </c>
      <c r="E30" s="86">
        <v>-33.1</v>
      </c>
      <c r="F30" s="86">
        <v>1193.54</v>
      </c>
      <c r="G30" s="86">
        <v>-27</v>
      </c>
    </row>
    <row r="31" spans="1:7" x14ac:dyDescent="0.15">
      <c r="A31" s="84" t="s">
        <v>83</v>
      </c>
      <c r="B31" s="85">
        <f t="shared" si="0"/>
        <v>2019</v>
      </c>
      <c r="C31" s="85">
        <f t="shared" si="1"/>
        <v>2</v>
      </c>
      <c r="D31" s="86">
        <v>1545.18</v>
      </c>
      <c r="E31" s="86">
        <v>-34.1</v>
      </c>
      <c r="F31" s="86">
        <v>690.2</v>
      </c>
      <c r="G31" s="86">
        <v>-13.1</v>
      </c>
    </row>
    <row r="32" spans="1:7" x14ac:dyDescent="0.15">
      <c r="A32" s="84" t="s">
        <v>84</v>
      </c>
      <c r="B32" s="85">
        <f t="shared" si="0"/>
        <v>2019</v>
      </c>
      <c r="C32" s="85">
        <f t="shared" si="1"/>
        <v>1</v>
      </c>
      <c r="D32" s="86" t="s">
        <v>0</v>
      </c>
      <c r="E32" s="86" t="s">
        <v>0</v>
      </c>
      <c r="F32" s="86" t="s">
        <v>0</v>
      </c>
      <c r="G32" s="86" t="s">
        <v>0</v>
      </c>
    </row>
    <row r="33" spans="1:7" x14ac:dyDescent="0.15">
      <c r="A33" s="84" t="s">
        <v>85</v>
      </c>
      <c r="B33" s="85">
        <f t="shared" si="0"/>
        <v>2018</v>
      </c>
      <c r="C33" s="85">
        <f t="shared" si="1"/>
        <v>12</v>
      </c>
      <c r="D33" s="86">
        <v>29141.57</v>
      </c>
      <c r="E33" s="86">
        <v>14.2</v>
      </c>
      <c r="F33" s="86">
        <v>16102.16</v>
      </c>
      <c r="G33" s="86">
        <v>18</v>
      </c>
    </row>
    <row r="34" spans="1:7" x14ac:dyDescent="0.15">
      <c r="A34" s="84" t="s">
        <v>86</v>
      </c>
      <c r="B34" s="85">
        <f t="shared" si="0"/>
        <v>2018</v>
      </c>
      <c r="C34" s="85">
        <f t="shared" si="1"/>
        <v>11</v>
      </c>
      <c r="D34" s="86">
        <v>25325.63</v>
      </c>
      <c r="E34" s="86">
        <v>14.3</v>
      </c>
      <c r="F34" s="86">
        <v>13746.36</v>
      </c>
      <c r="G34" s="86">
        <v>20.2</v>
      </c>
    </row>
    <row r="35" spans="1:7" x14ac:dyDescent="0.15">
      <c r="A35" s="84" t="s">
        <v>87</v>
      </c>
      <c r="B35" s="85">
        <f t="shared" si="0"/>
        <v>2018</v>
      </c>
      <c r="C35" s="85">
        <f t="shared" si="1"/>
        <v>10</v>
      </c>
      <c r="D35" s="86">
        <v>21962.57</v>
      </c>
      <c r="E35" s="86">
        <v>15.3</v>
      </c>
      <c r="F35" s="86">
        <v>11695.01</v>
      </c>
      <c r="G35" s="86">
        <v>20.6</v>
      </c>
    </row>
    <row r="36" spans="1:7" x14ac:dyDescent="0.15">
      <c r="A36" s="84" t="s">
        <v>88</v>
      </c>
      <c r="B36" s="85">
        <f t="shared" si="0"/>
        <v>2018</v>
      </c>
      <c r="C36" s="85">
        <f t="shared" si="1"/>
        <v>9</v>
      </c>
      <c r="D36" s="86">
        <v>19366.18</v>
      </c>
      <c r="E36" s="86">
        <v>15.7</v>
      </c>
      <c r="F36" s="86">
        <v>10002.200000000001</v>
      </c>
      <c r="G36" s="86">
        <v>22.7</v>
      </c>
    </row>
    <row r="37" spans="1:7" x14ac:dyDescent="0.15">
      <c r="A37" s="84" t="s">
        <v>89</v>
      </c>
      <c r="B37" s="85">
        <f t="shared" si="0"/>
        <v>2018</v>
      </c>
      <c r="C37" s="85">
        <f t="shared" si="1"/>
        <v>8</v>
      </c>
      <c r="D37" s="86">
        <v>16451.29</v>
      </c>
      <c r="E37" s="86">
        <v>15.6</v>
      </c>
      <c r="F37" s="86">
        <v>8176.91</v>
      </c>
      <c r="G37" s="86">
        <v>23.7</v>
      </c>
    </row>
    <row r="38" spans="1:7" x14ac:dyDescent="0.15">
      <c r="A38" s="84" t="s">
        <v>90</v>
      </c>
      <c r="B38" s="85">
        <f t="shared" si="0"/>
        <v>2018</v>
      </c>
      <c r="C38" s="85">
        <f t="shared" si="1"/>
        <v>7</v>
      </c>
      <c r="D38" s="86">
        <v>13817.61</v>
      </c>
      <c r="E38" s="86">
        <v>11.3</v>
      </c>
      <c r="F38" s="86">
        <v>6618.89</v>
      </c>
      <c r="G38" s="86">
        <v>21.9</v>
      </c>
    </row>
    <row r="39" spans="1:7" x14ac:dyDescent="0.15">
      <c r="A39" s="84" t="s">
        <v>91</v>
      </c>
      <c r="B39" s="85">
        <f t="shared" si="0"/>
        <v>2018</v>
      </c>
      <c r="C39" s="85">
        <f t="shared" si="1"/>
        <v>6</v>
      </c>
      <c r="D39" s="86">
        <v>11085.11</v>
      </c>
      <c r="E39" s="86">
        <v>7.2</v>
      </c>
      <c r="F39" s="86">
        <v>5265.31</v>
      </c>
      <c r="G39" s="86">
        <v>20.3</v>
      </c>
    </row>
    <row r="40" spans="1:7" x14ac:dyDescent="0.15">
      <c r="A40" s="84" t="s">
        <v>92</v>
      </c>
      <c r="B40" s="85">
        <f t="shared" si="0"/>
        <v>2018</v>
      </c>
      <c r="C40" s="85">
        <f t="shared" si="1"/>
        <v>5</v>
      </c>
      <c r="D40" s="86">
        <v>7741.76</v>
      </c>
      <c r="E40" s="86">
        <v>2.1</v>
      </c>
      <c r="F40" s="86">
        <v>3521.95</v>
      </c>
      <c r="G40" s="86">
        <v>16</v>
      </c>
    </row>
    <row r="41" spans="1:7" x14ac:dyDescent="0.15">
      <c r="A41" s="84" t="s">
        <v>93</v>
      </c>
      <c r="B41" s="85">
        <f t="shared" si="0"/>
        <v>2018</v>
      </c>
      <c r="C41" s="85">
        <f t="shared" si="1"/>
        <v>4</v>
      </c>
      <c r="D41" s="86">
        <v>5411.56</v>
      </c>
      <c r="E41" s="86">
        <v>-2.1</v>
      </c>
      <c r="F41" s="86">
        <v>2391.37</v>
      </c>
      <c r="G41" s="86">
        <v>13.6</v>
      </c>
    </row>
    <row r="42" spans="1:7" x14ac:dyDescent="0.15">
      <c r="A42" s="84" t="s">
        <v>94</v>
      </c>
      <c r="B42" s="85">
        <f t="shared" si="0"/>
        <v>2018</v>
      </c>
      <c r="C42" s="85">
        <f t="shared" si="1"/>
        <v>3</v>
      </c>
      <c r="D42" s="86">
        <v>3802.07</v>
      </c>
      <c r="E42" s="86">
        <v>0.5</v>
      </c>
      <c r="F42" s="86">
        <v>1633.88</v>
      </c>
      <c r="G42" s="86">
        <v>20.3</v>
      </c>
    </row>
    <row r="43" spans="1:7" x14ac:dyDescent="0.15">
      <c r="A43" s="84" t="s">
        <v>95</v>
      </c>
      <c r="B43" s="85">
        <f t="shared" si="0"/>
        <v>2018</v>
      </c>
      <c r="C43" s="85">
        <f t="shared" si="1"/>
        <v>2</v>
      </c>
      <c r="D43" s="86">
        <v>2344.56</v>
      </c>
      <c r="E43" s="86">
        <v>-1.2</v>
      </c>
      <c r="F43" s="86">
        <v>794.25</v>
      </c>
      <c r="G43" s="86">
        <v>0</v>
      </c>
    </row>
    <row r="44" spans="1:7" x14ac:dyDescent="0.15">
      <c r="A44" s="84" t="s">
        <v>96</v>
      </c>
      <c r="B44" s="85">
        <f t="shared" si="0"/>
        <v>2018</v>
      </c>
      <c r="C44" s="85">
        <f t="shared" si="1"/>
        <v>1</v>
      </c>
      <c r="D44" s="86" t="s">
        <v>0</v>
      </c>
      <c r="E44" s="86" t="s">
        <v>0</v>
      </c>
      <c r="F44" s="86" t="s">
        <v>0</v>
      </c>
      <c r="G44" s="86" t="s">
        <v>0</v>
      </c>
    </row>
    <row r="45" spans="1:7" x14ac:dyDescent="0.15">
      <c r="A45" s="84" t="s">
        <v>97</v>
      </c>
      <c r="B45" s="85">
        <f t="shared" si="0"/>
        <v>2017</v>
      </c>
      <c r="C45" s="85">
        <f t="shared" si="1"/>
        <v>12</v>
      </c>
      <c r="D45" s="86">
        <v>25508.29</v>
      </c>
      <c r="E45" s="86">
        <v>15.8</v>
      </c>
      <c r="F45" s="86">
        <v>13643.39</v>
      </c>
      <c r="G45" s="86">
        <v>49.4</v>
      </c>
    </row>
    <row r="46" spans="1:7" x14ac:dyDescent="0.15">
      <c r="A46" s="84" t="s">
        <v>98</v>
      </c>
      <c r="B46" s="85">
        <f t="shared" si="0"/>
        <v>2017</v>
      </c>
      <c r="C46" s="85">
        <f t="shared" si="1"/>
        <v>11</v>
      </c>
      <c r="D46" s="86">
        <v>22158.240000000002</v>
      </c>
      <c r="E46" s="86">
        <v>16.3</v>
      </c>
      <c r="F46" s="86">
        <v>11435.74</v>
      </c>
      <c r="G46" s="86">
        <v>47</v>
      </c>
    </row>
    <row r="47" spans="1:7" x14ac:dyDescent="0.15">
      <c r="A47" s="84" t="s">
        <v>99</v>
      </c>
      <c r="B47" s="85">
        <f t="shared" si="0"/>
        <v>2017</v>
      </c>
      <c r="C47" s="85">
        <f t="shared" si="1"/>
        <v>10</v>
      </c>
      <c r="D47" s="86">
        <v>19047.810000000001</v>
      </c>
      <c r="E47" s="86">
        <v>12.9</v>
      </c>
      <c r="F47" s="86">
        <v>9694.77</v>
      </c>
      <c r="G47" s="86">
        <v>43.3</v>
      </c>
    </row>
    <row r="48" spans="1:7" x14ac:dyDescent="0.15">
      <c r="A48" s="84" t="s">
        <v>100</v>
      </c>
      <c r="B48" s="85">
        <f t="shared" si="0"/>
        <v>2017</v>
      </c>
      <c r="C48" s="85">
        <f t="shared" si="1"/>
        <v>9</v>
      </c>
      <c r="D48" s="86">
        <v>16733.09</v>
      </c>
      <c r="E48" s="86">
        <v>12.2</v>
      </c>
      <c r="F48" s="86">
        <v>8148.81</v>
      </c>
      <c r="G48" s="86">
        <v>46.3</v>
      </c>
    </row>
    <row r="49" spans="1:7" x14ac:dyDescent="0.15">
      <c r="A49" s="84" t="s">
        <v>101</v>
      </c>
      <c r="B49" s="85">
        <f t="shared" si="0"/>
        <v>2017</v>
      </c>
      <c r="C49" s="85">
        <f t="shared" si="1"/>
        <v>8</v>
      </c>
      <c r="D49" s="86">
        <v>14229.24</v>
      </c>
      <c r="E49" s="86">
        <v>10.1</v>
      </c>
      <c r="F49" s="86">
        <v>6609.41</v>
      </c>
      <c r="G49" s="86">
        <v>42.7</v>
      </c>
    </row>
    <row r="50" spans="1:7" x14ac:dyDescent="0.15">
      <c r="A50" s="84" t="s">
        <v>102</v>
      </c>
      <c r="B50" s="85">
        <f t="shared" si="0"/>
        <v>2017</v>
      </c>
      <c r="C50" s="85">
        <f t="shared" si="1"/>
        <v>7</v>
      </c>
      <c r="D50" s="86">
        <v>12409.6</v>
      </c>
      <c r="E50" s="86">
        <v>11.1</v>
      </c>
      <c r="F50" s="86">
        <v>5427.69</v>
      </c>
      <c r="G50" s="86">
        <v>41</v>
      </c>
    </row>
    <row r="51" spans="1:7" x14ac:dyDescent="0.15">
      <c r="A51" s="84" t="s">
        <v>103</v>
      </c>
      <c r="B51" s="85">
        <f t="shared" si="0"/>
        <v>2017</v>
      </c>
      <c r="C51" s="85">
        <f t="shared" si="1"/>
        <v>6</v>
      </c>
      <c r="D51" s="86">
        <v>10340.52</v>
      </c>
      <c r="E51" s="86">
        <v>8.8000000000000007</v>
      </c>
      <c r="F51" s="86">
        <v>4376.1099999999997</v>
      </c>
      <c r="G51" s="86">
        <v>38.5</v>
      </c>
    </row>
    <row r="52" spans="1:7" x14ac:dyDescent="0.15">
      <c r="A52" s="84" t="s">
        <v>104</v>
      </c>
      <c r="B52" s="85">
        <f t="shared" si="0"/>
        <v>2017</v>
      </c>
      <c r="C52" s="85">
        <f t="shared" si="1"/>
        <v>5</v>
      </c>
      <c r="D52" s="86">
        <v>7580.04</v>
      </c>
      <c r="E52" s="86">
        <v>5.3</v>
      </c>
      <c r="F52" s="86">
        <v>3035.59</v>
      </c>
      <c r="G52" s="86">
        <v>32.299999999999997</v>
      </c>
    </row>
    <row r="53" spans="1:7" x14ac:dyDescent="0.15">
      <c r="A53" s="84" t="s">
        <v>105</v>
      </c>
      <c r="B53" s="85">
        <f t="shared" si="0"/>
        <v>2017</v>
      </c>
      <c r="C53" s="85">
        <f t="shared" si="1"/>
        <v>4</v>
      </c>
      <c r="D53" s="86">
        <v>5527.58</v>
      </c>
      <c r="E53" s="86">
        <v>8.1</v>
      </c>
      <c r="F53" s="86">
        <v>2104.5</v>
      </c>
      <c r="G53" s="86">
        <v>34.200000000000003</v>
      </c>
    </row>
    <row r="54" spans="1:7" x14ac:dyDescent="0.15">
      <c r="A54" s="84" t="s">
        <v>106</v>
      </c>
      <c r="B54" s="85">
        <f t="shared" si="0"/>
        <v>2017</v>
      </c>
      <c r="C54" s="85">
        <f t="shared" si="1"/>
        <v>3</v>
      </c>
      <c r="D54" s="86">
        <v>3782.04</v>
      </c>
      <c r="E54" s="86">
        <v>5.7</v>
      </c>
      <c r="F54" s="86">
        <v>1358.62</v>
      </c>
      <c r="G54" s="86">
        <v>16.7</v>
      </c>
    </row>
    <row r="55" spans="1:7" x14ac:dyDescent="0.15">
      <c r="A55" s="84" t="s">
        <v>107</v>
      </c>
      <c r="B55" s="85">
        <f t="shared" si="0"/>
        <v>2017</v>
      </c>
      <c r="C55" s="85">
        <f t="shared" si="1"/>
        <v>2</v>
      </c>
      <c r="D55" s="86">
        <v>2373.7399999999998</v>
      </c>
      <c r="E55" s="86">
        <v>6.2</v>
      </c>
      <c r="F55" s="86">
        <v>794.29</v>
      </c>
      <c r="G55" s="86">
        <v>12.7</v>
      </c>
    </row>
    <row r="56" spans="1:7" x14ac:dyDescent="0.15">
      <c r="A56" s="84" t="s">
        <v>108</v>
      </c>
      <c r="B56" s="85">
        <f t="shared" si="0"/>
        <v>2017</v>
      </c>
      <c r="C56" s="85">
        <f t="shared" si="1"/>
        <v>1</v>
      </c>
      <c r="D56" s="86" t="s">
        <v>0</v>
      </c>
      <c r="E56" s="86" t="s">
        <v>0</v>
      </c>
      <c r="F56" s="86" t="s">
        <v>0</v>
      </c>
      <c r="G56" s="86" t="s">
        <v>0</v>
      </c>
    </row>
    <row r="57" spans="1:7" x14ac:dyDescent="0.15">
      <c r="A57" s="84" t="s">
        <v>109</v>
      </c>
      <c r="B57" s="85">
        <f t="shared" si="0"/>
        <v>2016</v>
      </c>
      <c r="C57" s="85">
        <f t="shared" si="1"/>
        <v>12</v>
      </c>
      <c r="D57" s="86">
        <v>22025</v>
      </c>
      <c r="E57" s="86">
        <v>-3.4</v>
      </c>
      <c r="F57" s="86">
        <v>9129</v>
      </c>
      <c r="G57" s="86">
        <v>19.8</v>
      </c>
    </row>
    <row r="58" spans="1:7" x14ac:dyDescent="0.15">
      <c r="A58" s="84" t="s">
        <v>110</v>
      </c>
      <c r="B58" s="85">
        <f t="shared" si="0"/>
        <v>2016</v>
      </c>
      <c r="C58" s="85">
        <f t="shared" si="1"/>
        <v>11</v>
      </c>
      <c r="D58" s="86">
        <v>19045.73</v>
      </c>
      <c r="E58" s="86">
        <v>-4.3</v>
      </c>
      <c r="F58" s="86">
        <v>7777.48</v>
      </c>
      <c r="G58" s="86">
        <v>21.4</v>
      </c>
    </row>
    <row r="59" spans="1:7" x14ac:dyDescent="0.15">
      <c r="A59" s="84" t="s">
        <v>111</v>
      </c>
      <c r="B59" s="85">
        <f t="shared" si="0"/>
        <v>2016</v>
      </c>
      <c r="C59" s="85">
        <f t="shared" si="1"/>
        <v>10</v>
      </c>
      <c r="D59" s="86">
        <v>16872.73</v>
      </c>
      <c r="E59" s="86">
        <v>-5.5</v>
      </c>
      <c r="F59" s="86">
        <v>6764.42</v>
      </c>
      <c r="G59" s="86">
        <v>16.7</v>
      </c>
    </row>
    <row r="60" spans="1:7" x14ac:dyDescent="0.15">
      <c r="A60" s="84" t="s">
        <v>112</v>
      </c>
      <c r="B60" s="85">
        <f t="shared" si="0"/>
        <v>2016</v>
      </c>
      <c r="C60" s="85">
        <f t="shared" si="1"/>
        <v>9</v>
      </c>
      <c r="D60" s="86">
        <v>14916.61</v>
      </c>
      <c r="E60" s="86">
        <v>-6.1</v>
      </c>
      <c r="F60" s="86">
        <v>5568.5</v>
      </c>
      <c r="G60" s="86">
        <v>13.3</v>
      </c>
    </row>
    <row r="61" spans="1:7" x14ac:dyDescent="0.15">
      <c r="A61" s="84" t="s">
        <v>113</v>
      </c>
      <c r="B61" s="85">
        <f t="shared" si="0"/>
        <v>2016</v>
      </c>
      <c r="C61" s="85">
        <f t="shared" si="1"/>
        <v>8</v>
      </c>
      <c r="D61" s="86">
        <v>12922.45</v>
      </c>
      <c r="E61" s="86">
        <v>-8.5</v>
      </c>
      <c r="F61" s="86">
        <v>4632.46</v>
      </c>
      <c r="G61" s="86">
        <v>7.9</v>
      </c>
    </row>
    <row r="62" spans="1:7" x14ac:dyDescent="0.15">
      <c r="A62" s="84" t="s">
        <v>114</v>
      </c>
      <c r="B62" s="85">
        <f t="shared" si="0"/>
        <v>2016</v>
      </c>
      <c r="C62" s="85">
        <f t="shared" si="1"/>
        <v>7</v>
      </c>
      <c r="D62" s="86">
        <v>11167.16</v>
      </c>
      <c r="E62" s="86">
        <v>-7.8</v>
      </c>
      <c r="F62" s="86">
        <v>3848.17</v>
      </c>
      <c r="G62" s="86">
        <v>7.1</v>
      </c>
    </row>
    <row r="63" spans="1:7" x14ac:dyDescent="0.15">
      <c r="A63" s="84" t="s">
        <v>115</v>
      </c>
      <c r="B63" s="85">
        <f t="shared" si="0"/>
        <v>2016</v>
      </c>
      <c r="C63" s="85">
        <f t="shared" si="1"/>
        <v>6</v>
      </c>
      <c r="D63" s="86">
        <v>9501.89</v>
      </c>
      <c r="E63" s="86">
        <v>-3</v>
      </c>
      <c r="F63" s="86">
        <v>3159.13</v>
      </c>
      <c r="G63" s="86">
        <v>10.199999999999999</v>
      </c>
    </row>
    <row r="64" spans="1:7" x14ac:dyDescent="0.15">
      <c r="A64" s="84" t="s">
        <v>116</v>
      </c>
      <c r="B64" s="85">
        <f t="shared" si="0"/>
        <v>2016</v>
      </c>
      <c r="C64" s="85">
        <f t="shared" si="1"/>
        <v>5</v>
      </c>
      <c r="D64" s="86">
        <v>7196.09</v>
      </c>
      <c r="E64" s="86">
        <v>-5.9</v>
      </c>
      <c r="F64" s="86">
        <v>2295.2800000000002</v>
      </c>
      <c r="G64" s="86">
        <v>4.7</v>
      </c>
    </row>
    <row r="65" spans="1:7" x14ac:dyDescent="0.15">
      <c r="A65" s="84" t="s">
        <v>117</v>
      </c>
      <c r="B65" s="85">
        <f t="shared" si="0"/>
        <v>2016</v>
      </c>
      <c r="C65" s="85">
        <f t="shared" si="1"/>
        <v>4</v>
      </c>
      <c r="D65" s="86">
        <v>5113.6499999999996</v>
      </c>
      <c r="E65" s="86">
        <v>-6.5</v>
      </c>
      <c r="F65" s="86">
        <v>1568.09</v>
      </c>
      <c r="G65" s="86">
        <v>-0.2</v>
      </c>
    </row>
    <row r="66" spans="1:7" x14ac:dyDescent="0.15">
      <c r="A66" s="84" t="s">
        <v>118</v>
      </c>
      <c r="B66" s="85">
        <f t="shared" si="0"/>
        <v>2016</v>
      </c>
      <c r="C66" s="85">
        <f t="shared" si="1"/>
        <v>3</v>
      </c>
      <c r="D66" s="86">
        <v>3576.58</v>
      </c>
      <c r="E66" s="86">
        <v>-11.7</v>
      </c>
      <c r="F66" s="86">
        <v>1164.6500000000001</v>
      </c>
      <c r="G66" s="86">
        <v>3.7</v>
      </c>
    </row>
    <row r="67" spans="1:7" x14ac:dyDescent="0.15">
      <c r="A67" s="84" t="s">
        <v>119</v>
      </c>
      <c r="B67" s="85">
        <f t="shared" ref="B67:B130" si="2">YEAR(A67)</f>
        <v>2016</v>
      </c>
      <c r="C67" s="85">
        <f t="shared" ref="C67:C130" si="3">MONTH(A67)</f>
        <v>2</v>
      </c>
      <c r="D67" s="86">
        <v>2235.6</v>
      </c>
      <c r="E67" s="86">
        <v>-19.399999999999999</v>
      </c>
      <c r="F67" s="86">
        <v>705.09</v>
      </c>
      <c r="G67" s="86">
        <v>0.9</v>
      </c>
    </row>
    <row r="68" spans="1:7" x14ac:dyDescent="0.15">
      <c r="A68" s="84" t="s">
        <v>120</v>
      </c>
      <c r="B68" s="85">
        <f t="shared" si="2"/>
        <v>2016</v>
      </c>
      <c r="C68" s="85">
        <f t="shared" si="3"/>
        <v>1</v>
      </c>
      <c r="D68" s="86" t="s">
        <v>0</v>
      </c>
      <c r="E68" s="86" t="s">
        <v>0</v>
      </c>
      <c r="F68" s="86" t="s">
        <v>0</v>
      </c>
      <c r="G68" s="86" t="s">
        <v>0</v>
      </c>
    </row>
    <row r="69" spans="1:7" x14ac:dyDescent="0.15">
      <c r="A69" s="84" t="s">
        <v>121</v>
      </c>
      <c r="B69" s="85">
        <f t="shared" si="2"/>
        <v>2015</v>
      </c>
      <c r="C69" s="85">
        <f t="shared" si="3"/>
        <v>12</v>
      </c>
      <c r="D69" s="86">
        <v>22810.79</v>
      </c>
      <c r="E69" s="86">
        <v>-31.7</v>
      </c>
      <c r="F69" s="86">
        <v>7621.61</v>
      </c>
      <c r="G69" s="86">
        <v>-23.9</v>
      </c>
    </row>
    <row r="70" spans="1:7" x14ac:dyDescent="0.15">
      <c r="A70" s="84" t="s">
        <v>122</v>
      </c>
      <c r="B70" s="85">
        <f t="shared" si="2"/>
        <v>2015</v>
      </c>
      <c r="C70" s="85">
        <f t="shared" si="3"/>
        <v>11</v>
      </c>
      <c r="D70" s="86">
        <v>19893.72</v>
      </c>
      <c r="E70" s="86">
        <v>-33.1</v>
      </c>
      <c r="F70" s="86">
        <v>6408.53</v>
      </c>
      <c r="G70" s="86">
        <v>-26</v>
      </c>
    </row>
    <row r="71" spans="1:7" x14ac:dyDescent="0.15">
      <c r="A71" s="84" t="s">
        <v>123</v>
      </c>
      <c r="B71" s="85">
        <f t="shared" si="2"/>
        <v>2015</v>
      </c>
      <c r="C71" s="85">
        <f t="shared" si="3"/>
        <v>10</v>
      </c>
      <c r="D71" s="86">
        <v>17847.41</v>
      </c>
      <c r="E71" s="86">
        <v>-33.799999999999997</v>
      </c>
      <c r="F71" s="86">
        <v>5794.12</v>
      </c>
      <c r="G71" s="86">
        <v>-25.2</v>
      </c>
    </row>
    <row r="72" spans="1:7" x14ac:dyDescent="0.15">
      <c r="A72" s="84" t="s">
        <v>124</v>
      </c>
      <c r="B72" s="85">
        <f t="shared" si="2"/>
        <v>2015</v>
      </c>
      <c r="C72" s="85">
        <f t="shared" si="3"/>
        <v>9</v>
      </c>
      <c r="D72" s="86">
        <v>15890</v>
      </c>
      <c r="E72" s="86">
        <v>-33.799999999999997</v>
      </c>
      <c r="F72" s="86">
        <v>4916.13</v>
      </c>
      <c r="G72" s="86">
        <v>-27.5</v>
      </c>
    </row>
    <row r="73" spans="1:7" x14ac:dyDescent="0.15">
      <c r="A73" s="84" t="s">
        <v>125</v>
      </c>
      <c r="B73" s="85">
        <f t="shared" si="2"/>
        <v>2015</v>
      </c>
      <c r="C73" s="85">
        <f t="shared" si="3"/>
        <v>8</v>
      </c>
      <c r="D73" s="86">
        <v>14116.01</v>
      </c>
      <c r="E73" s="86">
        <v>-32.1</v>
      </c>
      <c r="F73" s="86">
        <v>4293.88</v>
      </c>
      <c r="G73" s="86">
        <v>-24.6</v>
      </c>
    </row>
    <row r="74" spans="1:7" x14ac:dyDescent="0.15">
      <c r="A74" s="84" t="s">
        <v>126</v>
      </c>
      <c r="B74" s="85">
        <f t="shared" si="2"/>
        <v>2015</v>
      </c>
      <c r="C74" s="85">
        <f t="shared" si="3"/>
        <v>7</v>
      </c>
      <c r="D74" s="86">
        <v>12113.37</v>
      </c>
      <c r="E74" s="86">
        <v>-32</v>
      </c>
      <c r="F74" s="86">
        <v>3593.13</v>
      </c>
      <c r="G74" s="86">
        <v>-25.6</v>
      </c>
    </row>
    <row r="75" spans="1:7" x14ac:dyDescent="0.15">
      <c r="A75" s="84" t="s">
        <v>127</v>
      </c>
      <c r="B75" s="85">
        <f t="shared" si="2"/>
        <v>2015</v>
      </c>
      <c r="C75" s="85">
        <f t="shared" si="3"/>
        <v>6</v>
      </c>
      <c r="D75" s="86">
        <v>9799.74</v>
      </c>
      <c r="E75" s="86">
        <v>-33.799999999999997</v>
      </c>
      <c r="F75" s="86">
        <v>2866.4</v>
      </c>
      <c r="G75" s="86">
        <v>-28.9</v>
      </c>
    </row>
    <row r="76" spans="1:7" x14ac:dyDescent="0.15">
      <c r="A76" s="84" t="s">
        <v>128</v>
      </c>
      <c r="B76" s="85">
        <f t="shared" si="2"/>
        <v>2015</v>
      </c>
      <c r="C76" s="85">
        <f t="shared" si="3"/>
        <v>5</v>
      </c>
      <c r="D76" s="86">
        <v>7650.48</v>
      </c>
      <c r="E76" s="86">
        <v>-31</v>
      </c>
      <c r="F76" s="86">
        <v>2191.77</v>
      </c>
      <c r="G76" s="86">
        <v>-25.8</v>
      </c>
    </row>
    <row r="77" spans="1:7" x14ac:dyDescent="0.15">
      <c r="A77" s="84" t="s">
        <v>129</v>
      </c>
      <c r="B77" s="85">
        <f t="shared" si="2"/>
        <v>2015</v>
      </c>
      <c r="C77" s="85">
        <f t="shared" si="3"/>
        <v>4</v>
      </c>
      <c r="D77" s="86">
        <v>5469.47</v>
      </c>
      <c r="E77" s="86">
        <v>-32.700000000000003</v>
      </c>
      <c r="F77" s="86">
        <v>1570.71</v>
      </c>
      <c r="G77" s="86">
        <v>-29.1</v>
      </c>
    </row>
    <row r="78" spans="1:7" x14ac:dyDescent="0.15">
      <c r="A78" s="84" t="s">
        <v>130</v>
      </c>
      <c r="B78" s="85">
        <f t="shared" si="2"/>
        <v>2015</v>
      </c>
      <c r="C78" s="85">
        <f t="shared" si="3"/>
        <v>3</v>
      </c>
      <c r="D78" s="86">
        <v>4051.42</v>
      </c>
      <c r="E78" s="86">
        <v>-32.4</v>
      </c>
      <c r="F78" s="86">
        <v>1123.1600000000001</v>
      </c>
      <c r="G78" s="86">
        <v>-27.8</v>
      </c>
    </row>
    <row r="79" spans="1:7" x14ac:dyDescent="0.15">
      <c r="A79" s="84" t="s">
        <v>131</v>
      </c>
      <c r="B79" s="85">
        <f t="shared" si="2"/>
        <v>2015</v>
      </c>
      <c r="C79" s="85">
        <f t="shared" si="3"/>
        <v>2</v>
      </c>
      <c r="D79" s="86">
        <v>2772.76</v>
      </c>
      <c r="E79" s="86">
        <v>-31.7</v>
      </c>
      <c r="F79" s="86">
        <v>698.57</v>
      </c>
      <c r="G79" s="86">
        <v>-30.2</v>
      </c>
    </row>
    <row r="80" spans="1:7" x14ac:dyDescent="0.15">
      <c r="A80" s="84" t="s">
        <v>132</v>
      </c>
      <c r="B80" s="85">
        <f t="shared" si="2"/>
        <v>2015</v>
      </c>
      <c r="C80" s="85">
        <f t="shared" si="3"/>
        <v>1</v>
      </c>
      <c r="D80" s="86" t="s">
        <v>0</v>
      </c>
      <c r="E80" s="86" t="s">
        <v>0</v>
      </c>
      <c r="F80" s="86" t="s">
        <v>0</v>
      </c>
      <c r="G80" s="86" t="s">
        <v>0</v>
      </c>
    </row>
    <row r="81" spans="1:7" x14ac:dyDescent="0.15">
      <c r="A81" s="84" t="s">
        <v>133</v>
      </c>
      <c r="B81" s="85">
        <f t="shared" si="2"/>
        <v>2014</v>
      </c>
      <c r="C81" s="85">
        <f t="shared" si="3"/>
        <v>12</v>
      </c>
      <c r="D81" s="86">
        <v>33383.03</v>
      </c>
      <c r="E81" s="86">
        <v>-14</v>
      </c>
      <c r="F81" s="86">
        <v>10019.879999999999</v>
      </c>
      <c r="G81" s="86">
        <v>1</v>
      </c>
    </row>
    <row r="82" spans="1:7" x14ac:dyDescent="0.15">
      <c r="A82" s="84" t="s">
        <v>134</v>
      </c>
      <c r="B82" s="85">
        <f t="shared" si="2"/>
        <v>2014</v>
      </c>
      <c r="C82" s="85">
        <f t="shared" si="3"/>
        <v>11</v>
      </c>
      <c r="D82" s="86">
        <v>29736.28</v>
      </c>
      <c r="E82" s="86">
        <v>-14.5</v>
      </c>
      <c r="F82" s="86">
        <v>8657.18</v>
      </c>
      <c r="G82" s="86">
        <v>-0.1</v>
      </c>
    </row>
    <row r="83" spans="1:7" x14ac:dyDescent="0.15">
      <c r="A83" s="84" t="s">
        <v>135</v>
      </c>
      <c r="B83" s="85">
        <f t="shared" si="2"/>
        <v>2014</v>
      </c>
      <c r="C83" s="85">
        <f t="shared" si="3"/>
        <v>10</v>
      </c>
      <c r="D83" s="86">
        <v>26971.71</v>
      </c>
      <c r="E83" s="86">
        <v>1.2</v>
      </c>
      <c r="F83" s="86">
        <v>7746.96</v>
      </c>
      <c r="G83" s="86">
        <v>20.399999999999999</v>
      </c>
    </row>
    <row r="84" spans="1:7" x14ac:dyDescent="0.15">
      <c r="A84" s="84" t="s">
        <v>136</v>
      </c>
      <c r="B84" s="85">
        <f t="shared" si="2"/>
        <v>2014</v>
      </c>
      <c r="C84" s="85">
        <f t="shared" si="3"/>
        <v>9</v>
      </c>
      <c r="D84" s="86">
        <v>24014.1</v>
      </c>
      <c r="E84" s="86">
        <v>-4.5999999999999996</v>
      </c>
      <c r="F84" s="86">
        <v>6780.73</v>
      </c>
      <c r="G84" s="86">
        <v>11.5</v>
      </c>
    </row>
    <row r="85" spans="1:7" x14ac:dyDescent="0.15">
      <c r="A85" s="84" t="s">
        <v>137</v>
      </c>
      <c r="B85" s="85">
        <f t="shared" si="2"/>
        <v>2014</v>
      </c>
      <c r="C85" s="85">
        <f t="shared" si="3"/>
        <v>8</v>
      </c>
      <c r="D85" s="86">
        <v>20787.349999999999</v>
      </c>
      <c r="E85" s="86">
        <v>-3.2</v>
      </c>
      <c r="F85" s="86">
        <v>5694.08</v>
      </c>
      <c r="G85" s="86">
        <v>12.8</v>
      </c>
    </row>
    <row r="86" spans="1:7" x14ac:dyDescent="0.15">
      <c r="A86" s="84" t="s">
        <v>138</v>
      </c>
      <c r="B86" s="85">
        <f t="shared" si="2"/>
        <v>2014</v>
      </c>
      <c r="C86" s="85">
        <f t="shared" si="3"/>
        <v>7</v>
      </c>
      <c r="D86" s="86">
        <v>17823.98</v>
      </c>
      <c r="E86" s="86">
        <v>-4.8</v>
      </c>
      <c r="F86" s="86">
        <v>4827.5200000000004</v>
      </c>
      <c r="G86" s="86">
        <v>9.8000000000000007</v>
      </c>
    </row>
    <row r="87" spans="1:7" x14ac:dyDescent="0.15">
      <c r="A87" s="84" t="s">
        <v>139</v>
      </c>
      <c r="B87" s="85">
        <f t="shared" si="2"/>
        <v>2014</v>
      </c>
      <c r="C87" s="85">
        <f t="shared" si="3"/>
        <v>6</v>
      </c>
      <c r="D87" s="86">
        <v>14807.46</v>
      </c>
      <c r="E87" s="86">
        <v>-5.8</v>
      </c>
      <c r="F87" s="86">
        <v>4030.97</v>
      </c>
      <c r="G87" s="86">
        <v>9</v>
      </c>
    </row>
    <row r="88" spans="1:7" x14ac:dyDescent="0.15">
      <c r="A88" s="84" t="s">
        <v>140</v>
      </c>
      <c r="B88" s="85">
        <f t="shared" si="2"/>
        <v>2014</v>
      </c>
      <c r="C88" s="85">
        <f t="shared" si="3"/>
        <v>5</v>
      </c>
      <c r="D88" s="86">
        <v>11089.9</v>
      </c>
      <c r="E88" s="86">
        <v>-5.7</v>
      </c>
      <c r="F88" s="86">
        <v>2954.04</v>
      </c>
      <c r="G88" s="86">
        <v>8.6999999999999993</v>
      </c>
    </row>
    <row r="89" spans="1:7" x14ac:dyDescent="0.15">
      <c r="A89" s="84" t="s">
        <v>141</v>
      </c>
      <c r="B89" s="85">
        <f t="shared" si="2"/>
        <v>2014</v>
      </c>
      <c r="C89" s="85">
        <f t="shared" si="3"/>
        <v>4</v>
      </c>
      <c r="D89" s="86">
        <v>8130.41</v>
      </c>
      <c r="E89" s="86">
        <v>-7.9</v>
      </c>
      <c r="F89" s="86">
        <v>2214.38</v>
      </c>
      <c r="G89" s="86">
        <v>9.6</v>
      </c>
    </row>
    <row r="90" spans="1:7" x14ac:dyDescent="0.15">
      <c r="A90" s="84" t="s">
        <v>142</v>
      </c>
      <c r="B90" s="85">
        <f t="shared" si="2"/>
        <v>2014</v>
      </c>
      <c r="C90" s="85">
        <f t="shared" si="3"/>
        <v>3</v>
      </c>
      <c r="D90" s="86">
        <v>5989.64</v>
      </c>
      <c r="E90" s="86">
        <v>-2.2999999999999998</v>
      </c>
      <c r="F90" s="86">
        <v>1556.13</v>
      </c>
      <c r="G90" s="86">
        <v>11.4</v>
      </c>
    </row>
    <row r="91" spans="1:7" x14ac:dyDescent="0.15">
      <c r="A91" s="84" t="s">
        <v>143</v>
      </c>
      <c r="B91" s="85">
        <f t="shared" si="2"/>
        <v>2014</v>
      </c>
      <c r="C91" s="85">
        <f t="shared" si="3"/>
        <v>2</v>
      </c>
      <c r="D91" s="86">
        <v>4062.02</v>
      </c>
      <c r="E91" s="86">
        <v>6.5</v>
      </c>
      <c r="F91" s="86">
        <v>1000.28</v>
      </c>
      <c r="G91" s="86">
        <v>8.9</v>
      </c>
    </row>
    <row r="92" spans="1:7" x14ac:dyDescent="0.15">
      <c r="A92" s="84" t="s">
        <v>144</v>
      </c>
      <c r="B92" s="85">
        <f t="shared" si="2"/>
        <v>2014</v>
      </c>
      <c r="C92" s="85">
        <f t="shared" si="3"/>
        <v>1</v>
      </c>
      <c r="D92" s="86" t="s">
        <v>0</v>
      </c>
      <c r="E92" s="86" t="s">
        <v>0</v>
      </c>
      <c r="F92" s="86" t="s">
        <v>0</v>
      </c>
      <c r="G92" s="86" t="s">
        <v>0</v>
      </c>
    </row>
    <row r="93" spans="1:7" x14ac:dyDescent="0.15">
      <c r="A93" s="84" t="s">
        <v>145</v>
      </c>
      <c r="B93" s="85">
        <f t="shared" si="2"/>
        <v>2013</v>
      </c>
      <c r="C93" s="85">
        <f t="shared" si="3"/>
        <v>12</v>
      </c>
      <c r="D93" s="86">
        <v>38814.379999999997</v>
      </c>
      <c r="E93" s="86">
        <v>8.8000000000000007</v>
      </c>
      <c r="F93" s="86">
        <v>9918.2900000000009</v>
      </c>
      <c r="G93" s="86">
        <v>33.9</v>
      </c>
    </row>
    <row r="94" spans="1:7" x14ac:dyDescent="0.15">
      <c r="A94" s="84" t="s">
        <v>146</v>
      </c>
      <c r="B94" s="85">
        <f t="shared" si="2"/>
        <v>2013</v>
      </c>
      <c r="C94" s="85">
        <f t="shared" si="3"/>
        <v>11</v>
      </c>
      <c r="D94" s="86">
        <v>34772.79</v>
      </c>
      <c r="E94" s="86">
        <v>9.9</v>
      </c>
      <c r="F94" s="86">
        <v>8669.48</v>
      </c>
      <c r="G94" s="86">
        <v>31.5</v>
      </c>
    </row>
    <row r="95" spans="1:7" x14ac:dyDescent="0.15">
      <c r="A95" s="84" t="s">
        <v>147</v>
      </c>
      <c r="B95" s="85">
        <f t="shared" si="2"/>
        <v>2013</v>
      </c>
      <c r="C95" s="85">
        <f t="shared" si="3"/>
        <v>10</v>
      </c>
      <c r="D95" s="86">
        <v>26657.54</v>
      </c>
      <c r="E95" s="86">
        <v>-3.6</v>
      </c>
      <c r="F95" s="86">
        <v>6433.73</v>
      </c>
      <c r="G95" s="86">
        <v>11.7</v>
      </c>
    </row>
    <row r="96" spans="1:7" x14ac:dyDescent="0.15">
      <c r="A96" s="84" t="s">
        <v>148</v>
      </c>
      <c r="B96" s="85">
        <f t="shared" si="2"/>
        <v>2013</v>
      </c>
      <c r="C96" s="85">
        <f t="shared" si="3"/>
        <v>9</v>
      </c>
      <c r="D96" s="86">
        <v>25166.63</v>
      </c>
      <c r="E96" s="86">
        <v>-3.3</v>
      </c>
      <c r="F96" s="86">
        <v>6082.17</v>
      </c>
      <c r="G96" s="86">
        <v>14.6</v>
      </c>
    </row>
    <row r="97" spans="1:7" x14ac:dyDescent="0.15">
      <c r="A97" s="84" t="s">
        <v>149</v>
      </c>
      <c r="B97" s="85">
        <f t="shared" si="2"/>
        <v>2013</v>
      </c>
      <c r="C97" s="85">
        <f t="shared" si="3"/>
        <v>8</v>
      </c>
      <c r="D97" s="86">
        <v>21482.29</v>
      </c>
      <c r="E97" s="86">
        <v>-9.1</v>
      </c>
      <c r="F97" s="86">
        <v>5049.91</v>
      </c>
      <c r="G97" s="86">
        <v>5.2</v>
      </c>
    </row>
    <row r="98" spans="1:7" x14ac:dyDescent="0.15">
      <c r="A98" s="84" t="s">
        <v>150</v>
      </c>
      <c r="B98" s="85">
        <f t="shared" si="2"/>
        <v>2013</v>
      </c>
      <c r="C98" s="85">
        <f t="shared" si="3"/>
        <v>7</v>
      </c>
      <c r="D98" s="86">
        <v>18716.95</v>
      </c>
      <c r="E98" s="86">
        <v>-1.4</v>
      </c>
      <c r="F98" s="86">
        <v>4397.72</v>
      </c>
      <c r="G98" s="86">
        <v>14.7</v>
      </c>
    </row>
    <row r="99" spans="1:7" x14ac:dyDescent="0.15">
      <c r="A99" s="84" t="s">
        <v>151</v>
      </c>
      <c r="B99" s="85">
        <f t="shared" si="2"/>
        <v>2013</v>
      </c>
      <c r="C99" s="85">
        <f t="shared" si="3"/>
        <v>6</v>
      </c>
      <c r="D99" s="86">
        <v>15721.49</v>
      </c>
      <c r="E99" s="86">
        <v>-10.4</v>
      </c>
      <c r="F99" s="86">
        <v>3699.07</v>
      </c>
      <c r="G99" s="86">
        <v>7.5</v>
      </c>
    </row>
    <row r="100" spans="1:7" x14ac:dyDescent="0.15">
      <c r="A100" s="84" t="s">
        <v>152</v>
      </c>
      <c r="B100" s="85">
        <f t="shared" si="2"/>
        <v>2013</v>
      </c>
      <c r="C100" s="85">
        <f t="shared" si="3"/>
        <v>5</v>
      </c>
      <c r="D100" s="86">
        <v>11755.93</v>
      </c>
      <c r="E100" s="86">
        <v>-13.1</v>
      </c>
      <c r="F100" s="86">
        <v>2717.97</v>
      </c>
      <c r="G100" s="86">
        <v>3.7</v>
      </c>
    </row>
    <row r="101" spans="1:7" x14ac:dyDescent="0.15">
      <c r="A101" s="84" t="s">
        <v>153</v>
      </c>
      <c r="B101" s="85">
        <f t="shared" si="2"/>
        <v>2013</v>
      </c>
      <c r="C101" s="85">
        <f t="shared" si="3"/>
        <v>4</v>
      </c>
      <c r="D101" s="86">
        <v>8824.93</v>
      </c>
      <c r="E101" s="86">
        <v>-8.6</v>
      </c>
      <c r="F101" s="86">
        <v>2020.08</v>
      </c>
      <c r="G101" s="86">
        <v>10.6</v>
      </c>
    </row>
    <row r="102" spans="1:7" x14ac:dyDescent="0.15">
      <c r="A102" s="84" t="s">
        <v>154</v>
      </c>
      <c r="B102" s="85">
        <f t="shared" si="2"/>
        <v>2013</v>
      </c>
      <c r="C102" s="85">
        <f t="shared" si="3"/>
        <v>3</v>
      </c>
      <c r="D102" s="86">
        <v>6133.74</v>
      </c>
      <c r="E102" s="86">
        <v>-22</v>
      </c>
      <c r="F102" s="86">
        <v>1396.62</v>
      </c>
      <c r="G102" s="86">
        <v>-10.199999999999999</v>
      </c>
    </row>
    <row r="103" spans="1:7" x14ac:dyDescent="0.15">
      <c r="A103" s="84" t="s">
        <v>155</v>
      </c>
      <c r="B103" s="85">
        <f t="shared" si="2"/>
        <v>2013</v>
      </c>
      <c r="C103" s="85">
        <f t="shared" si="3"/>
        <v>2</v>
      </c>
      <c r="D103" s="86">
        <v>3812.71</v>
      </c>
      <c r="E103" s="86">
        <v>-18.600000000000001</v>
      </c>
      <c r="F103" s="86">
        <v>918.51</v>
      </c>
      <c r="G103" s="86">
        <v>-12</v>
      </c>
    </row>
    <row r="104" spans="1:7" x14ac:dyDescent="0.15">
      <c r="A104" s="84" t="s">
        <v>156</v>
      </c>
      <c r="B104" s="85">
        <f t="shared" si="2"/>
        <v>2013</v>
      </c>
      <c r="C104" s="85">
        <f t="shared" si="3"/>
        <v>1</v>
      </c>
      <c r="D104" s="86" t="s">
        <v>0</v>
      </c>
      <c r="E104" s="86" t="s">
        <v>0</v>
      </c>
      <c r="F104" s="86" t="s">
        <v>0</v>
      </c>
      <c r="G104" s="86" t="s">
        <v>0</v>
      </c>
    </row>
    <row r="105" spans="1:7" x14ac:dyDescent="0.15">
      <c r="A105" s="84" t="s">
        <v>157</v>
      </c>
      <c r="B105" s="85">
        <f t="shared" si="2"/>
        <v>2012</v>
      </c>
      <c r="C105" s="85">
        <f t="shared" si="3"/>
        <v>12</v>
      </c>
      <c r="D105" s="86">
        <v>35666.800000000003</v>
      </c>
      <c r="E105" s="86">
        <v>-19.5</v>
      </c>
      <c r="F105" s="86">
        <v>7409.64</v>
      </c>
      <c r="G105" s="86">
        <v>-16.7</v>
      </c>
    </row>
    <row r="106" spans="1:7" x14ac:dyDescent="0.15">
      <c r="A106" s="84" t="s">
        <v>158</v>
      </c>
      <c r="B106" s="85">
        <f t="shared" si="2"/>
        <v>2012</v>
      </c>
      <c r="C106" s="85">
        <f t="shared" si="3"/>
        <v>11</v>
      </c>
      <c r="D106" s="86">
        <v>31638.02</v>
      </c>
      <c r="E106" s="86">
        <v>-14.8</v>
      </c>
      <c r="F106" s="86">
        <v>6593.95</v>
      </c>
      <c r="G106" s="86">
        <v>-10.3</v>
      </c>
    </row>
    <row r="107" spans="1:7" x14ac:dyDescent="0.15">
      <c r="A107" s="84" t="s">
        <v>159</v>
      </c>
      <c r="B107" s="85">
        <f t="shared" si="2"/>
        <v>2012</v>
      </c>
      <c r="C107" s="85">
        <f t="shared" si="3"/>
        <v>10</v>
      </c>
      <c r="D107" s="86">
        <v>27659.4</v>
      </c>
      <c r="E107" s="86">
        <v>-18</v>
      </c>
      <c r="F107" s="86">
        <v>5761.93</v>
      </c>
      <c r="G107" s="86">
        <v>-11.8</v>
      </c>
    </row>
    <row r="108" spans="1:7" x14ac:dyDescent="0.15">
      <c r="A108" s="84" t="s">
        <v>160</v>
      </c>
      <c r="B108" s="85">
        <f t="shared" si="2"/>
        <v>2012</v>
      </c>
      <c r="C108" s="85">
        <f t="shared" si="3"/>
        <v>9</v>
      </c>
      <c r="D108" s="86">
        <v>26033.32</v>
      </c>
      <c r="E108" s="86">
        <v>-16.5</v>
      </c>
      <c r="F108" s="86">
        <v>5309.46</v>
      </c>
      <c r="G108" s="86">
        <v>-11</v>
      </c>
    </row>
    <row r="109" spans="1:7" x14ac:dyDescent="0.15">
      <c r="A109" s="84" t="s">
        <v>161</v>
      </c>
      <c r="B109" s="85">
        <f t="shared" si="2"/>
        <v>2012</v>
      </c>
      <c r="C109" s="85">
        <f t="shared" si="3"/>
        <v>8</v>
      </c>
      <c r="D109" s="86">
        <v>23623.63</v>
      </c>
      <c r="E109" s="86">
        <v>-16.2</v>
      </c>
      <c r="F109" s="86">
        <v>4799.67</v>
      </c>
      <c r="G109" s="86">
        <v>-7.6</v>
      </c>
    </row>
    <row r="110" spans="1:7" x14ac:dyDescent="0.15">
      <c r="A110" s="84" t="s">
        <v>162</v>
      </c>
      <c r="B110" s="85">
        <f t="shared" si="2"/>
        <v>2012</v>
      </c>
      <c r="C110" s="85">
        <f t="shared" si="3"/>
        <v>7</v>
      </c>
      <c r="D110" s="86">
        <v>18982.060000000001</v>
      </c>
      <c r="E110" s="86">
        <v>-24.3</v>
      </c>
      <c r="F110" s="86">
        <v>3835.77</v>
      </c>
      <c r="G110" s="86">
        <v>-16.899999999999999</v>
      </c>
    </row>
    <row r="111" spans="1:7" x14ac:dyDescent="0.15">
      <c r="A111" s="84" t="s">
        <v>163</v>
      </c>
      <c r="B111" s="85">
        <f t="shared" si="2"/>
        <v>2012</v>
      </c>
      <c r="C111" s="85">
        <f t="shared" si="3"/>
        <v>6</v>
      </c>
      <c r="D111" s="86">
        <v>17543.189999999999</v>
      </c>
      <c r="E111" s="86">
        <v>-19.899999999999999</v>
      </c>
      <c r="F111" s="86">
        <v>3440.91</v>
      </c>
      <c r="G111" s="86">
        <v>-13.3</v>
      </c>
    </row>
    <row r="112" spans="1:7" x14ac:dyDescent="0.15">
      <c r="A112" s="84" t="s">
        <v>164</v>
      </c>
      <c r="B112" s="85">
        <f t="shared" si="2"/>
        <v>2012</v>
      </c>
      <c r="C112" s="85">
        <f t="shared" si="3"/>
        <v>5</v>
      </c>
      <c r="D112" s="86">
        <v>13532.14</v>
      </c>
      <c r="E112" s="86">
        <v>-18.7</v>
      </c>
      <c r="F112" s="86">
        <v>2620.0700000000002</v>
      </c>
      <c r="G112" s="86">
        <v>-10</v>
      </c>
    </row>
    <row r="113" spans="1:7" x14ac:dyDescent="0.15">
      <c r="A113" s="84" t="s">
        <v>165</v>
      </c>
      <c r="B113" s="85">
        <f t="shared" si="2"/>
        <v>2012</v>
      </c>
      <c r="C113" s="85">
        <f t="shared" si="3"/>
        <v>4</v>
      </c>
      <c r="D113" s="86">
        <v>9657.32</v>
      </c>
      <c r="E113" s="86">
        <v>-19.3</v>
      </c>
      <c r="F113" s="86">
        <v>1825.7</v>
      </c>
      <c r="G113" s="86">
        <v>-13.7</v>
      </c>
    </row>
    <row r="114" spans="1:7" x14ac:dyDescent="0.15">
      <c r="A114" s="84" t="s">
        <v>166</v>
      </c>
      <c r="B114" s="85">
        <f t="shared" si="2"/>
        <v>2012</v>
      </c>
      <c r="C114" s="85">
        <f t="shared" si="3"/>
        <v>3</v>
      </c>
      <c r="D114" s="86">
        <v>7858.87</v>
      </c>
      <c r="E114" s="86">
        <v>-3.9</v>
      </c>
      <c r="F114" s="86">
        <v>1555.39</v>
      </c>
      <c r="G114" s="86">
        <v>2.5</v>
      </c>
    </row>
    <row r="115" spans="1:7" x14ac:dyDescent="0.15">
      <c r="A115" s="84" t="s">
        <v>167</v>
      </c>
      <c r="B115" s="85">
        <f t="shared" si="2"/>
        <v>2012</v>
      </c>
      <c r="C115" s="85">
        <f t="shared" si="3"/>
        <v>2</v>
      </c>
      <c r="D115" s="86">
        <v>4683.92</v>
      </c>
      <c r="E115" s="86">
        <v>-0.5</v>
      </c>
      <c r="F115" s="86">
        <v>1043.94</v>
      </c>
      <c r="G115" s="86">
        <v>5.8</v>
      </c>
    </row>
    <row r="116" spans="1:7" x14ac:dyDescent="0.15">
      <c r="A116" s="84" t="s">
        <v>168</v>
      </c>
      <c r="B116" s="85">
        <f t="shared" si="2"/>
        <v>2012</v>
      </c>
      <c r="C116" s="85">
        <f t="shared" si="3"/>
        <v>1</v>
      </c>
      <c r="D116" s="86" t="s">
        <v>0</v>
      </c>
      <c r="E116" s="86" t="s">
        <v>0</v>
      </c>
      <c r="F116" s="86" t="s">
        <v>0</v>
      </c>
      <c r="G116" s="86" t="s">
        <v>0</v>
      </c>
    </row>
    <row r="117" spans="1:7" x14ac:dyDescent="0.15">
      <c r="A117" s="84" t="s">
        <v>169</v>
      </c>
      <c r="B117" s="85">
        <f t="shared" si="2"/>
        <v>2011</v>
      </c>
      <c r="C117" s="85">
        <f t="shared" si="3"/>
        <v>12</v>
      </c>
      <c r="D117" s="86">
        <v>40972.949999999997</v>
      </c>
      <c r="E117" s="86">
        <v>2.6</v>
      </c>
      <c r="F117" s="86">
        <v>8049.1</v>
      </c>
      <c r="G117" s="86">
        <v>-1.9</v>
      </c>
    </row>
    <row r="118" spans="1:7" x14ac:dyDescent="0.15">
      <c r="A118" s="84" t="s">
        <v>170</v>
      </c>
      <c r="B118" s="85">
        <f t="shared" si="2"/>
        <v>2011</v>
      </c>
      <c r="C118" s="85">
        <f t="shared" si="3"/>
        <v>11</v>
      </c>
      <c r="D118" s="86">
        <v>37153.410000000003</v>
      </c>
      <c r="E118" s="86">
        <v>3</v>
      </c>
      <c r="F118" s="86">
        <v>7354.99</v>
      </c>
      <c r="G118" s="86">
        <v>4.3</v>
      </c>
    </row>
    <row r="119" spans="1:7" x14ac:dyDescent="0.15">
      <c r="A119" s="84" t="s">
        <v>171</v>
      </c>
      <c r="B119" s="85">
        <f t="shared" si="2"/>
        <v>2011</v>
      </c>
      <c r="C119" s="85">
        <f t="shared" si="3"/>
        <v>10</v>
      </c>
      <c r="D119" s="86">
        <v>33747.96</v>
      </c>
      <c r="E119" s="86">
        <v>3</v>
      </c>
      <c r="F119" s="86">
        <v>6536.34</v>
      </c>
      <c r="G119" s="86">
        <v>2.5</v>
      </c>
    </row>
    <row r="120" spans="1:7" x14ac:dyDescent="0.15">
      <c r="A120" s="84" t="s">
        <v>172</v>
      </c>
      <c r="B120" s="85">
        <f t="shared" si="2"/>
        <v>2011</v>
      </c>
      <c r="C120" s="85">
        <f t="shared" si="3"/>
        <v>9</v>
      </c>
      <c r="D120" s="86">
        <v>31184.02</v>
      </c>
      <c r="E120" s="86">
        <v>7.2</v>
      </c>
      <c r="F120" s="86">
        <v>5962.62</v>
      </c>
      <c r="G120" s="86">
        <v>6.8</v>
      </c>
    </row>
    <row r="121" spans="1:7" x14ac:dyDescent="0.15">
      <c r="A121" s="84" t="s">
        <v>173</v>
      </c>
      <c r="B121" s="85">
        <f t="shared" si="2"/>
        <v>2011</v>
      </c>
      <c r="C121" s="85">
        <f t="shared" si="3"/>
        <v>8</v>
      </c>
      <c r="D121" s="86">
        <v>28177.24</v>
      </c>
      <c r="E121" s="86">
        <v>9.6999999999999993</v>
      </c>
      <c r="F121" s="86">
        <v>5195.6099999999997</v>
      </c>
      <c r="G121" s="86">
        <v>8.6999999999999993</v>
      </c>
    </row>
    <row r="122" spans="1:7" x14ac:dyDescent="0.15">
      <c r="A122" s="84" t="s">
        <v>174</v>
      </c>
      <c r="B122" s="85">
        <f t="shared" si="2"/>
        <v>2011</v>
      </c>
      <c r="C122" s="85">
        <f t="shared" si="3"/>
        <v>7</v>
      </c>
      <c r="D122" s="86">
        <v>25089.040000000001</v>
      </c>
      <c r="E122" s="86">
        <v>15.4</v>
      </c>
      <c r="F122" s="86">
        <v>4613.32</v>
      </c>
      <c r="G122" s="86">
        <v>15.6</v>
      </c>
    </row>
    <row r="123" spans="1:7" x14ac:dyDescent="0.15">
      <c r="A123" s="84" t="s">
        <v>175</v>
      </c>
      <c r="B123" s="85">
        <f t="shared" si="2"/>
        <v>2011</v>
      </c>
      <c r="C123" s="85">
        <f t="shared" si="3"/>
        <v>6</v>
      </c>
      <c r="D123" s="86">
        <v>21909.8</v>
      </c>
      <c r="E123" s="86">
        <v>18.399999999999999</v>
      </c>
      <c r="F123" s="86">
        <v>3968.1</v>
      </c>
      <c r="G123" s="86">
        <v>16.2</v>
      </c>
    </row>
    <row r="124" spans="1:7" x14ac:dyDescent="0.15">
      <c r="A124" s="84" t="s">
        <v>176</v>
      </c>
      <c r="B124" s="85">
        <f t="shared" si="2"/>
        <v>2011</v>
      </c>
      <c r="C124" s="85">
        <f t="shared" si="3"/>
        <v>5</v>
      </c>
      <c r="D124" s="86">
        <v>16638.240000000002</v>
      </c>
      <c r="E124" s="86">
        <v>28.6</v>
      </c>
      <c r="F124" s="86">
        <v>2910.61</v>
      </c>
      <c r="G124" s="86">
        <v>19</v>
      </c>
    </row>
    <row r="125" spans="1:7" x14ac:dyDescent="0.15">
      <c r="A125" s="84" t="s">
        <v>177</v>
      </c>
      <c r="B125" s="85">
        <f t="shared" si="2"/>
        <v>2011</v>
      </c>
      <c r="C125" s="85">
        <f t="shared" si="3"/>
        <v>4</v>
      </c>
      <c r="D125" s="86">
        <v>11970.03</v>
      </c>
      <c r="E125" s="86">
        <v>30.4</v>
      </c>
      <c r="F125" s="86">
        <v>2116.7399999999998</v>
      </c>
      <c r="G125" s="86">
        <v>19.5</v>
      </c>
    </row>
    <row r="126" spans="1:7" x14ac:dyDescent="0.15">
      <c r="A126" s="84" t="s">
        <v>178</v>
      </c>
      <c r="B126" s="85">
        <f t="shared" si="2"/>
        <v>2011</v>
      </c>
      <c r="C126" s="85">
        <f t="shared" si="3"/>
        <v>3</v>
      </c>
      <c r="D126" s="86">
        <v>8180.78</v>
      </c>
      <c r="E126" s="86">
        <v>32.700000000000003</v>
      </c>
      <c r="F126" s="86">
        <v>1517.66</v>
      </c>
      <c r="G126" s="86">
        <v>42.2</v>
      </c>
    </row>
    <row r="127" spans="1:7" x14ac:dyDescent="0.15">
      <c r="A127" s="84" t="s">
        <v>179</v>
      </c>
      <c r="B127" s="85">
        <f t="shared" si="2"/>
        <v>2011</v>
      </c>
      <c r="C127" s="85">
        <f t="shared" si="3"/>
        <v>2</v>
      </c>
      <c r="D127" s="86">
        <v>3780.35</v>
      </c>
      <c r="E127" s="86">
        <v>57.1</v>
      </c>
      <c r="F127" s="86">
        <v>796.25</v>
      </c>
      <c r="G127" s="86">
        <v>82.7</v>
      </c>
    </row>
    <row r="128" spans="1:7" x14ac:dyDescent="0.15">
      <c r="A128" s="84" t="s">
        <v>180</v>
      </c>
      <c r="B128" s="85">
        <f t="shared" si="2"/>
        <v>2011</v>
      </c>
      <c r="C128" s="85">
        <f t="shared" si="3"/>
        <v>1</v>
      </c>
      <c r="D128" s="86" t="s">
        <v>0</v>
      </c>
      <c r="E128" s="86" t="s">
        <v>0</v>
      </c>
      <c r="F128" s="86" t="s">
        <v>0</v>
      </c>
      <c r="G128" s="86" t="s">
        <v>0</v>
      </c>
    </row>
    <row r="129" spans="1:7" x14ac:dyDescent="0.15">
      <c r="A129" s="84" t="s">
        <v>181</v>
      </c>
      <c r="B129" s="85">
        <f t="shared" si="2"/>
        <v>2010</v>
      </c>
      <c r="C129" s="85">
        <f t="shared" si="3"/>
        <v>12</v>
      </c>
      <c r="D129" s="86">
        <v>40969.53</v>
      </c>
      <c r="E129" s="86">
        <v>28.4</v>
      </c>
      <c r="F129" s="86">
        <v>8122.88</v>
      </c>
      <c r="G129" s="86">
        <v>57.7</v>
      </c>
    </row>
    <row r="130" spans="1:7" x14ac:dyDescent="0.15">
      <c r="A130" s="84" t="s">
        <v>182</v>
      </c>
      <c r="B130" s="85">
        <f t="shared" si="2"/>
        <v>2010</v>
      </c>
      <c r="C130" s="85">
        <f t="shared" si="3"/>
        <v>11</v>
      </c>
      <c r="D130" s="86">
        <v>36080.14</v>
      </c>
      <c r="E130" s="86">
        <v>33.200000000000003</v>
      </c>
      <c r="F130" s="86">
        <v>7053.16</v>
      </c>
      <c r="G130" s="86">
        <v>71.5</v>
      </c>
    </row>
    <row r="131" spans="1:7" x14ac:dyDescent="0.15">
      <c r="A131" s="84" t="s">
        <v>183</v>
      </c>
      <c r="B131" s="85">
        <f t="shared" ref="B131:B151" si="4">YEAR(A131)</f>
        <v>2010</v>
      </c>
      <c r="C131" s="85">
        <f t="shared" ref="C131:C151" si="5">MONTH(A131)</f>
        <v>10</v>
      </c>
      <c r="D131" s="86">
        <v>32778.129999999997</v>
      </c>
      <c r="E131" s="86">
        <v>36.200000000000003</v>
      </c>
      <c r="F131" s="86">
        <v>6376.26</v>
      </c>
      <c r="G131" s="86">
        <v>78.3</v>
      </c>
    </row>
    <row r="132" spans="1:7" x14ac:dyDescent="0.15">
      <c r="A132" s="84" t="s">
        <v>184</v>
      </c>
      <c r="B132" s="85">
        <f t="shared" si="4"/>
        <v>2010</v>
      </c>
      <c r="C132" s="85">
        <f t="shared" si="5"/>
        <v>9</v>
      </c>
      <c r="D132" s="86">
        <v>29083.09</v>
      </c>
      <c r="E132" s="86">
        <v>35.6</v>
      </c>
      <c r="F132" s="86">
        <v>5584.34</v>
      </c>
      <c r="G132" s="86">
        <v>87.7</v>
      </c>
    </row>
    <row r="133" spans="1:7" x14ac:dyDescent="0.15">
      <c r="A133" s="84" t="s">
        <v>185</v>
      </c>
      <c r="B133" s="85">
        <f t="shared" si="4"/>
        <v>2010</v>
      </c>
      <c r="C133" s="85">
        <f t="shared" si="5"/>
        <v>8</v>
      </c>
      <c r="D133" s="86">
        <v>25690.83</v>
      </c>
      <c r="E133" s="86">
        <v>37.9</v>
      </c>
      <c r="F133" s="86">
        <v>4780.55</v>
      </c>
      <c r="G133" s="86">
        <v>92.7</v>
      </c>
    </row>
    <row r="134" spans="1:7" x14ac:dyDescent="0.15">
      <c r="A134" s="84" t="s">
        <v>186</v>
      </c>
      <c r="B134" s="85">
        <f t="shared" si="4"/>
        <v>2010</v>
      </c>
      <c r="C134" s="85">
        <f t="shared" si="5"/>
        <v>7</v>
      </c>
      <c r="D134" s="86">
        <v>21746.7</v>
      </c>
      <c r="E134" s="86">
        <v>33.299999999999997</v>
      </c>
      <c r="F134" s="86">
        <v>3989.97</v>
      </c>
      <c r="G134" s="86">
        <v>97.2</v>
      </c>
    </row>
    <row r="135" spans="1:7" x14ac:dyDescent="0.15">
      <c r="A135" s="84" t="s">
        <v>187</v>
      </c>
      <c r="B135" s="85">
        <f t="shared" si="4"/>
        <v>2010</v>
      </c>
      <c r="C135" s="85">
        <f t="shared" si="5"/>
        <v>6</v>
      </c>
      <c r="D135" s="86">
        <v>18501.23</v>
      </c>
      <c r="E135" s="86">
        <v>35.6</v>
      </c>
      <c r="F135" s="86">
        <v>3415.29</v>
      </c>
      <c r="G135" s="86">
        <v>123.5</v>
      </c>
    </row>
    <row r="136" spans="1:7" x14ac:dyDescent="0.15">
      <c r="A136" s="84" t="s">
        <v>188</v>
      </c>
      <c r="B136" s="85">
        <f t="shared" si="4"/>
        <v>2010</v>
      </c>
      <c r="C136" s="85">
        <f t="shared" si="5"/>
        <v>5</v>
      </c>
      <c r="D136" s="86">
        <v>12942.54</v>
      </c>
      <c r="E136" s="86">
        <v>31.1</v>
      </c>
      <c r="F136" s="86">
        <v>2446.81</v>
      </c>
      <c r="G136" s="86">
        <v>119.8</v>
      </c>
    </row>
    <row r="137" spans="1:7" x14ac:dyDescent="0.15">
      <c r="A137" s="84" t="s">
        <v>189</v>
      </c>
      <c r="B137" s="85">
        <f t="shared" si="4"/>
        <v>2010</v>
      </c>
      <c r="C137" s="85">
        <f t="shared" si="5"/>
        <v>4</v>
      </c>
      <c r="D137" s="86">
        <v>9182.58</v>
      </c>
      <c r="E137" s="86">
        <v>26.4</v>
      </c>
      <c r="F137" s="86">
        <v>1770.9</v>
      </c>
      <c r="G137" s="86">
        <v>102.3</v>
      </c>
    </row>
    <row r="138" spans="1:7" x14ac:dyDescent="0.15">
      <c r="A138" s="84" t="s">
        <v>190</v>
      </c>
      <c r="B138" s="85">
        <f t="shared" si="4"/>
        <v>2010</v>
      </c>
      <c r="C138" s="85">
        <f t="shared" si="5"/>
        <v>3</v>
      </c>
      <c r="D138" s="86">
        <v>6165.98</v>
      </c>
      <c r="E138" s="86">
        <v>30</v>
      </c>
      <c r="F138" s="86">
        <v>1067.1500000000001</v>
      </c>
      <c r="G138" s="86">
        <v>98.4</v>
      </c>
    </row>
    <row r="139" spans="1:7" x14ac:dyDescent="0.15">
      <c r="A139" s="84" t="s">
        <v>191</v>
      </c>
      <c r="B139" s="85">
        <f t="shared" si="4"/>
        <v>2010</v>
      </c>
      <c r="C139" s="85">
        <f t="shared" si="5"/>
        <v>2</v>
      </c>
      <c r="D139" s="86">
        <v>2406.62</v>
      </c>
      <c r="E139" s="86">
        <v>11.2</v>
      </c>
      <c r="F139" s="86">
        <v>435.75</v>
      </c>
      <c r="G139" s="86">
        <v>99</v>
      </c>
    </row>
    <row r="140" spans="1:7" x14ac:dyDescent="0.15">
      <c r="A140" s="84" t="s">
        <v>192</v>
      </c>
      <c r="B140" s="85">
        <f t="shared" si="4"/>
        <v>2010</v>
      </c>
      <c r="C140" s="85">
        <f t="shared" si="5"/>
        <v>1</v>
      </c>
      <c r="D140" s="86" t="s">
        <v>0</v>
      </c>
      <c r="E140" s="86" t="s">
        <v>0</v>
      </c>
      <c r="F140" s="86" t="s">
        <v>0</v>
      </c>
      <c r="G140" s="86" t="s">
        <v>0</v>
      </c>
    </row>
    <row r="141" spans="1:7" x14ac:dyDescent="0.15">
      <c r="A141" s="84" t="s">
        <v>193</v>
      </c>
      <c r="B141" s="85">
        <f t="shared" si="4"/>
        <v>2009</v>
      </c>
      <c r="C141" s="85">
        <f t="shared" si="5"/>
        <v>12</v>
      </c>
      <c r="D141" s="86">
        <v>31906.080000000002</v>
      </c>
      <c r="E141" s="86">
        <v>-18.899999999999999</v>
      </c>
      <c r="F141" s="86">
        <v>5129.24</v>
      </c>
      <c r="G141" s="86">
        <v>6.2</v>
      </c>
    </row>
    <row r="142" spans="1:7" x14ac:dyDescent="0.15">
      <c r="A142" s="84" t="s">
        <v>194</v>
      </c>
      <c r="B142" s="85">
        <f t="shared" si="4"/>
        <v>2009</v>
      </c>
      <c r="C142" s="85">
        <f t="shared" si="5"/>
        <v>11</v>
      </c>
      <c r="D142" s="86">
        <v>27091.47</v>
      </c>
      <c r="E142" s="86">
        <v>-15.4</v>
      </c>
      <c r="F142" s="86">
        <v>4113.2</v>
      </c>
      <c r="G142" s="86">
        <v>2.6</v>
      </c>
    </row>
    <row r="143" spans="1:7" x14ac:dyDescent="0.15">
      <c r="A143" s="84" t="s">
        <v>195</v>
      </c>
      <c r="B143" s="85">
        <f t="shared" si="4"/>
        <v>2009</v>
      </c>
      <c r="C143" s="85">
        <f t="shared" si="5"/>
        <v>10</v>
      </c>
      <c r="D143" s="86">
        <v>24071.65</v>
      </c>
      <c r="E143" s="86">
        <v>-18.7</v>
      </c>
      <c r="F143" s="86">
        <v>3576.13</v>
      </c>
      <c r="G143" s="86">
        <v>-1.6</v>
      </c>
    </row>
    <row r="144" spans="1:7" x14ac:dyDescent="0.15">
      <c r="A144" s="84" t="s">
        <v>196</v>
      </c>
      <c r="B144" s="85">
        <f t="shared" si="4"/>
        <v>2009</v>
      </c>
      <c r="C144" s="85">
        <f t="shared" si="5"/>
        <v>9</v>
      </c>
      <c r="D144" s="86">
        <v>21451.1</v>
      </c>
      <c r="E144" s="86">
        <v>-22.1</v>
      </c>
      <c r="F144" s="86">
        <v>2974.64</v>
      </c>
      <c r="G144" s="86">
        <v>-7.8</v>
      </c>
    </row>
    <row r="145" spans="1:7" x14ac:dyDescent="0.15">
      <c r="A145" s="84" t="s">
        <v>197</v>
      </c>
      <c r="B145" s="85">
        <f t="shared" si="4"/>
        <v>2009</v>
      </c>
      <c r="C145" s="85">
        <f t="shared" si="5"/>
        <v>8</v>
      </c>
      <c r="D145" s="86">
        <v>18630.669999999998</v>
      </c>
      <c r="E145" s="86">
        <v>-25.3</v>
      </c>
      <c r="F145" s="86">
        <v>2480.79</v>
      </c>
      <c r="G145" s="86">
        <v>-15.9</v>
      </c>
    </row>
    <row r="146" spans="1:7" x14ac:dyDescent="0.15">
      <c r="A146" s="84" t="s">
        <v>198</v>
      </c>
      <c r="B146" s="85">
        <f t="shared" si="4"/>
        <v>2009</v>
      </c>
      <c r="C146" s="85">
        <f t="shared" si="5"/>
        <v>7</v>
      </c>
      <c r="D146" s="86">
        <v>16308.5</v>
      </c>
      <c r="E146" s="86">
        <v>-25.8</v>
      </c>
      <c r="F146" s="86">
        <v>2023.59</v>
      </c>
      <c r="G146" s="86">
        <v>-23.7</v>
      </c>
    </row>
    <row r="147" spans="1:7" x14ac:dyDescent="0.15">
      <c r="A147" s="84" t="s">
        <v>199</v>
      </c>
      <c r="B147" s="85">
        <f t="shared" si="4"/>
        <v>2009</v>
      </c>
      <c r="C147" s="85">
        <f t="shared" si="5"/>
        <v>6</v>
      </c>
      <c r="D147" s="86">
        <v>13643.98</v>
      </c>
      <c r="E147" s="86">
        <v>-26.5</v>
      </c>
      <c r="F147" s="86">
        <v>1528.21</v>
      </c>
      <c r="G147" s="86">
        <v>-31.3</v>
      </c>
    </row>
    <row r="148" spans="1:7" x14ac:dyDescent="0.15">
      <c r="A148" s="84" t="s">
        <v>200</v>
      </c>
      <c r="B148" s="85">
        <f t="shared" si="4"/>
        <v>2009</v>
      </c>
      <c r="C148" s="85">
        <f t="shared" si="5"/>
        <v>5</v>
      </c>
      <c r="D148" s="86">
        <v>9874.77</v>
      </c>
      <c r="E148" s="86">
        <v>-28.6</v>
      </c>
      <c r="F148" s="86">
        <v>1113.3499999999999</v>
      </c>
      <c r="G148" s="86">
        <v>-32.1</v>
      </c>
    </row>
    <row r="149" spans="1:7" x14ac:dyDescent="0.15">
      <c r="A149" s="84" t="s">
        <v>201</v>
      </c>
      <c r="B149" s="85">
        <f t="shared" si="4"/>
        <v>2009</v>
      </c>
      <c r="C149" s="85">
        <f t="shared" si="5"/>
        <v>4</v>
      </c>
      <c r="D149" s="86">
        <v>7266.1</v>
      </c>
      <c r="E149" s="86">
        <v>-28.6</v>
      </c>
      <c r="F149" s="86">
        <v>875.51</v>
      </c>
      <c r="G149" s="86">
        <v>-29.7</v>
      </c>
    </row>
    <row r="150" spans="1:7" x14ac:dyDescent="0.15">
      <c r="A150" s="84" t="s">
        <v>202</v>
      </c>
      <c r="B150" s="85">
        <f t="shared" si="4"/>
        <v>2009</v>
      </c>
      <c r="C150" s="85">
        <f t="shared" si="5"/>
        <v>3</v>
      </c>
      <c r="D150" s="86">
        <v>4741.6499999999996</v>
      </c>
      <c r="E150" s="86">
        <v>-40.1</v>
      </c>
      <c r="F150" s="86">
        <v>537.85</v>
      </c>
      <c r="G150" s="86">
        <v>-39.799999999999997</v>
      </c>
    </row>
    <row r="151" spans="1:7" x14ac:dyDescent="0.15">
      <c r="A151" s="84" t="s">
        <v>203</v>
      </c>
      <c r="B151" s="85">
        <f t="shared" si="4"/>
        <v>2009</v>
      </c>
      <c r="C151" s="85">
        <f t="shared" si="5"/>
        <v>2</v>
      </c>
      <c r="D151" s="86">
        <v>2288.0700000000002</v>
      </c>
      <c r="E151" s="86">
        <v>-30</v>
      </c>
      <c r="F151" s="86">
        <v>222.96</v>
      </c>
      <c r="G151" s="86">
        <v>-45.7</v>
      </c>
    </row>
    <row r="152" spans="1:7" x14ac:dyDescent="0.15">
      <c r="A152" s="84" t="s">
        <v>229</v>
      </c>
      <c r="B152" s="88"/>
      <c r="C152" s="88"/>
      <c r="D152" s="86" t="s">
        <v>0</v>
      </c>
      <c r="E152" s="86" t="s">
        <v>0</v>
      </c>
      <c r="F152" s="86" t="s">
        <v>0</v>
      </c>
      <c r="G152" s="86" t="s">
        <v>0</v>
      </c>
    </row>
  </sheetData>
  <autoFilter ref="A1:G152" xr:uid="{9E6F4759-78DE-490F-95E4-FC47C4F9C0B0}"/>
  <phoneticPr fontId="1" type="noConversion"/>
  <conditionalFormatting sqref="B2:C151">
    <cfRule type="expression" priority="1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F11D2-FDCA-4A75-8F68-09655E289BAB}">
  <sheetPr filterMode="1"/>
  <dimension ref="A1:Q139"/>
  <sheetViews>
    <sheetView workbookViewId="0">
      <pane ySplit="1" topLeftCell="A2" activePane="bottomLeft" state="frozen"/>
      <selection pane="bottomLeft" activeCell="D142" sqref="D142"/>
    </sheetView>
  </sheetViews>
  <sheetFormatPr defaultRowHeight="13.5" x14ac:dyDescent="0.15"/>
  <cols>
    <col min="1" max="1" width="11.125" customWidth="1"/>
    <col min="2" max="2" width="8.125" customWidth="1"/>
    <col min="3" max="3" width="7.375" customWidth="1"/>
    <col min="4" max="4" width="11.5" style="128" customWidth="1"/>
    <col min="5" max="5" width="9.75" style="50" customWidth="1"/>
    <col min="8" max="8" width="11" customWidth="1"/>
    <col min="10" max="10" width="10.125" style="125" customWidth="1"/>
    <col min="16" max="16" width="9" style="125"/>
  </cols>
  <sheetData>
    <row r="1" spans="1:17" s="52" customFormat="1" ht="54" x14ac:dyDescent="0.15">
      <c r="A1" s="64" t="s">
        <v>3</v>
      </c>
      <c r="B1" s="65" t="s">
        <v>2</v>
      </c>
      <c r="C1" s="65" t="s">
        <v>1</v>
      </c>
      <c r="D1" s="127" t="s">
        <v>209</v>
      </c>
      <c r="E1" s="66" t="s">
        <v>210</v>
      </c>
      <c r="F1" s="65" t="s">
        <v>204</v>
      </c>
      <c r="G1" s="65" t="s">
        <v>205</v>
      </c>
      <c r="H1" s="65" t="s">
        <v>211</v>
      </c>
      <c r="I1" s="65" t="s">
        <v>206</v>
      </c>
      <c r="J1" s="126" t="s">
        <v>207</v>
      </c>
      <c r="K1" s="65" t="s">
        <v>208</v>
      </c>
      <c r="L1" s="67" t="s">
        <v>237</v>
      </c>
      <c r="M1" s="67" t="s">
        <v>5</v>
      </c>
      <c r="N1" s="67" t="s">
        <v>6</v>
      </c>
      <c r="O1" s="67" t="s">
        <v>7</v>
      </c>
      <c r="P1" s="123" t="s">
        <v>8</v>
      </c>
      <c r="Q1" s="68" t="s">
        <v>9</v>
      </c>
    </row>
    <row r="2" spans="1:17" hidden="1" x14ac:dyDescent="0.15">
      <c r="A2" s="69" t="s">
        <v>54</v>
      </c>
      <c r="B2" s="58">
        <f>YEAR(A2)</f>
        <v>2021</v>
      </c>
      <c r="C2" s="58">
        <f>MONTH(A2)</f>
        <v>7</v>
      </c>
      <c r="D2" s="70">
        <f>L2/F2*10000</f>
        <v>10470.470794459872</v>
      </c>
      <c r="E2" s="71">
        <f>(D2-D13)/D13</f>
        <v>7.545797173192513E-2</v>
      </c>
      <c r="F2" s="72">
        <v>101648.18</v>
      </c>
      <c r="G2" s="72">
        <v>21.5</v>
      </c>
      <c r="H2" s="72">
        <v>11832.06</v>
      </c>
      <c r="I2" s="72">
        <v>9.4</v>
      </c>
      <c r="J2" s="72">
        <v>89816.11</v>
      </c>
      <c r="K2" s="72">
        <v>23.3</v>
      </c>
      <c r="L2" s="73">
        <v>106430.43</v>
      </c>
      <c r="M2" s="73">
        <v>30.7</v>
      </c>
      <c r="N2" s="73">
        <v>11176.09</v>
      </c>
      <c r="O2" s="73">
        <v>15.5</v>
      </c>
      <c r="P2" s="73">
        <v>95254.34</v>
      </c>
      <c r="Q2" s="74">
        <v>32.799999999999997</v>
      </c>
    </row>
    <row r="3" spans="1:17" hidden="1" x14ac:dyDescent="0.15">
      <c r="A3" s="69" t="s">
        <v>55</v>
      </c>
      <c r="B3" s="58">
        <f t="shared" ref="B3:B66" si="0">YEAR(A3)</f>
        <v>2021</v>
      </c>
      <c r="C3" s="58">
        <f t="shared" ref="C3:C66" si="1">MONTH(A3)</f>
        <v>6</v>
      </c>
      <c r="D3" s="70">
        <f t="shared" ref="D3:D66" si="2">L3/F3*10000</f>
        <v>10484.67795298377</v>
      </c>
      <c r="E3" s="71">
        <f t="shared" ref="E3:E66" si="3">(D3-D14)/D14</f>
        <v>8.7794171562714865E-2</v>
      </c>
      <c r="F3" s="72">
        <v>88635.35</v>
      </c>
      <c r="G3" s="72">
        <v>27.7</v>
      </c>
      <c r="H3" s="72">
        <v>10234.07</v>
      </c>
      <c r="I3" s="72">
        <v>12.3</v>
      </c>
      <c r="J3" s="72">
        <v>78401.279999999999</v>
      </c>
      <c r="K3" s="72">
        <v>30</v>
      </c>
      <c r="L3" s="73">
        <v>92931.31</v>
      </c>
      <c r="M3" s="73">
        <v>38.9</v>
      </c>
      <c r="N3" s="73">
        <v>9672.77</v>
      </c>
      <c r="O3" s="73">
        <v>20.7</v>
      </c>
      <c r="P3" s="73">
        <v>83258.539999999994</v>
      </c>
      <c r="Q3" s="74">
        <v>41.4</v>
      </c>
    </row>
    <row r="4" spans="1:17" hidden="1" x14ac:dyDescent="0.15">
      <c r="A4" s="69" t="s">
        <v>56</v>
      </c>
      <c r="B4" s="58">
        <f t="shared" si="0"/>
        <v>2021</v>
      </c>
      <c r="C4" s="58">
        <f t="shared" si="1"/>
        <v>5</v>
      </c>
      <c r="D4" s="70">
        <f t="shared" si="2"/>
        <v>10625.214285757325</v>
      </c>
      <c r="E4" s="71">
        <f t="shared" si="3"/>
        <v>0.1184035191292627</v>
      </c>
      <c r="F4" s="72">
        <v>66383.320000000007</v>
      </c>
      <c r="G4" s="72">
        <v>36.299999999999997</v>
      </c>
      <c r="H4" s="72">
        <v>7495.52</v>
      </c>
      <c r="I4" s="72">
        <v>15.6</v>
      </c>
      <c r="J4" s="72">
        <v>58887.8</v>
      </c>
      <c r="K4" s="72">
        <v>39.5</v>
      </c>
      <c r="L4" s="73">
        <v>70533.7</v>
      </c>
      <c r="M4" s="73">
        <v>52.4</v>
      </c>
      <c r="N4" s="73">
        <v>7362.37</v>
      </c>
      <c r="O4" s="73">
        <v>28.7</v>
      </c>
      <c r="P4" s="73">
        <v>63171.32</v>
      </c>
      <c r="Q4" s="74">
        <v>55.8</v>
      </c>
    </row>
    <row r="5" spans="1:17" hidden="1" x14ac:dyDescent="0.15">
      <c r="A5" s="69" t="s">
        <v>57</v>
      </c>
      <c r="B5" s="58">
        <f t="shared" si="0"/>
        <v>2021</v>
      </c>
      <c r="C5" s="58">
        <f t="shared" si="1"/>
        <v>4</v>
      </c>
      <c r="D5" s="70">
        <f t="shared" si="2"/>
        <v>10656.823377397872</v>
      </c>
      <c r="E5" s="71">
        <f t="shared" si="3"/>
        <v>0.13623564046838957</v>
      </c>
      <c r="F5" s="72">
        <v>50305</v>
      </c>
      <c r="G5" s="72">
        <v>48.1</v>
      </c>
      <c r="H5" s="72">
        <v>5781.1</v>
      </c>
      <c r="I5" s="72">
        <v>25.4</v>
      </c>
      <c r="J5" s="72">
        <v>44523.91</v>
      </c>
      <c r="K5" s="72">
        <v>51.6</v>
      </c>
      <c r="L5" s="73">
        <v>53609.15</v>
      </c>
      <c r="M5" s="73">
        <v>68.2</v>
      </c>
      <c r="N5" s="73">
        <v>5788.45</v>
      </c>
      <c r="O5" s="73">
        <v>42</v>
      </c>
      <c r="P5" s="73">
        <v>47820.71</v>
      </c>
      <c r="Q5" s="74">
        <v>72.099999999999994</v>
      </c>
    </row>
    <row r="6" spans="1:17" hidden="1" x14ac:dyDescent="0.15">
      <c r="A6" s="69" t="s">
        <v>58</v>
      </c>
      <c r="B6" s="58">
        <f t="shared" si="0"/>
        <v>2021</v>
      </c>
      <c r="C6" s="58">
        <f t="shared" si="1"/>
        <v>3</v>
      </c>
      <c r="D6" s="70">
        <f t="shared" si="2"/>
        <v>10658.409950273626</v>
      </c>
      <c r="E6" s="71">
        <f t="shared" si="3"/>
        <v>0.15028507231720645</v>
      </c>
      <c r="F6" s="72">
        <v>36007.050000000003</v>
      </c>
      <c r="G6" s="72">
        <v>63.8</v>
      </c>
      <c r="H6" s="72">
        <v>4201.46</v>
      </c>
      <c r="I6" s="72">
        <v>36</v>
      </c>
      <c r="J6" s="72">
        <v>31805.59</v>
      </c>
      <c r="K6" s="72">
        <v>68.400000000000006</v>
      </c>
      <c r="L6" s="73">
        <v>38377.79</v>
      </c>
      <c r="M6" s="73">
        <v>88.5</v>
      </c>
      <c r="N6" s="73">
        <v>4231.21</v>
      </c>
      <c r="O6" s="73">
        <v>57.5</v>
      </c>
      <c r="P6" s="73">
        <v>34146.58</v>
      </c>
      <c r="Q6" s="74">
        <v>93.1</v>
      </c>
    </row>
    <row r="7" spans="1:17" hidden="1" x14ac:dyDescent="0.15">
      <c r="A7" s="69" t="s">
        <v>59</v>
      </c>
      <c r="B7" s="58">
        <f t="shared" si="0"/>
        <v>2021</v>
      </c>
      <c r="C7" s="58">
        <f t="shared" si="1"/>
        <v>2</v>
      </c>
      <c r="D7" s="70">
        <f t="shared" si="2"/>
        <v>11029.537284154827</v>
      </c>
      <c r="E7" s="71">
        <f t="shared" si="3"/>
        <v>0.13945412132119656</v>
      </c>
      <c r="F7" s="72">
        <v>17363.14</v>
      </c>
      <c r="G7" s="72">
        <v>104.9</v>
      </c>
      <c r="H7" s="72">
        <v>2112.09</v>
      </c>
      <c r="I7" s="72">
        <v>74.8</v>
      </c>
      <c r="J7" s="72">
        <v>15251.05</v>
      </c>
      <c r="K7" s="72">
        <v>109.9</v>
      </c>
      <c r="L7" s="73">
        <v>19150.740000000002</v>
      </c>
      <c r="M7" s="73">
        <v>133.4</v>
      </c>
      <c r="N7" s="73">
        <v>2259.0700000000002</v>
      </c>
      <c r="O7" s="73">
        <v>96.1</v>
      </c>
      <c r="P7" s="73">
        <v>16891.669999999998</v>
      </c>
      <c r="Q7" s="74">
        <v>139.5</v>
      </c>
    </row>
    <row r="8" spans="1:17" x14ac:dyDescent="0.15">
      <c r="A8" s="69" t="s">
        <v>61</v>
      </c>
      <c r="B8" s="58">
        <f t="shared" si="0"/>
        <v>2020</v>
      </c>
      <c r="C8" s="58">
        <f t="shared" si="1"/>
        <v>12</v>
      </c>
      <c r="D8" s="19">
        <f t="shared" si="2"/>
        <v>9859.525634657839</v>
      </c>
      <c r="E8" s="71">
        <f t="shared" si="3"/>
        <v>5.8993862137838485E-2</v>
      </c>
      <c r="F8" s="72">
        <v>176086.22</v>
      </c>
      <c r="G8" s="72">
        <v>2.6</v>
      </c>
      <c r="H8" s="72">
        <v>22386.49</v>
      </c>
      <c r="I8" s="72">
        <v>-10.1</v>
      </c>
      <c r="J8" s="20">
        <v>153699.73000000001</v>
      </c>
      <c r="K8" s="72">
        <v>4.8</v>
      </c>
      <c r="L8" s="73">
        <v>173612.66</v>
      </c>
      <c r="M8" s="73">
        <v>8.6999999999999993</v>
      </c>
      <c r="N8" s="73">
        <v>20336.21</v>
      </c>
      <c r="O8" s="73">
        <v>2.6</v>
      </c>
      <c r="P8" s="124">
        <v>153276.45000000001</v>
      </c>
      <c r="Q8" s="74">
        <v>9.6</v>
      </c>
    </row>
    <row r="9" spans="1:17" hidden="1" x14ac:dyDescent="0.15">
      <c r="A9" s="69" t="s">
        <v>62</v>
      </c>
      <c r="B9" s="58">
        <f t="shared" si="0"/>
        <v>2020</v>
      </c>
      <c r="C9" s="58">
        <f t="shared" si="1"/>
        <v>11</v>
      </c>
      <c r="D9" s="70">
        <f t="shared" si="2"/>
        <v>9876.3067720935105</v>
      </c>
      <c r="E9" s="71">
        <f t="shared" si="3"/>
        <v>5.7964393584726874E-2</v>
      </c>
      <c r="F9" s="72">
        <v>150834.45000000001</v>
      </c>
      <c r="G9" s="72">
        <v>1.3</v>
      </c>
      <c r="H9" s="72">
        <v>18993.88</v>
      </c>
      <c r="I9" s="72">
        <v>-10.8</v>
      </c>
      <c r="J9" s="72">
        <v>131840.57</v>
      </c>
      <c r="K9" s="72">
        <v>3.3</v>
      </c>
      <c r="L9" s="73">
        <v>148968.73000000001</v>
      </c>
      <c r="M9" s="73">
        <v>7.2</v>
      </c>
      <c r="N9" s="73">
        <v>17240.32</v>
      </c>
      <c r="O9" s="73">
        <v>1.9</v>
      </c>
      <c r="P9" s="73">
        <v>131728.42000000001</v>
      </c>
      <c r="Q9" s="74">
        <v>7.9</v>
      </c>
    </row>
    <row r="10" spans="1:17" hidden="1" x14ac:dyDescent="0.15">
      <c r="A10" s="69" t="s">
        <v>63</v>
      </c>
      <c r="B10" s="58">
        <f t="shared" si="0"/>
        <v>2020</v>
      </c>
      <c r="C10" s="58">
        <f t="shared" si="1"/>
        <v>10</v>
      </c>
      <c r="D10" s="70">
        <f t="shared" si="2"/>
        <v>9877.8105208194229</v>
      </c>
      <c r="E10" s="71">
        <f t="shared" si="3"/>
        <v>5.7912045638001688E-2</v>
      </c>
      <c r="F10" s="72">
        <v>133293.79999999999</v>
      </c>
      <c r="G10" s="72">
        <v>0</v>
      </c>
      <c r="H10" s="72">
        <v>16618.099999999999</v>
      </c>
      <c r="I10" s="72">
        <v>-12.7</v>
      </c>
      <c r="J10" s="72">
        <v>116675.7</v>
      </c>
      <c r="K10" s="72">
        <v>2.2000000000000002</v>
      </c>
      <c r="L10" s="73">
        <v>131665.09</v>
      </c>
      <c r="M10" s="73">
        <v>5.8</v>
      </c>
      <c r="N10" s="73">
        <v>15205.05</v>
      </c>
      <c r="O10" s="73">
        <v>0.8</v>
      </c>
      <c r="P10" s="73">
        <v>116460.04</v>
      </c>
      <c r="Q10" s="74">
        <v>6.5</v>
      </c>
    </row>
    <row r="11" spans="1:17" hidden="1" x14ac:dyDescent="0.15">
      <c r="A11" s="69" t="s">
        <v>64</v>
      </c>
      <c r="B11" s="58">
        <f t="shared" si="0"/>
        <v>2020</v>
      </c>
      <c r="C11" s="58">
        <f t="shared" si="1"/>
        <v>9</v>
      </c>
      <c r="D11" s="70">
        <f t="shared" si="2"/>
        <v>9878.2482709243741</v>
      </c>
      <c r="E11" s="71">
        <f t="shared" si="3"/>
        <v>5.5934600724243812E-2</v>
      </c>
      <c r="F11" s="72">
        <v>117072.67</v>
      </c>
      <c r="G11" s="72">
        <v>-1.8</v>
      </c>
      <c r="H11" s="72">
        <v>14711.17</v>
      </c>
      <c r="I11" s="72">
        <v>-14.5</v>
      </c>
      <c r="J11" s="72">
        <v>102361.51</v>
      </c>
      <c r="K11" s="72">
        <v>0.4</v>
      </c>
      <c r="L11" s="73">
        <v>115647.29</v>
      </c>
      <c r="M11" s="73">
        <v>3.7</v>
      </c>
      <c r="N11" s="73">
        <v>13389.23</v>
      </c>
      <c r="O11" s="73">
        <v>-1.9</v>
      </c>
      <c r="P11" s="73">
        <v>102258.06</v>
      </c>
      <c r="Q11" s="74">
        <v>4.5</v>
      </c>
    </row>
    <row r="12" spans="1:17" hidden="1" x14ac:dyDescent="0.15">
      <c r="A12" s="69" t="s">
        <v>65</v>
      </c>
      <c r="B12" s="58">
        <f t="shared" si="0"/>
        <v>2020</v>
      </c>
      <c r="C12" s="58">
        <f t="shared" si="1"/>
        <v>8</v>
      </c>
      <c r="D12" s="70">
        <f t="shared" si="2"/>
        <v>9843.286275859653</v>
      </c>
      <c r="E12" s="71">
        <f t="shared" si="3"/>
        <v>5.1162339913013624E-2</v>
      </c>
      <c r="F12" s="72">
        <v>98485.95</v>
      </c>
      <c r="G12" s="72">
        <v>-3.3</v>
      </c>
      <c r="H12" s="72">
        <v>12446.39</v>
      </c>
      <c r="I12" s="72">
        <v>-16.899999999999999</v>
      </c>
      <c r="J12" s="72">
        <v>86039.56</v>
      </c>
      <c r="K12" s="72">
        <v>-1</v>
      </c>
      <c r="L12" s="73">
        <v>96942.54</v>
      </c>
      <c r="M12" s="73">
        <v>1.6</v>
      </c>
      <c r="N12" s="73">
        <v>11251.39</v>
      </c>
      <c r="O12" s="73">
        <v>-5.7</v>
      </c>
      <c r="P12" s="73">
        <v>85691.15</v>
      </c>
      <c r="Q12" s="74">
        <v>2.7</v>
      </c>
    </row>
    <row r="13" spans="1:17" hidden="1" x14ac:dyDescent="0.15">
      <c r="A13" s="69" t="s">
        <v>66</v>
      </c>
      <c r="B13" s="58">
        <f t="shared" si="0"/>
        <v>2020</v>
      </c>
      <c r="C13" s="58">
        <f t="shared" si="1"/>
        <v>7</v>
      </c>
      <c r="D13" s="70">
        <f t="shared" si="2"/>
        <v>9735.8251737147402</v>
      </c>
      <c r="E13" s="71">
        <f t="shared" si="3"/>
        <v>3.9382473166823757E-2</v>
      </c>
      <c r="F13" s="72">
        <v>83631.360000000001</v>
      </c>
      <c r="G13" s="72">
        <v>-5.8</v>
      </c>
      <c r="H13" s="72">
        <v>10813.61</v>
      </c>
      <c r="I13" s="72">
        <v>-19.2</v>
      </c>
      <c r="J13" s="72">
        <v>72817.75</v>
      </c>
      <c r="K13" s="72">
        <v>-3.4</v>
      </c>
      <c r="L13" s="73">
        <v>81422.03</v>
      </c>
      <c r="M13" s="73">
        <v>-2.1</v>
      </c>
      <c r="N13" s="73">
        <v>9676.27</v>
      </c>
      <c r="O13" s="73">
        <v>-9.1</v>
      </c>
      <c r="P13" s="73">
        <v>71745.759999999995</v>
      </c>
      <c r="Q13" s="74">
        <v>-1.1000000000000001</v>
      </c>
    </row>
    <row r="14" spans="1:17" hidden="1" x14ac:dyDescent="0.15">
      <c r="A14" s="69" t="s">
        <v>67</v>
      </c>
      <c r="B14" s="58">
        <f t="shared" si="0"/>
        <v>2020</v>
      </c>
      <c r="C14" s="58">
        <f t="shared" si="1"/>
        <v>6</v>
      </c>
      <c r="D14" s="70">
        <f t="shared" si="2"/>
        <v>9638.4759424860495</v>
      </c>
      <c r="E14" s="71">
        <f t="shared" si="3"/>
        <v>3.3207397773165559E-2</v>
      </c>
      <c r="F14" s="72">
        <v>69403.679999999993</v>
      </c>
      <c r="G14" s="72">
        <v>-8.4</v>
      </c>
      <c r="H14" s="72">
        <v>9111.24</v>
      </c>
      <c r="I14" s="72">
        <v>-22</v>
      </c>
      <c r="J14" s="72">
        <v>60292.44</v>
      </c>
      <c r="K14" s="72">
        <v>-5.9</v>
      </c>
      <c r="L14" s="73">
        <v>66894.570000000007</v>
      </c>
      <c r="M14" s="73">
        <v>-5.4</v>
      </c>
      <c r="N14" s="73">
        <v>8015.11</v>
      </c>
      <c r="O14" s="73">
        <v>-12.6</v>
      </c>
      <c r="P14" s="73">
        <v>58879.46</v>
      </c>
      <c r="Q14" s="74">
        <v>-4.3</v>
      </c>
    </row>
    <row r="15" spans="1:17" hidden="1" x14ac:dyDescent="0.15">
      <c r="A15" s="69" t="s">
        <v>68</v>
      </c>
      <c r="B15" s="58">
        <f t="shared" si="0"/>
        <v>2020</v>
      </c>
      <c r="C15" s="58">
        <f t="shared" si="1"/>
        <v>5</v>
      </c>
      <c r="D15" s="70">
        <f t="shared" si="2"/>
        <v>9500.3405336471278</v>
      </c>
      <c r="E15" s="71">
        <f t="shared" si="3"/>
        <v>1.8759030101402462E-2</v>
      </c>
      <c r="F15" s="72">
        <v>48702.97</v>
      </c>
      <c r="G15" s="72">
        <v>-12.3</v>
      </c>
      <c r="H15" s="72">
        <v>6482.68</v>
      </c>
      <c r="I15" s="72">
        <v>-23.1</v>
      </c>
      <c r="J15" s="72">
        <v>42220.28</v>
      </c>
      <c r="K15" s="72">
        <v>-10.3</v>
      </c>
      <c r="L15" s="73">
        <v>46269.48</v>
      </c>
      <c r="M15" s="73">
        <v>-10.6</v>
      </c>
      <c r="N15" s="73">
        <v>5722.48</v>
      </c>
      <c r="O15" s="73">
        <v>-14.2</v>
      </c>
      <c r="P15" s="73">
        <v>40547</v>
      </c>
      <c r="Q15" s="74">
        <v>-10.1</v>
      </c>
    </row>
    <row r="16" spans="1:17" hidden="1" x14ac:dyDescent="0.15">
      <c r="A16" s="69" t="s">
        <v>69</v>
      </c>
      <c r="B16" s="58">
        <f t="shared" si="0"/>
        <v>2020</v>
      </c>
      <c r="C16" s="58">
        <f t="shared" si="1"/>
        <v>4</v>
      </c>
      <c r="D16" s="70">
        <f t="shared" si="2"/>
        <v>9379.0609956617955</v>
      </c>
      <c r="E16" s="71">
        <f t="shared" si="3"/>
        <v>8.465071368813807E-3</v>
      </c>
      <c r="F16" s="72">
        <v>33972.58</v>
      </c>
      <c r="G16" s="72">
        <v>-19.3</v>
      </c>
      <c r="H16" s="72">
        <v>4611.2</v>
      </c>
      <c r="I16" s="72">
        <v>-28.2</v>
      </c>
      <c r="J16" s="72">
        <v>29361.38</v>
      </c>
      <c r="K16" s="72">
        <v>-17.7</v>
      </c>
      <c r="L16" s="73">
        <v>31863.09</v>
      </c>
      <c r="M16" s="73">
        <v>-18.600000000000001</v>
      </c>
      <c r="N16" s="73">
        <v>4077.5</v>
      </c>
      <c r="O16" s="73">
        <v>-19.8</v>
      </c>
      <c r="P16" s="73">
        <v>27785.59</v>
      </c>
      <c r="Q16" s="74">
        <v>-18.399999999999999</v>
      </c>
    </row>
    <row r="17" spans="1:17" hidden="1" x14ac:dyDescent="0.15">
      <c r="A17" s="69" t="s">
        <v>70</v>
      </c>
      <c r="B17" s="58">
        <f t="shared" si="0"/>
        <v>2020</v>
      </c>
      <c r="C17" s="58">
        <f t="shared" si="1"/>
        <v>3</v>
      </c>
      <c r="D17" s="70">
        <f t="shared" si="2"/>
        <v>9265.8856545905237</v>
      </c>
      <c r="E17" s="71">
        <f t="shared" si="3"/>
        <v>2.2204587108220812E-2</v>
      </c>
      <c r="F17" s="72">
        <v>21978.32</v>
      </c>
      <c r="G17" s="72">
        <v>-26.3</v>
      </c>
      <c r="H17" s="72">
        <v>3088.32</v>
      </c>
      <c r="I17" s="72">
        <v>-34.200000000000003</v>
      </c>
      <c r="J17" s="72">
        <v>18890</v>
      </c>
      <c r="K17" s="72">
        <v>-24.8</v>
      </c>
      <c r="L17" s="73">
        <v>20364.86</v>
      </c>
      <c r="M17" s="73">
        <v>-24.7</v>
      </c>
      <c r="N17" s="73">
        <v>2685.89</v>
      </c>
      <c r="O17" s="73">
        <v>-27.1</v>
      </c>
      <c r="P17" s="73">
        <v>17678.97</v>
      </c>
      <c r="Q17" s="74">
        <v>-24.3</v>
      </c>
    </row>
    <row r="18" spans="1:17" hidden="1" x14ac:dyDescent="0.15">
      <c r="A18" s="69" t="s">
        <v>71</v>
      </c>
      <c r="B18" s="58">
        <f t="shared" si="0"/>
        <v>2020</v>
      </c>
      <c r="C18" s="58">
        <f t="shared" si="1"/>
        <v>2</v>
      </c>
      <c r="D18" s="70">
        <f t="shared" si="2"/>
        <v>9679.6677266532533</v>
      </c>
      <c r="E18" s="71">
        <f t="shared" si="3"/>
        <v>6.6160284983630566E-2</v>
      </c>
      <c r="F18" s="72">
        <v>8474.9500000000007</v>
      </c>
      <c r="G18" s="72">
        <v>-39.9</v>
      </c>
      <c r="H18" s="72">
        <v>1208.28</v>
      </c>
      <c r="I18" s="72">
        <v>-45.4</v>
      </c>
      <c r="J18" s="72">
        <v>7266.67</v>
      </c>
      <c r="K18" s="72">
        <v>-38.9</v>
      </c>
      <c r="L18" s="73">
        <v>8203.4699999999993</v>
      </c>
      <c r="M18" s="73">
        <v>-35.9</v>
      </c>
      <c r="N18" s="73">
        <v>1151.8399999999999</v>
      </c>
      <c r="O18" s="73">
        <v>-35.5</v>
      </c>
      <c r="P18" s="73">
        <v>7051.63</v>
      </c>
      <c r="Q18" s="74">
        <v>-36</v>
      </c>
    </row>
    <row r="19" spans="1:17" x14ac:dyDescent="0.15">
      <c r="A19" s="69" t="s">
        <v>73</v>
      </c>
      <c r="B19" s="58">
        <f t="shared" si="0"/>
        <v>2019</v>
      </c>
      <c r="C19" s="58">
        <f t="shared" si="1"/>
        <v>12</v>
      </c>
      <c r="D19" s="19">
        <f t="shared" si="2"/>
        <v>9310.2764682261441</v>
      </c>
      <c r="E19" s="71">
        <f t="shared" si="3"/>
        <v>6.5626692275155496E-2</v>
      </c>
      <c r="F19" s="72">
        <v>171557.87</v>
      </c>
      <c r="G19" s="72">
        <v>-0.1</v>
      </c>
      <c r="H19" s="72">
        <v>24893.74</v>
      </c>
      <c r="I19" s="72">
        <v>-19.8</v>
      </c>
      <c r="J19" s="20">
        <v>146664.13</v>
      </c>
      <c r="K19" s="72">
        <v>4.3</v>
      </c>
      <c r="L19" s="73">
        <v>159725.12</v>
      </c>
      <c r="M19" s="73">
        <v>6.5</v>
      </c>
      <c r="N19" s="73">
        <v>19815.84</v>
      </c>
      <c r="O19" s="73">
        <v>-10.7</v>
      </c>
      <c r="P19" s="124">
        <v>139909.28</v>
      </c>
      <c r="Q19" s="74">
        <v>9.5</v>
      </c>
    </row>
    <row r="20" spans="1:17" hidden="1" x14ac:dyDescent="0.15">
      <c r="A20" s="69" t="s">
        <v>74</v>
      </c>
      <c r="B20" s="58">
        <f t="shared" si="0"/>
        <v>2019</v>
      </c>
      <c r="C20" s="58">
        <f t="shared" si="1"/>
        <v>11</v>
      </c>
      <c r="D20" s="70">
        <f t="shared" si="2"/>
        <v>9335.1976985060683</v>
      </c>
      <c r="E20" s="71">
        <f t="shared" si="3"/>
        <v>7.1166255489005459E-2</v>
      </c>
      <c r="F20" s="72">
        <v>148905.01999999999</v>
      </c>
      <c r="G20" s="72">
        <v>0.2</v>
      </c>
      <c r="H20" s="72">
        <v>21294.02</v>
      </c>
      <c r="I20" s="72">
        <v>-19.3</v>
      </c>
      <c r="J20" s="72">
        <v>127611</v>
      </c>
      <c r="K20" s="72">
        <v>4.4000000000000004</v>
      </c>
      <c r="L20" s="73">
        <v>139005.78</v>
      </c>
      <c r="M20" s="73">
        <v>7.3</v>
      </c>
      <c r="N20" s="73">
        <v>16925.18</v>
      </c>
      <c r="O20" s="73">
        <v>-8.8000000000000007</v>
      </c>
      <c r="P20" s="73">
        <v>122080.6</v>
      </c>
      <c r="Q20" s="74">
        <v>10</v>
      </c>
    </row>
    <row r="21" spans="1:17" hidden="1" x14ac:dyDescent="0.15">
      <c r="A21" s="69" t="s">
        <v>75</v>
      </c>
      <c r="B21" s="58">
        <f t="shared" si="0"/>
        <v>2019</v>
      </c>
      <c r="C21" s="58">
        <f t="shared" si="1"/>
        <v>10</v>
      </c>
      <c r="D21" s="70">
        <f t="shared" si="2"/>
        <v>9337.0810565469546</v>
      </c>
      <c r="E21" s="71">
        <f t="shared" si="3"/>
        <v>7.228320735785744E-2</v>
      </c>
      <c r="F21" s="72">
        <v>133250.68</v>
      </c>
      <c r="G21" s="72">
        <v>0.1</v>
      </c>
      <c r="H21" s="72">
        <v>19037.439999999999</v>
      </c>
      <c r="I21" s="72">
        <v>-20.399999999999999</v>
      </c>
      <c r="J21" s="72">
        <v>114213.24</v>
      </c>
      <c r="K21" s="72">
        <v>4.5999999999999996</v>
      </c>
      <c r="L21" s="73">
        <v>124417.24</v>
      </c>
      <c r="M21" s="73">
        <v>7.3</v>
      </c>
      <c r="N21" s="73">
        <v>15081.98</v>
      </c>
      <c r="O21" s="73">
        <v>-10.6</v>
      </c>
      <c r="P21" s="73">
        <v>109335.26</v>
      </c>
      <c r="Q21" s="74">
        <v>10.4</v>
      </c>
    </row>
    <row r="22" spans="1:17" hidden="1" x14ac:dyDescent="0.15">
      <c r="A22" s="69" t="s">
        <v>76</v>
      </c>
      <c r="B22" s="58">
        <f t="shared" si="0"/>
        <v>2019</v>
      </c>
      <c r="C22" s="58">
        <f t="shared" si="1"/>
        <v>9</v>
      </c>
      <c r="D22" s="70">
        <f t="shared" si="2"/>
        <v>9354.9811362835226</v>
      </c>
      <c r="E22" s="71">
        <f t="shared" si="3"/>
        <v>7.1876317896711353E-2</v>
      </c>
      <c r="F22" s="72">
        <v>119178.53</v>
      </c>
      <c r="G22" s="72">
        <v>-0.1</v>
      </c>
      <c r="H22" s="72">
        <v>17215.810000000001</v>
      </c>
      <c r="I22" s="72">
        <v>-20.9</v>
      </c>
      <c r="J22" s="72">
        <v>101962.73</v>
      </c>
      <c r="K22" s="72">
        <v>4.5</v>
      </c>
      <c r="L22" s="73">
        <v>111491.29</v>
      </c>
      <c r="M22" s="73">
        <v>7.1</v>
      </c>
      <c r="N22" s="73">
        <v>13651.81</v>
      </c>
      <c r="O22" s="73">
        <v>-11.3</v>
      </c>
      <c r="P22" s="73">
        <v>97839.48</v>
      </c>
      <c r="Q22" s="74">
        <v>10.3</v>
      </c>
    </row>
    <row r="23" spans="1:17" hidden="1" x14ac:dyDescent="0.15">
      <c r="A23" s="69" t="s">
        <v>77</v>
      </c>
      <c r="B23" s="58">
        <f t="shared" si="0"/>
        <v>2019</v>
      </c>
      <c r="C23" s="58">
        <f t="shared" si="1"/>
        <v>8</v>
      </c>
      <c r="D23" s="70">
        <f t="shared" si="2"/>
        <v>9364.192287058353</v>
      </c>
      <c r="E23" s="71">
        <f t="shared" si="3"/>
        <v>7.3405669060221848E-2</v>
      </c>
      <c r="F23" s="72">
        <v>101848.56</v>
      </c>
      <c r="G23" s="72">
        <v>-0.6</v>
      </c>
      <c r="H23" s="72">
        <v>14978.31</v>
      </c>
      <c r="I23" s="72">
        <v>-20.8</v>
      </c>
      <c r="J23" s="72">
        <v>86870.25</v>
      </c>
      <c r="K23" s="72">
        <v>4</v>
      </c>
      <c r="L23" s="73">
        <v>95372.95</v>
      </c>
      <c r="M23" s="73">
        <v>6.7</v>
      </c>
      <c r="N23" s="73">
        <v>11933.03</v>
      </c>
      <c r="O23" s="73">
        <v>-11</v>
      </c>
      <c r="P23" s="73">
        <v>83439.92</v>
      </c>
      <c r="Q23" s="74">
        <v>9.8000000000000007</v>
      </c>
    </row>
    <row r="24" spans="1:17" hidden="1" x14ac:dyDescent="0.15">
      <c r="A24" s="69" t="s">
        <v>78</v>
      </c>
      <c r="B24" s="58">
        <f t="shared" si="0"/>
        <v>2019</v>
      </c>
      <c r="C24" s="58">
        <f t="shared" si="1"/>
        <v>7</v>
      </c>
      <c r="D24" s="70">
        <f t="shared" si="2"/>
        <v>9366.9322170223986</v>
      </c>
      <c r="E24" s="71">
        <f t="shared" si="3"/>
        <v>7.6531561882964144E-2</v>
      </c>
      <c r="F24" s="72">
        <v>88782.91</v>
      </c>
      <c r="G24" s="72">
        <v>-1.3</v>
      </c>
      <c r="H24" s="72">
        <v>13378.83</v>
      </c>
      <c r="I24" s="72">
        <v>-21.1</v>
      </c>
      <c r="J24" s="72">
        <v>75404.08</v>
      </c>
      <c r="K24" s="72">
        <v>3.3</v>
      </c>
      <c r="L24" s="73">
        <v>83162.350000000006</v>
      </c>
      <c r="M24" s="73">
        <v>6.2</v>
      </c>
      <c r="N24" s="73">
        <v>10650.45</v>
      </c>
      <c r="O24" s="73">
        <v>-11.1</v>
      </c>
      <c r="P24" s="73">
        <v>72511.899999999994</v>
      </c>
      <c r="Q24" s="74">
        <v>9.3000000000000007</v>
      </c>
    </row>
    <row r="25" spans="1:17" hidden="1" x14ac:dyDescent="0.15">
      <c r="A25" s="69" t="s">
        <v>79</v>
      </c>
      <c r="B25" s="58">
        <f t="shared" si="0"/>
        <v>2019</v>
      </c>
      <c r="C25" s="58">
        <f t="shared" si="1"/>
        <v>6</v>
      </c>
      <c r="D25" s="70">
        <f t="shared" si="2"/>
        <v>9328.6942807992928</v>
      </c>
      <c r="E25" s="71">
        <f t="shared" si="3"/>
        <v>7.4977373202091468E-2</v>
      </c>
      <c r="F25" s="72">
        <v>75785.59</v>
      </c>
      <c r="G25" s="72">
        <v>-1.8</v>
      </c>
      <c r="H25" s="72">
        <v>11686.97</v>
      </c>
      <c r="I25" s="72">
        <v>-19.899999999999999</v>
      </c>
      <c r="J25" s="72">
        <v>64098.62</v>
      </c>
      <c r="K25" s="72">
        <v>2.5</v>
      </c>
      <c r="L25" s="73">
        <v>70698.06</v>
      </c>
      <c r="M25" s="73">
        <v>5.6</v>
      </c>
      <c r="N25" s="73">
        <v>9166.07</v>
      </c>
      <c r="O25" s="73">
        <v>-11.2</v>
      </c>
      <c r="P25" s="73">
        <v>61531.99</v>
      </c>
      <c r="Q25" s="74">
        <v>8.6999999999999993</v>
      </c>
    </row>
    <row r="26" spans="1:17" hidden="1" x14ac:dyDescent="0.15">
      <c r="A26" s="69" t="s">
        <v>80</v>
      </c>
      <c r="B26" s="58">
        <f t="shared" si="0"/>
        <v>2019</v>
      </c>
      <c r="C26" s="58">
        <f t="shared" si="1"/>
        <v>5</v>
      </c>
      <c r="D26" s="70">
        <f t="shared" si="2"/>
        <v>9325.4049809026073</v>
      </c>
      <c r="E26" s="71">
        <f t="shared" si="3"/>
        <v>7.8441605135687362E-2</v>
      </c>
      <c r="F26" s="72">
        <v>55518.05</v>
      </c>
      <c r="G26" s="72">
        <v>-1.6</v>
      </c>
      <c r="H26" s="72">
        <v>8425.08</v>
      </c>
      <c r="I26" s="72">
        <v>-19.899999999999999</v>
      </c>
      <c r="J26" s="72">
        <v>47092.97</v>
      </c>
      <c r="K26" s="72">
        <v>2.6</v>
      </c>
      <c r="L26" s="73">
        <v>51772.83</v>
      </c>
      <c r="M26" s="73">
        <v>6.1</v>
      </c>
      <c r="N26" s="73">
        <v>6667.27</v>
      </c>
      <c r="O26" s="73">
        <v>-10.3</v>
      </c>
      <c r="P26" s="73">
        <v>45105.56</v>
      </c>
      <c r="Q26" s="74">
        <v>9.1</v>
      </c>
    </row>
    <row r="27" spans="1:17" hidden="1" x14ac:dyDescent="0.15">
      <c r="A27" s="69" t="s">
        <v>81</v>
      </c>
      <c r="B27" s="58">
        <f t="shared" si="0"/>
        <v>2019</v>
      </c>
      <c r="C27" s="58">
        <f t="shared" si="1"/>
        <v>4</v>
      </c>
      <c r="D27" s="70">
        <f t="shared" si="2"/>
        <v>9300.3330129534097</v>
      </c>
      <c r="E27" s="71">
        <f t="shared" si="3"/>
        <v>8.3305749640860988E-2</v>
      </c>
      <c r="F27" s="72">
        <v>42085.45</v>
      </c>
      <c r="G27" s="72">
        <v>-0.3</v>
      </c>
      <c r="H27" s="72">
        <v>6418.53</v>
      </c>
      <c r="I27" s="72">
        <v>-19.600000000000001</v>
      </c>
      <c r="J27" s="72">
        <v>35666.92</v>
      </c>
      <c r="K27" s="72">
        <v>4.3</v>
      </c>
      <c r="L27" s="73">
        <v>39140.870000000003</v>
      </c>
      <c r="M27" s="73">
        <v>8.1</v>
      </c>
      <c r="N27" s="73">
        <v>5082.68</v>
      </c>
      <c r="O27" s="73">
        <v>-9.8000000000000007</v>
      </c>
      <c r="P27" s="73">
        <v>34058.19</v>
      </c>
      <c r="Q27" s="74">
        <v>11.4</v>
      </c>
    </row>
    <row r="28" spans="1:17" hidden="1" x14ac:dyDescent="0.15">
      <c r="A28" s="69" t="s">
        <v>82</v>
      </c>
      <c r="B28" s="58">
        <f t="shared" si="0"/>
        <v>2019</v>
      </c>
      <c r="C28" s="58">
        <f t="shared" si="1"/>
        <v>3</v>
      </c>
      <c r="D28" s="70">
        <f t="shared" si="2"/>
        <v>9064.6097380597494</v>
      </c>
      <c r="E28" s="71">
        <f t="shared" si="3"/>
        <v>6.5506448923815006E-2</v>
      </c>
      <c r="F28" s="72">
        <v>29828.94</v>
      </c>
      <c r="G28" s="72">
        <v>-0.9</v>
      </c>
      <c r="H28" s="72">
        <v>4695.8599999999997</v>
      </c>
      <c r="I28" s="72">
        <v>-18.100000000000001</v>
      </c>
      <c r="J28" s="72">
        <v>25133.08</v>
      </c>
      <c r="K28" s="72">
        <v>3.2</v>
      </c>
      <c r="L28" s="73">
        <v>27038.77</v>
      </c>
      <c r="M28" s="73">
        <v>5.6</v>
      </c>
      <c r="N28" s="73">
        <v>3685.13</v>
      </c>
      <c r="O28" s="73">
        <v>-8.1</v>
      </c>
      <c r="P28" s="73">
        <v>23353.64</v>
      </c>
      <c r="Q28" s="74">
        <v>8.1999999999999993</v>
      </c>
    </row>
    <row r="29" spans="1:17" hidden="1" x14ac:dyDescent="0.15">
      <c r="A29" s="69" t="s">
        <v>83</v>
      </c>
      <c r="B29" s="58">
        <f t="shared" si="0"/>
        <v>2019</v>
      </c>
      <c r="C29" s="58">
        <f t="shared" si="1"/>
        <v>2</v>
      </c>
      <c r="D29" s="70">
        <f t="shared" si="2"/>
        <v>9078.9985924132143</v>
      </c>
      <c r="E29" s="71">
        <f t="shared" si="3"/>
        <v>6.6753264812238089E-2</v>
      </c>
      <c r="F29" s="72">
        <v>14102.15</v>
      </c>
      <c r="G29" s="72">
        <v>-3.6</v>
      </c>
      <c r="H29" s="72">
        <v>2214.83</v>
      </c>
      <c r="I29" s="72">
        <v>-17.5</v>
      </c>
      <c r="J29" s="72">
        <v>11887.31</v>
      </c>
      <c r="K29" s="72">
        <v>-0.5</v>
      </c>
      <c r="L29" s="73">
        <v>12803.34</v>
      </c>
      <c r="M29" s="73">
        <v>2.8</v>
      </c>
      <c r="N29" s="73">
        <v>1785.65</v>
      </c>
      <c r="O29" s="73">
        <v>-7.1</v>
      </c>
      <c r="P29" s="73">
        <v>11017.69</v>
      </c>
      <c r="Q29" s="74">
        <v>4.5999999999999996</v>
      </c>
    </row>
    <row r="30" spans="1:17" x14ac:dyDescent="0.15">
      <c r="A30" s="69" t="s">
        <v>85</v>
      </c>
      <c r="B30" s="58">
        <f t="shared" si="0"/>
        <v>2018</v>
      </c>
      <c r="C30" s="58">
        <f t="shared" si="1"/>
        <v>12</v>
      </c>
      <c r="D30" s="19">
        <f t="shared" si="2"/>
        <v>8736.9024591044472</v>
      </c>
      <c r="E30" s="71">
        <f t="shared" si="3"/>
        <v>0.10701951921751833</v>
      </c>
      <c r="F30" s="72">
        <v>171654.36</v>
      </c>
      <c r="G30" s="72">
        <v>1.3</v>
      </c>
      <c r="H30" s="72">
        <v>31044.09</v>
      </c>
      <c r="I30" s="72">
        <v>-22.4</v>
      </c>
      <c r="J30" s="20">
        <v>140610.26999999999</v>
      </c>
      <c r="K30" s="72">
        <v>8.6999999999999993</v>
      </c>
      <c r="L30" s="73">
        <v>149972.74</v>
      </c>
      <c r="M30" s="73">
        <v>12.2</v>
      </c>
      <c r="N30" s="73">
        <v>22198.91</v>
      </c>
      <c r="O30" s="73">
        <v>-15.5</v>
      </c>
      <c r="P30" s="124">
        <v>127773.82</v>
      </c>
      <c r="Q30" s="74">
        <v>19</v>
      </c>
    </row>
    <row r="31" spans="1:17" hidden="1" x14ac:dyDescent="0.15">
      <c r="A31" s="69" t="s">
        <v>86</v>
      </c>
      <c r="B31" s="58">
        <f t="shared" si="0"/>
        <v>2018</v>
      </c>
      <c r="C31" s="58">
        <f t="shared" si="1"/>
        <v>11</v>
      </c>
      <c r="D31" s="70">
        <f t="shared" si="2"/>
        <v>8714.9848594179184</v>
      </c>
      <c r="E31" s="71">
        <f t="shared" si="3"/>
        <v>0.10610846295422809</v>
      </c>
      <c r="F31" s="72">
        <v>148603.93</v>
      </c>
      <c r="G31" s="72">
        <v>1.4</v>
      </c>
      <c r="H31" s="72">
        <v>26394.35</v>
      </c>
      <c r="I31" s="72">
        <v>-23.6</v>
      </c>
      <c r="J31" s="72">
        <v>122209.58</v>
      </c>
      <c r="K31" s="72">
        <v>9.1</v>
      </c>
      <c r="L31" s="73">
        <v>129508.1</v>
      </c>
      <c r="M31" s="73">
        <v>12.1</v>
      </c>
      <c r="N31" s="73">
        <v>18550.009999999998</v>
      </c>
      <c r="O31" s="73">
        <v>-18</v>
      </c>
      <c r="P31" s="73">
        <v>110958.09</v>
      </c>
      <c r="Q31" s="74">
        <v>19.5</v>
      </c>
    </row>
    <row r="32" spans="1:17" hidden="1" x14ac:dyDescent="0.15">
      <c r="A32" s="69" t="s">
        <v>87</v>
      </c>
      <c r="B32" s="58">
        <f t="shared" si="0"/>
        <v>2018</v>
      </c>
      <c r="C32" s="58">
        <f t="shared" si="1"/>
        <v>10</v>
      </c>
      <c r="D32" s="70">
        <f t="shared" si="2"/>
        <v>8707.6632297113392</v>
      </c>
      <c r="E32" s="71">
        <f t="shared" si="3"/>
        <v>0.10127522208053472</v>
      </c>
      <c r="F32" s="72">
        <v>133116.85</v>
      </c>
      <c r="G32" s="72">
        <v>2.2000000000000002</v>
      </c>
      <c r="H32" s="72">
        <v>23906.02</v>
      </c>
      <c r="I32" s="72">
        <v>-22.4</v>
      </c>
      <c r="J32" s="72">
        <v>109210.83</v>
      </c>
      <c r="K32" s="72">
        <v>9.8000000000000007</v>
      </c>
      <c r="L32" s="73">
        <v>115913.67</v>
      </c>
      <c r="M32" s="73">
        <v>12.5</v>
      </c>
      <c r="N32" s="73">
        <v>16867.060000000001</v>
      </c>
      <c r="O32" s="73">
        <v>-16.899999999999999</v>
      </c>
      <c r="P32" s="73">
        <v>99046.62</v>
      </c>
      <c r="Q32" s="74">
        <v>19.8</v>
      </c>
    </row>
    <row r="33" spans="1:17" hidden="1" x14ac:dyDescent="0.15">
      <c r="A33" s="69" t="s">
        <v>88</v>
      </c>
      <c r="B33" s="58">
        <f t="shared" si="0"/>
        <v>2018</v>
      </c>
      <c r="C33" s="58">
        <f t="shared" si="1"/>
        <v>9</v>
      </c>
      <c r="D33" s="70">
        <f t="shared" si="2"/>
        <v>8727.6684633170444</v>
      </c>
      <c r="E33" s="71">
        <f t="shared" si="3"/>
        <v>0.10165877652633268</v>
      </c>
      <c r="F33" s="72">
        <v>119312.77</v>
      </c>
      <c r="G33" s="72">
        <v>2.9</v>
      </c>
      <c r="H33" s="72">
        <v>21763.39</v>
      </c>
      <c r="I33" s="72">
        <v>-20.8</v>
      </c>
      <c r="J33" s="72">
        <v>97549.39</v>
      </c>
      <c r="K33" s="72">
        <v>10.199999999999999</v>
      </c>
      <c r="L33" s="73">
        <v>104132.23</v>
      </c>
      <c r="M33" s="73">
        <v>13.3</v>
      </c>
      <c r="N33" s="73">
        <v>15397.81</v>
      </c>
      <c r="O33" s="73">
        <v>-15.7</v>
      </c>
      <c r="P33" s="73">
        <v>88734.42</v>
      </c>
      <c r="Q33" s="74">
        <v>20.5</v>
      </c>
    </row>
    <row r="34" spans="1:17" hidden="1" x14ac:dyDescent="0.15">
      <c r="A34" s="69" t="s">
        <v>89</v>
      </c>
      <c r="B34" s="58">
        <f t="shared" si="0"/>
        <v>2018</v>
      </c>
      <c r="C34" s="58">
        <f t="shared" si="1"/>
        <v>8</v>
      </c>
      <c r="D34" s="70">
        <f t="shared" si="2"/>
        <v>8723.814823203611</v>
      </c>
      <c r="E34" s="71">
        <f t="shared" si="3"/>
        <v>0.1007486637081008</v>
      </c>
      <c r="F34" s="72">
        <v>102473.53</v>
      </c>
      <c r="G34" s="72">
        <v>4</v>
      </c>
      <c r="H34" s="72">
        <v>18923.75</v>
      </c>
      <c r="I34" s="72">
        <v>-19.100000000000001</v>
      </c>
      <c r="J34" s="72">
        <v>83549.78</v>
      </c>
      <c r="K34" s="72">
        <v>11.2</v>
      </c>
      <c r="L34" s="73">
        <v>89396.01</v>
      </c>
      <c r="M34" s="73">
        <v>14.5</v>
      </c>
      <c r="N34" s="73">
        <v>13404.83</v>
      </c>
      <c r="O34" s="73">
        <v>-14.2</v>
      </c>
      <c r="P34" s="73">
        <v>75991.179999999993</v>
      </c>
      <c r="Q34" s="74">
        <v>21.6</v>
      </c>
    </row>
    <row r="35" spans="1:17" hidden="1" x14ac:dyDescent="0.15">
      <c r="A35" s="69" t="s">
        <v>90</v>
      </c>
      <c r="B35" s="58">
        <f t="shared" si="0"/>
        <v>2018</v>
      </c>
      <c r="C35" s="58">
        <f t="shared" si="1"/>
        <v>7</v>
      </c>
      <c r="D35" s="70">
        <f t="shared" si="2"/>
        <v>8701.0288863604455</v>
      </c>
      <c r="E35" s="71">
        <f t="shared" si="3"/>
        <v>9.746810208405636E-2</v>
      </c>
      <c r="F35" s="72">
        <v>89989.53</v>
      </c>
      <c r="G35" s="72">
        <v>4.2</v>
      </c>
      <c r="H35" s="72">
        <v>16959.02</v>
      </c>
      <c r="I35" s="72">
        <v>-17.899999999999999</v>
      </c>
      <c r="J35" s="72">
        <v>73030.509999999995</v>
      </c>
      <c r="K35" s="72">
        <v>11.2</v>
      </c>
      <c r="L35" s="73">
        <v>78300.149999999994</v>
      </c>
      <c r="M35" s="73">
        <v>14.4</v>
      </c>
      <c r="N35" s="73">
        <v>11985.35</v>
      </c>
      <c r="O35" s="73">
        <v>-12.9</v>
      </c>
      <c r="P35" s="73">
        <v>66314.8</v>
      </c>
      <c r="Q35" s="74">
        <v>21.2</v>
      </c>
    </row>
    <row r="36" spans="1:17" hidden="1" x14ac:dyDescent="0.15">
      <c r="A36" s="69" t="s">
        <v>91</v>
      </c>
      <c r="B36" s="58">
        <f t="shared" si="0"/>
        <v>2018</v>
      </c>
      <c r="C36" s="58">
        <f t="shared" si="1"/>
        <v>6</v>
      </c>
      <c r="D36" s="70">
        <f t="shared" si="2"/>
        <v>8678.0378018668634</v>
      </c>
      <c r="E36" s="71">
        <f t="shared" si="3"/>
        <v>9.5345748308451578E-2</v>
      </c>
      <c r="F36" s="72">
        <v>77143.28</v>
      </c>
      <c r="G36" s="72">
        <v>3.3</v>
      </c>
      <c r="H36" s="72">
        <v>14592.39</v>
      </c>
      <c r="I36" s="72">
        <v>-18.600000000000001</v>
      </c>
      <c r="J36" s="72">
        <v>62550.89</v>
      </c>
      <c r="K36" s="72">
        <v>10.199999999999999</v>
      </c>
      <c r="L36" s="73">
        <v>66945.23</v>
      </c>
      <c r="M36" s="73">
        <v>13.2</v>
      </c>
      <c r="N36" s="73">
        <v>10320.1</v>
      </c>
      <c r="O36" s="73">
        <v>-13.7</v>
      </c>
      <c r="P36" s="73">
        <v>56625.13</v>
      </c>
      <c r="Q36" s="74">
        <v>20</v>
      </c>
    </row>
    <row r="37" spans="1:17" hidden="1" x14ac:dyDescent="0.15">
      <c r="A37" s="69" t="s">
        <v>92</v>
      </c>
      <c r="B37" s="58">
        <f t="shared" si="0"/>
        <v>2018</v>
      </c>
      <c r="C37" s="58">
        <f t="shared" si="1"/>
        <v>5</v>
      </c>
      <c r="D37" s="70">
        <f t="shared" si="2"/>
        <v>8647.111662322508</v>
      </c>
      <c r="E37" s="71">
        <f t="shared" si="3"/>
        <v>8.64547082693055E-2</v>
      </c>
      <c r="F37" s="72">
        <v>56409.09</v>
      </c>
      <c r="G37" s="72">
        <v>2.9</v>
      </c>
      <c r="H37" s="72">
        <v>10518.4</v>
      </c>
      <c r="I37" s="72">
        <v>-19</v>
      </c>
      <c r="J37" s="72">
        <v>45890.69</v>
      </c>
      <c r="K37" s="72">
        <v>9.6999999999999993</v>
      </c>
      <c r="L37" s="73">
        <v>48777.57</v>
      </c>
      <c r="M37" s="73">
        <v>11.8</v>
      </c>
      <c r="N37" s="73">
        <v>7431.51</v>
      </c>
      <c r="O37" s="73">
        <v>-15.3</v>
      </c>
      <c r="P37" s="73">
        <v>41346.07</v>
      </c>
      <c r="Q37" s="74">
        <v>18.600000000000001</v>
      </c>
    </row>
    <row r="38" spans="1:17" hidden="1" x14ac:dyDescent="0.15">
      <c r="A38" s="69" t="s">
        <v>93</v>
      </c>
      <c r="B38" s="58">
        <f t="shared" si="0"/>
        <v>2018</v>
      </c>
      <c r="C38" s="58">
        <f t="shared" si="1"/>
        <v>4</v>
      </c>
      <c r="D38" s="70">
        <f t="shared" si="2"/>
        <v>8585.141374941164</v>
      </c>
      <c r="E38" s="71">
        <f t="shared" si="3"/>
        <v>7.6421604878064806E-2</v>
      </c>
      <c r="F38" s="72">
        <v>42192.06</v>
      </c>
      <c r="G38" s="72">
        <v>1.3</v>
      </c>
      <c r="H38" s="72">
        <v>7983.58</v>
      </c>
      <c r="I38" s="72">
        <v>-18.899999999999999</v>
      </c>
      <c r="J38" s="72">
        <v>34208.480000000003</v>
      </c>
      <c r="K38" s="72">
        <v>7.5</v>
      </c>
      <c r="L38" s="73">
        <v>36222.480000000003</v>
      </c>
      <c r="M38" s="73">
        <v>9</v>
      </c>
      <c r="N38" s="73">
        <v>5636.75</v>
      </c>
      <c r="O38" s="73">
        <v>-15.3</v>
      </c>
      <c r="P38" s="73">
        <v>30585.73</v>
      </c>
      <c r="Q38" s="74">
        <v>15.1</v>
      </c>
    </row>
    <row r="39" spans="1:17" hidden="1" x14ac:dyDescent="0.15">
      <c r="A39" s="69" t="s">
        <v>94</v>
      </c>
      <c r="B39" s="58">
        <f t="shared" si="0"/>
        <v>2018</v>
      </c>
      <c r="C39" s="58">
        <f t="shared" si="1"/>
        <v>3</v>
      </c>
      <c r="D39" s="70">
        <f t="shared" si="2"/>
        <v>8507.3250820914363</v>
      </c>
      <c r="E39" s="71">
        <f t="shared" si="3"/>
        <v>6.5508773564958309E-2</v>
      </c>
      <c r="F39" s="72">
        <v>30088.400000000001</v>
      </c>
      <c r="G39" s="72">
        <v>3.6</v>
      </c>
      <c r="H39" s="72">
        <v>5731.82</v>
      </c>
      <c r="I39" s="72">
        <v>-17.3</v>
      </c>
      <c r="J39" s="72">
        <v>24356.58</v>
      </c>
      <c r="K39" s="72">
        <v>10.199999999999999</v>
      </c>
      <c r="L39" s="73">
        <v>25597.18</v>
      </c>
      <c r="M39" s="73">
        <v>10.4</v>
      </c>
      <c r="N39" s="73">
        <v>4009.21</v>
      </c>
      <c r="O39" s="73">
        <v>-14.9</v>
      </c>
      <c r="P39" s="73">
        <v>21587.97</v>
      </c>
      <c r="Q39" s="74">
        <v>16.899999999999999</v>
      </c>
    </row>
    <row r="40" spans="1:17" hidden="1" x14ac:dyDescent="0.15">
      <c r="A40" s="69" t="s">
        <v>95</v>
      </c>
      <c r="B40" s="58">
        <f t="shared" si="0"/>
        <v>2018</v>
      </c>
      <c r="C40" s="58">
        <f t="shared" si="1"/>
        <v>2</v>
      </c>
      <c r="D40" s="70">
        <f t="shared" si="2"/>
        <v>8510.8702189078667</v>
      </c>
      <c r="E40" s="71">
        <f t="shared" si="3"/>
        <v>0.10697534553946945</v>
      </c>
      <c r="F40" s="72">
        <v>14632.64</v>
      </c>
      <c r="G40" s="72">
        <v>4.0999999999999996</v>
      </c>
      <c r="H40" s="72">
        <v>2685.12</v>
      </c>
      <c r="I40" s="72">
        <v>-18.7</v>
      </c>
      <c r="J40" s="72">
        <v>11947.52</v>
      </c>
      <c r="K40" s="72">
        <v>11.1</v>
      </c>
      <c r="L40" s="73">
        <v>12453.65</v>
      </c>
      <c r="M40" s="73">
        <v>15.3</v>
      </c>
      <c r="N40" s="73">
        <v>1922.26</v>
      </c>
      <c r="O40" s="73">
        <v>-15.6</v>
      </c>
      <c r="P40" s="73">
        <v>10531.39</v>
      </c>
      <c r="Q40" s="74">
        <v>23.5</v>
      </c>
    </row>
    <row r="41" spans="1:17" x14ac:dyDescent="0.15">
      <c r="A41" s="69" t="s">
        <v>97</v>
      </c>
      <c r="B41" s="58">
        <f t="shared" si="0"/>
        <v>2017</v>
      </c>
      <c r="C41" s="58">
        <f t="shared" si="1"/>
        <v>12</v>
      </c>
      <c r="D41" s="19">
        <f t="shared" si="2"/>
        <v>7892.274984708497</v>
      </c>
      <c r="E41" s="71">
        <f t="shared" si="3"/>
        <v>5.5745344664828091E-2</v>
      </c>
      <c r="F41" s="72">
        <v>169407.82</v>
      </c>
      <c r="G41" s="72">
        <v>7.7</v>
      </c>
      <c r="H41" s="72">
        <v>39994.769999999997</v>
      </c>
      <c r="I41" s="72">
        <v>1.7</v>
      </c>
      <c r="J41" s="20">
        <v>129413.05</v>
      </c>
      <c r="K41" s="72">
        <v>9.6</v>
      </c>
      <c r="L41" s="73">
        <v>133701.31</v>
      </c>
      <c r="M41" s="73">
        <v>13.7</v>
      </c>
      <c r="N41" s="73">
        <v>26285.919999999998</v>
      </c>
      <c r="O41" s="73">
        <v>4.5</v>
      </c>
      <c r="P41" s="124">
        <v>107415.39</v>
      </c>
      <c r="Q41" s="74">
        <v>16.2</v>
      </c>
    </row>
    <row r="42" spans="1:17" hidden="1" x14ac:dyDescent="0.15">
      <c r="A42" s="69" t="s">
        <v>98</v>
      </c>
      <c r="B42" s="58">
        <f t="shared" si="0"/>
        <v>2017</v>
      </c>
      <c r="C42" s="58">
        <f t="shared" si="1"/>
        <v>11</v>
      </c>
      <c r="D42" s="70">
        <f t="shared" si="2"/>
        <v>7878.9604738595635</v>
      </c>
      <c r="E42" s="71">
        <f t="shared" si="3"/>
        <v>4.4065587857270674E-2</v>
      </c>
      <c r="F42" s="72">
        <v>146568.32000000001</v>
      </c>
      <c r="G42" s="72">
        <v>7.9</v>
      </c>
      <c r="H42" s="72">
        <v>34548.29</v>
      </c>
      <c r="I42" s="72">
        <v>4.9000000000000004</v>
      </c>
      <c r="J42" s="72">
        <v>112020.02</v>
      </c>
      <c r="K42" s="72">
        <v>8.9</v>
      </c>
      <c r="L42" s="73">
        <v>115480.6</v>
      </c>
      <c r="M42" s="73">
        <v>12.7</v>
      </c>
      <c r="N42" s="73">
        <v>22613.759999999998</v>
      </c>
      <c r="O42" s="73">
        <v>6.7</v>
      </c>
      <c r="P42" s="73">
        <v>92866.84</v>
      </c>
      <c r="Q42" s="74">
        <v>14.2</v>
      </c>
    </row>
    <row r="43" spans="1:17" hidden="1" x14ac:dyDescent="0.15">
      <c r="A43" s="69" t="s">
        <v>99</v>
      </c>
      <c r="B43" s="58">
        <f t="shared" si="0"/>
        <v>2017</v>
      </c>
      <c r="C43" s="58">
        <f t="shared" si="1"/>
        <v>10</v>
      </c>
      <c r="D43" s="70">
        <f t="shared" si="2"/>
        <v>7906.8910796528935</v>
      </c>
      <c r="E43" s="71">
        <f t="shared" si="3"/>
        <v>4.0095783386712443E-2</v>
      </c>
      <c r="F43" s="72">
        <v>130253.9</v>
      </c>
      <c r="G43" s="72">
        <v>8.1999999999999993</v>
      </c>
      <c r="H43" s="72">
        <v>30789.18</v>
      </c>
      <c r="I43" s="72">
        <v>7.3</v>
      </c>
      <c r="J43" s="72">
        <v>99464.71</v>
      </c>
      <c r="K43" s="72">
        <v>8.5</v>
      </c>
      <c r="L43" s="73">
        <v>102990.34</v>
      </c>
      <c r="M43" s="73">
        <v>12.6</v>
      </c>
      <c r="N43" s="73">
        <v>20287.98</v>
      </c>
      <c r="O43" s="73">
        <v>9.1999999999999993</v>
      </c>
      <c r="P43" s="73">
        <v>82702.37</v>
      </c>
      <c r="Q43" s="74">
        <v>13.4</v>
      </c>
    </row>
    <row r="44" spans="1:17" hidden="1" x14ac:dyDescent="0.15">
      <c r="A44" s="69" t="s">
        <v>100</v>
      </c>
      <c r="B44" s="58">
        <f t="shared" si="0"/>
        <v>2017</v>
      </c>
      <c r="C44" s="58">
        <f t="shared" si="1"/>
        <v>9</v>
      </c>
      <c r="D44" s="70">
        <f t="shared" si="2"/>
        <v>7922.2974021379559</v>
      </c>
      <c r="E44" s="71">
        <f t="shared" si="3"/>
        <v>3.8925626475039304E-2</v>
      </c>
      <c r="F44" s="72">
        <v>116006.16</v>
      </c>
      <c r="G44" s="72">
        <v>10.3</v>
      </c>
      <c r="H44" s="72">
        <v>27469</v>
      </c>
      <c r="I44" s="72">
        <v>9.1</v>
      </c>
      <c r="J44" s="72">
        <v>88537.16</v>
      </c>
      <c r="K44" s="72">
        <v>10.7</v>
      </c>
      <c r="L44" s="73">
        <v>91903.53</v>
      </c>
      <c r="M44" s="73">
        <v>14.6</v>
      </c>
      <c r="N44" s="73">
        <v>18274.77</v>
      </c>
      <c r="O44" s="73">
        <v>12.1</v>
      </c>
      <c r="P44" s="73">
        <v>73628.759999999995</v>
      </c>
      <c r="Q44" s="74">
        <v>15.2</v>
      </c>
    </row>
    <row r="45" spans="1:17" hidden="1" x14ac:dyDescent="0.15">
      <c r="A45" s="69" t="s">
        <v>101</v>
      </c>
      <c r="B45" s="58">
        <f t="shared" si="0"/>
        <v>2017</v>
      </c>
      <c r="C45" s="58">
        <f t="shared" si="1"/>
        <v>8</v>
      </c>
      <c r="D45" s="70">
        <f t="shared" si="2"/>
        <v>7925.3467306656785</v>
      </c>
      <c r="E45" s="71">
        <f t="shared" si="3"/>
        <v>4.0298218593188537E-2</v>
      </c>
      <c r="F45" s="72">
        <v>98539.02</v>
      </c>
      <c r="G45" s="72">
        <v>12.7</v>
      </c>
      <c r="H45" s="72">
        <v>23388.71</v>
      </c>
      <c r="I45" s="72">
        <v>11.7</v>
      </c>
      <c r="J45" s="72">
        <v>75150.320000000007</v>
      </c>
      <c r="K45" s="72">
        <v>13</v>
      </c>
      <c r="L45" s="73">
        <v>78095.59</v>
      </c>
      <c r="M45" s="73">
        <v>17.2</v>
      </c>
      <c r="N45" s="73">
        <v>15614.64</v>
      </c>
      <c r="O45" s="73">
        <v>13.9</v>
      </c>
      <c r="P45" s="73">
        <v>62480.95</v>
      </c>
      <c r="Q45" s="74">
        <v>18.100000000000001</v>
      </c>
    </row>
    <row r="46" spans="1:17" hidden="1" x14ac:dyDescent="0.15">
      <c r="A46" s="69" t="s">
        <v>102</v>
      </c>
      <c r="B46" s="58">
        <f t="shared" si="0"/>
        <v>2017</v>
      </c>
      <c r="C46" s="58">
        <f t="shared" si="1"/>
        <v>7</v>
      </c>
      <c r="D46" s="70">
        <f t="shared" si="2"/>
        <v>7928.2749720356096</v>
      </c>
      <c r="E46" s="71">
        <f t="shared" si="3"/>
        <v>4.3351624273220576E-2</v>
      </c>
      <c r="F46" s="72">
        <v>86350.89</v>
      </c>
      <c r="G46" s="72">
        <v>14</v>
      </c>
      <c r="H46" s="72">
        <v>20660.2</v>
      </c>
      <c r="I46" s="72">
        <v>12.9</v>
      </c>
      <c r="J46" s="72">
        <v>65690.69</v>
      </c>
      <c r="K46" s="72">
        <v>14.3</v>
      </c>
      <c r="L46" s="73">
        <v>68461.36</v>
      </c>
      <c r="M46" s="73">
        <v>18.899999999999999</v>
      </c>
      <c r="N46" s="73">
        <v>13766.75</v>
      </c>
      <c r="O46" s="73">
        <v>15.2</v>
      </c>
      <c r="P46" s="73">
        <v>54694.61</v>
      </c>
      <c r="Q46" s="74">
        <v>19.899999999999999</v>
      </c>
    </row>
    <row r="47" spans="1:17" hidden="1" x14ac:dyDescent="0.15">
      <c r="A47" s="69" t="s">
        <v>103</v>
      </c>
      <c r="B47" s="58">
        <f t="shared" si="0"/>
        <v>2017</v>
      </c>
      <c r="C47" s="58">
        <f t="shared" si="1"/>
        <v>6</v>
      </c>
      <c r="D47" s="70">
        <f t="shared" si="2"/>
        <v>7922.6470867928274</v>
      </c>
      <c r="E47" s="71">
        <f t="shared" si="3"/>
        <v>4.6469480359976223E-2</v>
      </c>
      <c r="F47" s="72">
        <v>74661.7</v>
      </c>
      <c r="G47" s="72">
        <v>16.100000000000001</v>
      </c>
      <c r="H47" s="72">
        <v>17919.29</v>
      </c>
      <c r="I47" s="72">
        <v>15</v>
      </c>
      <c r="J47" s="72">
        <v>56742.41</v>
      </c>
      <c r="K47" s="72">
        <v>16.399999999999999</v>
      </c>
      <c r="L47" s="73">
        <v>59151.83</v>
      </c>
      <c r="M47" s="73">
        <v>21.5</v>
      </c>
      <c r="N47" s="73">
        <v>11954.58</v>
      </c>
      <c r="O47" s="73">
        <v>18.3</v>
      </c>
      <c r="P47" s="73">
        <v>47197.25</v>
      </c>
      <c r="Q47" s="74">
        <v>22.3</v>
      </c>
    </row>
    <row r="48" spans="1:17" hidden="1" x14ac:dyDescent="0.15">
      <c r="A48" s="69" t="s">
        <v>104</v>
      </c>
      <c r="B48" s="58">
        <f t="shared" si="0"/>
        <v>2017</v>
      </c>
      <c r="C48" s="58">
        <f t="shared" si="1"/>
        <v>5</v>
      </c>
      <c r="D48" s="70">
        <f t="shared" si="2"/>
        <v>7959.0171559909159</v>
      </c>
      <c r="E48" s="71">
        <f t="shared" si="3"/>
        <v>3.7833784627105425E-2</v>
      </c>
      <c r="F48" s="72">
        <v>54820.5</v>
      </c>
      <c r="G48" s="72">
        <v>14.3</v>
      </c>
      <c r="H48" s="72">
        <v>12986.59</v>
      </c>
      <c r="I48" s="72">
        <v>12.2</v>
      </c>
      <c r="J48" s="72">
        <v>41833.910000000003</v>
      </c>
      <c r="K48" s="72">
        <v>15</v>
      </c>
      <c r="L48" s="73">
        <v>43631.73</v>
      </c>
      <c r="M48" s="73">
        <v>18.600000000000001</v>
      </c>
      <c r="N48" s="73">
        <v>8774.5400000000009</v>
      </c>
      <c r="O48" s="73">
        <v>13.6</v>
      </c>
      <c r="P48" s="73">
        <v>34857.19</v>
      </c>
      <c r="Q48" s="74">
        <v>20</v>
      </c>
    </row>
    <row r="49" spans="1:17" hidden="1" x14ac:dyDescent="0.15">
      <c r="A49" s="69" t="s">
        <v>105</v>
      </c>
      <c r="B49" s="58">
        <f t="shared" si="0"/>
        <v>2017</v>
      </c>
      <c r="C49" s="58">
        <f t="shared" si="1"/>
        <v>4</v>
      </c>
      <c r="D49" s="70">
        <f t="shared" si="2"/>
        <v>7975.6308643709117</v>
      </c>
      <c r="E49" s="71">
        <f t="shared" si="3"/>
        <v>3.8559328163079436E-2</v>
      </c>
      <c r="F49" s="72">
        <v>41655.15</v>
      </c>
      <c r="G49" s="72">
        <v>15.7</v>
      </c>
      <c r="H49" s="72">
        <v>9840.69</v>
      </c>
      <c r="I49" s="72">
        <v>13.7</v>
      </c>
      <c r="J49" s="72">
        <v>31814.46</v>
      </c>
      <c r="K49" s="72">
        <v>16.3</v>
      </c>
      <c r="L49" s="73">
        <v>33222.61</v>
      </c>
      <c r="M49" s="73">
        <v>20.100000000000001</v>
      </c>
      <c r="N49" s="73">
        <v>6654</v>
      </c>
      <c r="O49" s="73">
        <v>13.8</v>
      </c>
      <c r="P49" s="73">
        <v>26568.61</v>
      </c>
      <c r="Q49" s="74">
        <v>21.8</v>
      </c>
    </row>
    <row r="50" spans="1:17" hidden="1" x14ac:dyDescent="0.15">
      <c r="A50" s="69" t="s">
        <v>106</v>
      </c>
      <c r="B50" s="58">
        <f t="shared" si="0"/>
        <v>2017</v>
      </c>
      <c r="C50" s="58">
        <f t="shared" si="1"/>
        <v>3</v>
      </c>
      <c r="D50" s="70">
        <f t="shared" si="2"/>
        <v>7984.2844030535716</v>
      </c>
      <c r="E50" s="71">
        <f t="shared" si="3"/>
        <v>4.7338456033751343E-2</v>
      </c>
      <c r="F50" s="72">
        <v>29034.85</v>
      </c>
      <c r="G50" s="72">
        <v>19.5</v>
      </c>
      <c r="H50" s="72">
        <v>6930.6</v>
      </c>
      <c r="I50" s="72">
        <v>18</v>
      </c>
      <c r="J50" s="72">
        <v>22104.240000000002</v>
      </c>
      <c r="K50" s="72">
        <v>20</v>
      </c>
      <c r="L50" s="73">
        <v>23182.25</v>
      </c>
      <c r="M50" s="73">
        <v>25.1</v>
      </c>
      <c r="N50" s="73">
        <v>4709.75</v>
      </c>
      <c r="O50" s="73">
        <v>17.2</v>
      </c>
      <c r="P50" s="73">
        <v>18472.5</v>
      </c>
      <c r="Q50" s="74">
        <v>27.4</v>
      </c>
    </row>
    <row r="51" spans="1:17" hidden="1" x14ac:dyDescent="0.15">
      <c r="A51" s="69" t="s">
        <v>107</v>
      </c>
      <c r="B51" s="58">
        <f t="shared" si="0"/>
        <v>2017</v>
      </c>
      <c r="C51" s="58">
        <f t="shared" si="1"/>
        <v>2</v>
      </c>
      <c r="D51" s="70">
        <f t="shared" si="2"/>
        <v>7688.4008783052068</v>
      </c>
      <c r="E51" s="71">
        <f t="shared" si="3"/>
        <v>7.0853962180873493E-3</v>
      </c>
      <c r="F51" s="72">
        <v>14054.34</v>
      </c>
      <c r="G51" s="72">
        <v>25.1</v>
      </c>
      <c r="H51" s="72">
        <v>3301.35</v>
      </c>
      <c r="I51" s="72">
        <v>21.6</v>
      </c>
      <c r="J51" s="72">
        <v>10752.99</v>
      </c>
      <c r="K51" s="72">
        <v>26.2</v>
      </c>
      <c r="L51" s="73">
        <v>10805.54</v>
      </c>
      <c r="M51" s="73">
        <v>26</v>
      </c>
      <c r="N51" s="73">
        <v>2278.89</v>
      </c>
      <c r="O51" s="73">
        <v>21</v>
      </c>
      <c r="P51" s="73">
        <v>8526.65</v>
      </c>
      <c r="Q51" s="74">
        <v>27.4</v>
      </c>
    </row>
    <row r="52" spans="1:17" x14ac:dyDescent="0.15">
      <c r="A52" s="69" t="s">
        <v>109</v>
      </c>
      <c r="B52" s="58">
        <f t="shared" si="0"/>
        <v>2016</v>
      </c>
      <c r="C52" s="58">
        <f t="shared" si="1"/>
        <v>12</v>
      </c>
      <c r="D52" s="19">
        <f t="shared" si="2"/>
        <v>7475.5479856878655</v>
      </c>
      <c r="E52" s="71">
        <f t="shared" si="3"/>
        <v>0.1005511795653235</v>
      </c>
      <c r="F52" s="72">
        <v>157349</v>
      </c>
      <c r="G52" s="72">
        <v>22.5</v>
      </c>
      <c r="H52" s="72">
        <v>39322.14</v>
      </c>
      <c r="I52" s="72">
        <v>24</v>
      </c>
      <c r="J52" s="20">
        <v>118026.39</v>
      </c>
      <c r="K52" s="72">
        <v>21.9</v>
      </c>
      <c r="L52" s="73">
        <v>117627</v>
      </c>
      <c r="M52" s="73">
        <v>34.799999999999997</v>
      </c>
      <c r="N52" s="73">
        <v>25154.43</v>
      </c>
      <c r="O52" s="73">
        <v>30.8</v>
      </c>
      <c r="P52" s="124">
        <v>92472.62</v>
      </c>
      <c r="Q52" s="74">
        <v>35.9</v>
      </c>
    </row>
    <row r="53" spans="1:17" hidden="1" x14ac:dyDescent="0.15">
      <c r="A53" s="69" t="s">
        <v>110</v>
      </c>
      <c r="B53" s="58">
        <f t="shared" si="0"/>
        <v>2016</v>
      </c>
      <c r="C53" s="58">
        <f t="shared" si="1"/>
        <v>11</v>
      </c>
      <c r="D53" s="70">
        <f t="shared" si="2"/>
        <v>7546.4229120217487</v>
      </c>
      <c r="E53" s="71">
        <f t="shared" si="3"/>
        <v>0.10633809921199977</v>
      </c>
      <c r="F53" s="72">
        <v>135829.48000000001</v>
      </c>
      <c r="G53" s="72">
        <v>24.3</v>
      </c>
      <c r="H53" s="72">
        <v>32939.54</v>
      </c>
      <c r="I53" s="72">
        <v>26.5</v>
      </c>
      <c r="J53" s="72">
        <v>102889.94</v>
      </c>
      <c r="K53" s="72">
        <v>23.7</v>
      </c>
      <c r="L53" s="73">
        <v>102502.67</v>
      </c>
      <c r="M53" s="73">
        <v>37.5</v>
      </c>
      <c r="N53" s="73">
        <v>21190.25</v>
      </c>
      <c r="O53" s="73">
        <v>33.299999999999997</v>
      </c>
      <c r="P53" s="73">
        <v>81312.42</v>
      </c>
      <c r="Q53" s="74">
        <v>38.700000000000003</v>
      </c>
    </row>
    <row r="54" spans="1:17" hidden="1" x14ac:dyDescent="0.15">
      <c r="A54" s="69" t="s">
        <v>111</v>
      </c>
      <c r="B54" s="58">
        <f t="shared" si="0"/>
        <v>2016</v>
      </c>
      <c r="C54" s="58">
        <f t="shared" si="1"/>
        <v>10</v>
      </c>
      <c r="D54" s="70">
        <f t="shared" si="2"/>
        <v>7602.0797372207735</v>
      </c>
      <c r="E54" s="71">
        <f t="shared" si="3"/>
        <v>0.11348300071499781</v>
      </c>
      <c r="F54" s="72">
        <v>120338.28</v>
      </c>
      <c r="G54" s="72">
        <v>26.8</v>
      </c>
      <c r="H54" s="72">
        <v>28698.17</v>
      </c>
      <c r="I54" s="72">
        <v>28.9</v>
      </c>
      <c r="J54" s="72">
        <v>91640.11</v>
      </c>
      <c r="K54" s="72">
        <v>26.2</v>
      </c>
      <c r="L54" s="73">
        <v>91482.12</v>
      </c>
      <c r="M54" s="73">
        <v>41.2</v>
      </c>
      <c r="N54" s="73">
        <v>18572.57</v>
      </c>
      <c r="O54" s="73">
        <v>35.700000000000003</v>
      </c>
      <c r="P54" s="73">
        <v>72909.56</v>
      </c>
      <c r="Q54" s="74">
        <v>42.7</v>
      </c>
    </row>
    <row r="55" spans="1:17" hidden="1" x14ac:dyDescent="0.15">
      <c r="A55" s="69" t="s">
        <v>112</v>
      </c>
      <c r="B55" s="58">
        <f t="shared" si="0"/>
        <v>2016</v>
      </c>
      <c r="C55" s="58">
        <f t="shared" si="1"/>
        <v>9</v>
      </c>
      <c r="D55" s="70">
        <f t="shared" si="2"/>
        <v>7625.471160065078</v>
      </c>
      <c r="E55" s="71">
        <f t="shared" si="3"/>
        <v>0.11412910906454402</v>
      </c>
      <c r="F55" s="72">
        <v>105184.53</v>
      </c>
      <c r="G55" s="72">
        <v>26.9</v>
      </c>
      <c r="H55" s="72">
        <v>25183.52</v>
      </c>
      <c r="I55" s="72">
        <v>29.7</v>
      </c>
      <c r="J55" s="72">
        <v>80001.009999999995</v>
      </c>
      <c r="K55" s="72">
        <v>26</v>
      </c>
      <c r="L55" s="73">
        <v>80208.160000000003</v>
      </c>
      <c r="M55" s="73">
        <v>41.3</v>
      </c>
      <c r="N55" s="73">
        <v>16303.89</v>
      </c>
      <c r="O55" s="73">
        <v>35.299999999999997</v>
      </c>
      <c r="P55" s="73">
        <v>63904.27</v>
      </c>
      <c r="Q55" s="74">
        <v>43</v>
      </c>
    </row>
    <row r="56" spans="1:17" hidden="1" x14ac:dyDescent="0.15">
      <c r="A56" s="69" t="s">
        <v>113</v>
      </c>
      <c r="B56" s="58">
        <f t="shared" si="0"/>
        <v>2016</v>
      </c>
      <c r="C56" s="58">
        <f t="shared" si="1"/>
        <v>8</v>
      </c>
      <c r="D56" s="70">
        <f t="shared" si="2"/>
        <v>7618.3411535427294</v>
      </c>
      <c r="E56" s="71">
        <f t="shared" si="3"/>
        <v>0.10489254541160531</v>
      </c>
      <c r="F56" s="72">
        <v>87450.77</v>
      </c>
      <c r="G56" s="72">
        <v>25.5</v>
      </c>
      <c r="H56" s="72">
        <v>20940.689999999999</v>
      </c>
      <c r="I56" s="72">
        <v>31</v>
      </c>
      <c r="J56" s="72">
        <v>66510.09</v>
      </c>
      <c r="K56" s="72">
        <v>23.9</v>
      </c>
      <c r="L56" s="73">
        <v>66622.98</v>
      </c>
      <c r="M56" s="73">
        <v>38.700000000000003</v>
      </c>
      <c r="N56" s="73">
        <v>13710.85</v>
      </c>
      <c r="O56" s="73">
        <v>35.9</v>
      </c>
      <c r="P56" s="73">
        <v>52912.12</v>
      </c>
      <c r="Q56" s="74">
        <v>39.4</v>
      </c>
    </row>
    <row r="57" spans="1:17" hidden="1" x14ac:dyDescent="0.15">
      <c r="A57" s="69" t="s">
        <v>114</v>
      </c>
      <c r="B57" s="58">
        <f t="shared" si="0"/>
        <v>2016</v>
      </c>
      <c r="C57" s="58">
        <f t="shared" si="1"/>
        <v>7</v>
      </c>
      <c r="D57" s="70">
        <f t="shared" si="2"/>
        <v>7598.8523788021121</v>
      </c>
      <c r="E57" s="71">
        <f t="shared" si="3"/>
        <v>0.10583538642849639</v>
      </c>
      <c r="F57" s="72">
        <v>75760.19</v>
      </c>
      <c r="G57" s="72">
        <v>26.4</v>
      </c>
      <c r="H57" s="72">
        <v>18307.189999999999</v>
      </c>
      <c r="I57" s="72">
        <v>32.4</v>
      </c>
      <c r="J57" s="72">
        <v>57453</v>
      </c>
      <c r="K57" s="72">
        <v>24.7</v>
      </c>
      <c r="L57" s="73">
        <v>57569.05</v>
      </c>
      <c r="M57" s="73">
        <v>39.799999999999997</v>
      </c>
      <c r="N57" s="73">
        <v>11948.39</v>
      </c>
      <c r="O57" s="73">
        <v>38.700000000000003</v>
      </c>
      <c r="P57" s="73">
        <v>45620.65</v>
      </c>
      <c r="Q57" s="74">
        <v>40.1</v>
      </c>
    </row>
    <row r="58" spans="1:17" hidden="1" x14ac:dyDescent="0.15">
      <c r="A58" s="69" t="s">
        <v>115</v>
      </c>
      <c r="B58" s="58">
        <f t="shared" si="0"/>
        <v>2016</v>
      </c>
      <c r="C58" s="58">
        <f t="shared" si="1"/>
        <v>6</v>
      </c>
      <c r="D58" s="70">
        <f t="shared" si="2"/>
        <v>7570.8343487165121</v>
      </c>
      <c r="E58" s="71">
        <f t="shared" si="3"/>
        <v>0.11076026622774196</v>
      </c>
      <c r="F58" s="72">
        <v>64302.49</v>
      </c>
      <c r="G58" s="72">
        <v>27.9</v>
      </c>
      <c r="H58" s="72">
        <v>15575.4</v>
      </c>
      <c r="I58" s="72">
        <v>34</v>
      </c>
      <c r="J58" s="72">
        <v>48727.09</v>
      </c>
      <c r="K58" s="72">
        <v>26.1</v>
      </c>
      <c r="L58" s="73">
        <v>48682.35</v>
      </c>
      <c r="M58" s="73">
        <v>42.1</v>
      </c>
      <c r="N58" s="73">
        <v>10102.36</v>
      </c>
      <c r="O58" s="73">
        <v>38.9</v>
      </c>
      <c r="P58" s="73">
        <v>38579.99</v>
      </c>
      <c r="Q58" s="74">
        <v>43</v>
      </c>
    </row>
    <row r="59" spans="1:17" hidden="1" x14ac:dyDescent="0.15">
      <c r="A59" s="69" t="s">
        <v>116</v>
      </c>
      <c r="B59" s="58">
        <f t="shared" si="0"/>
        <v>2016</v>
      </c>
      <c r="C59" s="58">
        <f t="shared" si="1"/>
        <v>5</v>
      </c>
      <c r="D59" s="70">
        <f t="shared" si="2"/>
        <v>7668.8746058219695</v>
      </c>
      <c r="E59" s="71">
        <f t="shared" si="3"/>
        <v>0.13095998251239857</v>
      </c>
      <c r="F59" s="72">
        <v>47954.22</v>
      </c>
      <c r="G59" s="72">
        <v>33.200000000000003</v>
      </c>
      <c r="H59" s="72">
        <v>11574.74</v>
      </c>
      <c r="I59" s="72">
        <v>40.700000000000003</v>
      </c>
      <c r="J59" s="72">
        <v>36379.47</v>
      </c>
      <c r="K59" s="72">
        <v>31</v>
      </c>
      <c r="L59" s="73">
        <v>36775.49</v>
      </c>
      <c r="M59" s="73">
        <v>50.7</v>
      </c>
      <c r="N59" s="73">
        <v>7724.86</v>
      </c>
      <c r="O59" s="73">
        <v>50.3</v>
      </c>
      <c r="P59" s="73">
        <v>29050.63</v>
      </c>
      <c r="Q59" s="74">
        <v>50.8</v>
      </c>
    </row>
    <row r="60" spans="1:17" hidden="1" x14ac:dyDescent="0.15">
      <c r="A60" s="69" t="s">
        <v>117</v>
      </c>
      <c r="B60" s="58">
        <f t="shared" si="0"/>
        <v>2016</v>
      </c>
      <c r="C60" s="58">
        <f t="shared" si="1"/>
        <v>4</v>
      </c>
      <c r="D60" s="70">
        <f t="shared" si="2"/>
        <v>7679.5139652518155</v>
      </c>
      <c r="E60" s="71">
        <f t="shared" si="3"/>
        <v>0.14225081506537171</v>
      </c>
      <c r="F60" s="72">
        <v>36012.239999999998</v>
      </c>
      <c r="G60" s="72">
        <v>36.5</v>
      </c>
      <c r="H60" s="72">
        <v>8653.01</v>
      </c>
      <c r="I60" s="72">
        <v>43.4</v>
      </c>
      <c r="J60" s="72">
        <v>27359.24</v>
      </c>
      <c r="K60" s="72">
        <v>34.4</v>
      </c>
      <c r="L60" s="73">
        <v>27655.65</v>
      </c>
      <c r="M60" s="73">
        <v>55.9</v>
      </c>
      <c r="N60" s="73">
        <v>5847.28</v>
      </c>
      <c r="O60" s="73">
        <v>55.6</v>
      </c>
      <c r="P60" s="73">
        <v>21808.37</v>
      </c>
      <c r="Q60" s="74">
        <v>56</v>
      </c>
    </row>
    <row r="61" spans="1:17" hidden="1" x14ac:dyDescent="0.15">
      <c r="A61" s="69" t="s">
        <v>118</v>
      </c>
      <c r="B61" s="58">
        <f t="shared" si="0"/>
        <v>2016</v>
      </c>
      <c r="C61" s="58">
        <f t="shared" si="1"/>
        <v>3</v>
      </c>
      <c r="D61" s="70">
        <f t="shared" si="2"/>
        <v>7623.4042176679814</v>
      </c>
      <c r="E61" s="71">
        <f t="shared" si="3"/>
        <v>0.15744863119239921</v>
      </c>
      <c r="F61" s="72">
        <v>24299.21</v>
      </c>
      <c r="G61" s="72">
        <v>33.1</v>
      </c>
      <c r="H61" s="72">
        <v>5874.04</v>
      </c>
      <c r="I61" s="72">
        <v>38.9</v>
      </c>
      <c r="J61" s="72">
        <v>18425.169999999998</v>
      </c>
      <c r="K61" s="72">
        <v>31.4</v>
      </c>
      <c r="L61" s="73">
        <v>18524.27</v>
      </c>
      <c r="M61" s="73">
        <v>54.1</v>
      </c>
      <c r="N61" s="73">
        <v>4019.32</v>
      </c>
      <c r="O61" s="73">
        <v>53.8</v>
      </c>
      <c r="P61" s="73">
        <v>14504.94</v>
      </c>
      <c r="Q61" s="74">
        <v>54.2</v>
      </c>
    </row>
    <row r="62" spans="1:17" hidden="1" x14ac:dyDescent="0.15">
      <c r="A62" s="69" t="s">
        <v>119</v>
      </c>
      <c r="B62" s="58">
        <f t="shared" si="0"/>
        <v>2016</v>
      </c>
      <c r="C62" s="58">
        <f t="shared" si="1"/>
        <v>2</v>
      </c>
      <c r="D62" s="70">
        <f t="shared" si="2"/>
        <v>7634.3087757776011</v>
      </c>
      <c r="E62" s="71">
        <f t="shared" si="3"/>
        <v>0.120277855511865</v>
      </c>
      <c r="F62" s="72">
        <v>11234.56</v>
      </c>
      <c r="G62" s="72">
        <v>28.2</v>
      </c>
      <c r="H62" s="72">
        <v>2715.07</v>
      </c>
      <c r="I62" s="72">
        <v>36.799999999999997</v>
      </c>
      <c r="J62" s="72">
        <v>8519.49</v>
      </c>
      <c r="K62" s="72">
        <v>25.7</v>
      </c>
      <c r="L62" s="73">
        <v>8576.81</v>
      </c>
      <c r="M62" s="73">
        <v>43.6</v>
      </c>
      <c r="N62" s="73">
        <v>1883.1</v>
      </c>
      <c r="O62" s="73">
        <v>45.8</v>
      </c>
      <c r="P62" s="73">
        <v>6693.71</v>
      </c>
      <c r="Q62" s="74">
        <v>43</v>
      </c>
    </row>
    <row r="63" spans="1:17" x14ac:dyDescent="0.15">
      <c r="A63" s="69" t="s">
        <v>121</v>
      </c>
      <c r="B63" s="58">
        <f t="shared" si="0"/>
        <v>2015</v>
      </c>
      <c r="C63" s="58">
        <f t="shared" si="1"/>
        <v>12</v>
      </c>
      <c r="D63" s="19">
        <f t="shared" si="2"/>
        <v>6792.5491558152044</v>
      </c>
      <c r="E63" s="71">
        <f t="shared" si="3"/>
        <v>7.4171255734793037E-2</v>
      </c>
      <c r="F63" s="72">
        <v>128494.97</v>
      </c>
      <c r="G63" s="72">
        <v>6.5</v>
      </c>
      <c r="H63" s="72">
        <v>31702.61</v>
      </c>
      <c r="I63" s="72">
        <v>9.8000000000000007</v>
      </c>
      <c r="J63" s="20">
        <v>96792.36</v>
      </c>
      <c r="K63" s="72">
        <v>5.5</v>
      </c>
      <c r="L63" s="73">
        <v>87280.84</v>
      </c>
      <c r="M63" s="73">
        <v>14.4</v>
      </c>
      <c r="N63" s="73">
        <v>19228.34</v>
      </c>
      <c r="O63" s="73">
        <v>19.600000000000001</v>
      </c>
      <c r="P63" s="124">
        <v>68052.5</v>
      </c>
      <c r="Q63" s="74">
        <v>13</v>
      </c>
    </row>
    <row r="64" spans="1:17" hidden="1" x14ac:dyDescent="0.15">
      <c r="A64" s="69" t="s">
        <v>122</v>
      </c>
      <c r="B64" s="58">
        <f t="shared" si="0"/>
        <v>2015</v>
      </c>
      <c r="C64" s="58">
        <f t="shared" si="1"/>
        <v>11</v>
      </c>
      <c r="D64" s="70">
        <f t="shared" si="2"/>
        <v>6821.0820158835377</v>
      </c>
      <c r="E64" s="71">
        <f t="shared" si="3"/>
        <v>7.6009344742803103E-2</v>
      </c>
      <c r="F64" s="72">
        <v>109252.74</v>
      </c>
      <c r="G64" s="72">
        <v>7.4</v>
      </c>
      <c r="H64" s="72">
        <v>26043.31</v>
      </c>
      <c r="I64" s="72">
        <v>10.199999999999999</v>
      </c>
      <c r="J64" s="72">
        <v>83209.42</v>
      </c>
      <c r="K64" s="72">
        <v>6.6</v>
      </c>
      <c r="L64" s="73">
        <v>74522.19</v>
      </c>
      <c r="M64" s="73">
        <v>15.6</v>
      </c>
      <c r="N64" s="73">
        <v>15897.31</v>
      </c>
      <c r="O64" s="73">
        <v>21.4</v>
      </c>
      <c r="P64" s="73">
        <v>58624.87</v>
      </c>
      <c r="Q64" s="74">
        <v>14.1</v>
      </c>
    </row>
    <row r="65" spans="1:17" hidden="1" x14ac:dyDescent="0.15">
      <c r="A65" s="69" t="s">
        <v>123</v>
      </c>
      <c r="B65" s="58">
        <f t="shared" si="0"/>
        <v>2015</v>
      </c>
      <c r="C65" s="58">
        <f t="shared" si="1"/>
        <v>10</v>
      </c>
      <c r="D65" s="70">
        <f t="shared" si="2"/>
        <v>6827.2975270742982</v>
      </c>
      <c r="E65" s="71">
        <f t="shared" si="3"/>
        <v>7.1516041918262108E-2</v>
      </c>
      <c r="F65" s="72">
        <v>94898.12</v>
      </c>
      <c r="G65" s="72">
        <v>7.2</v>
      </c>
      <c r="H65" s="72">
        <v>22259.11</v>
      </c>
      <c r="I65" s="72">
        <v>8.8000000000000007</v>
      </c>
      <c r="J65" s="72">
        <v>72639.009999999995</v>
      </c>
      <c r="K65" s="72">
        <v>6.8</v>
      </c>
      <c r="L65" s="73">
        <v>64789.77</v>
      </c>
      <c r="M65" s="73">
        <v>14.9</v>
      </c>
      <c r="N65" s="73">
        <v>13688.18</v>
      </c>
      <c r="O65" s="73">
        <v>19.600000000000001</v>
      </c>
      <c r="P65" s="73">
        <v>51101.599999999999</v>
      </c>
      <c r="Q65" s="74">
        <v>13.7</v>
      </c>
    </row>
    <row r="66" spans="1:17" hidden="1" x14ac:dyDescent="0.15">
      <c r="A66" s="69" t="s">
        <v>124</v>
      </c>
      <c r="B66" s="58">
        <f t="shared" si="0"/>
        <v>2015</v>
      </c>
      <c r="C66" s="58">
        <f t="shared" si="1"/>
        <v>9</v>
      </c>
      <c r="D66" s="70">
        <f t="shared" si="2"/>
        <v>6844.3334780720797</v>
      </c>
      <c r="E66" s="71">
        <f t="shared" si="3"/>
        <v>7.241105614708182E-2</v>
      </c>
      <c r="F66" s="72">
        <v>82908</v>
      </c>
      <c r="G66" s="72">
        <v>7.5</v>
      </c>
      <c r="H66" s="72">
        <v>19416.009999999998</v>
      </c>
      <c r="I66" s="72">
        <v>8.6999999999999993</v>
      </c>
      <c r="J66" s="72">
        <v>63492.23</v>
      </c>
      <c r="K66" s="72">
        <v>7.1</v>
      </c>
      <c r="L66" s="73">
        <v>56745</v>
      </c>
      <c r="M66" s="73">
        <v>15.3</v>
      </c>
      <c r="N66" s="73">
        <v>12048.36</v>
      </c>
      <c r="O66" s="73">
        <v>20.100000000000001</v>
      </c>
      <c r="P66" s="73">
        <v>44696.45</v>
      </c>
      <c r="Q66" s="74">
        <v>14</v>
      </c>
    </row>
    <row r="67" spans="1:17" hidden="1" x14ac:dyDescent="0.15">
      <c r="A67" s="69" t="s">
        <v>125</v>
      </c>
      <c r="B67" s="58">
        <f t="shared" ref="B67:B130" si="4">YEAR(A67)</f>
        <v>2015</v>
      </c>
      <c r="C67" s="58">
        <f t="shared" ref="C67:C130" si="5">MONTH(A67)</f>
        <v>8</v>
      </c>
      <c r="D67" s="70">
        <f t="shared" ref="D67:D130" si="6">L67/F67*10000</f>
        <v>6895.0968899013351</v>
      </c>
      <c r="E67" s="71">
        <f t="shared" ref="E67:E127" si="7">(D67-D78)/D78</f>
        <v>7.5574281882419533E-2</v>
      </c>
      <c r="F67" s="72">
        <v>69674.960000000006</v>
      </c>
      <c r="G67" s="72">
        <v>7.2</v>
      </c>
      <c r="H67" s="72">
        <v>15990.57</v>
      </c>
      <c r="I67" s="72">
        <v>6.5</v>
      </c>
      <c r="J67" s="72">
        <v>53684.38</v>
      </c>
      <c r="K67" s="72">
        <v>7.4</v>
      </c>
      <c r="L67" s="73">
        <v>48041.56</v>
      </c>
      <c r="M67" s="73">
        <v>15.3</v>
      </c>
      <c r="N67" s="73">
        <v>10087.120000000001</v>
      </c>
      <c r="O67" s="73">
        <v>19.3</v>
      </c>
      <c r="P67" s="73">
        <v>37954.449999999997</v>
      </c>
      <c r="Q67" s="74">
        <v>14.3</v>
      </c>
    </row>
    <row r="68" spans="1:17" hidden="1" x14ac:dyDescent="0.15">
      <c r="A68" s="69" t="s">
        <v>126</v>
      </c>
      <c r="B68" s="58">
        <f t="shared" si="4"/>
        <v>2015</v>
      </c>
      <c r="C68" s="58">
        <f t="shared" si="5"/>
        <v>7</v>
      </c>
      <c r="D68" s="70">
        <f t="shared" si="6"/>
        <v>6871.5945176470041</v>
      </c>
      <c r="E68" s="71">
        <f t="shared" si="7"/>
        <v>6.8713602654293937E-2</v>
      </c>
      <c r="F68" s="72">
        <v>59914.42</v>
      </c>
      <c r="G68" s="72">
        <v>6.1</v>
      </c>
      <c r="H68" s="72">
        <v>13829.03</v>
      </c>
      <c r="I68" s="72">
        <v>5.8</v>
      </c>
      <c r="J68" s="72">
        <v>46085.39</v>
      </c>
      <c r="K68" s="72">
        <v>6.2</v>
      </c>
      <c r="L68" s="73">
        <v>41170.76</v>
      </c>
      <c r="M68" s="73">
        <v>13.4</v>
      </c>
      <c r="N68" s="73">
        <v>8614.2099999999991</v>
      </c>
      <c r="O68" s="73">
        <v>15.9</v>
      </c>
      <c r="P68" s="73">
        <v>32556.55</v>
      </c>
      <c r="Q68" s="74">
        <v>12.7</v>
      </c>
    </row>
    <row r="69" spans="1:17" hidden="1" x14ac:dyDescent="0.15">
      <c r="A69" s="69" t="s">
        <v>127</v>
      </c>
      <c r="B69" s="58">
        <f t="shared" si="4"/>
        <v>2015</v>
      </c>
      <c r="C69" s="58">
        <f t="shared" si="5"/>
        <v>6</v>
      </c>
      <c r="D69" s="70">
        <f t="shared" si="6"/>
        <v>6815.9031061021451</v>
      </c>
      <c r="E69" s="71">
        <f t="shared" si="7"/>
        <v>5.8859516324882524E-2</v>
      </c>
      <c r="F69" s="72">
        <v>50263.64</v>
      </c>
      <c r="G69" s="72">
        <v>3.9</v>
      </c>
      <c r="H69" s="72">
        <v>11623.87</v>
      </c>
      <c r="I69" s="72">
        <v>3.8</v>
      </c>
      <c r="J69" s="72">
        <v>38639.769999999997</v>
      </c>
      <c r="K69" s="72">
        <v>4</v>
      </c>
      <c r="L69" s="73">
        <v>34259.21</v>
      </c>
      <c r="M69" s="73">
        <v>10</v>
      </c>
      <c r="N69" s="73">
        <v>7271.75</v>
      </c>
      <c r="O69" s="73">
        <v>13.9</v>
      </c>
      <c r="P69" s="73">
        <v>26987.45</v>
      </c>
      <c r="Q69" s="74">
        <v>9.1</v>
      </c>
    </row>
    <row r="70" spans="1:17" hidden="1" x14ac:dyDescent="0.15">
      <c r="A70" s="69" t="s">
        <v>128</v>
      </c>
      <c r="B70" s="58">
        <f t="shared" si="4"/>
        <v>2015</v>
      </c>
      <c r="C70" s="58">
        <f t="shared" si="5"/>
        <v>5</v>
      </c>
      <c r="D70" s="70">
        <f t="shared" si="6"/>
        <v>6780.8540747708521</v>
      </c>
      <c r="E70" s="71">
        <f t="shared" si="7"/>
        <v>3.3143589812782211E-2</v>
      </c>
      <c r="F70" s="72">
        <v>35996.379999999997</v>
      </c>
      <c r="G70" s="72">
        <v>-0.2</v>
      </c>
      <c r="H70" s="72">
        <v>8226.61</v>
      </c>
      <c r="I70" s="72">
        <v>0.8</v>
      </c>
      <c r="J70" s="72">
        <v>27769.77</v>
      </c>
      <c r="K70" s="72">
        <v>-0.5</v>
      </c>
      <c r="L70" s="73">
        <v>24408.62</v>
      </c>
      <c r="M70" s="73">
        <v>3.1</v>
      </c>
      <c r="N70" s="73">
        <v>5138</v>
      </c>
      <c r="O70" s="73">
        <v>8</v>
      </c>
      <c r="P70" s="73">
        <v>19270.62</v>
      </c>
      <c r="Q70" s="74">
        <v>1.9</v>
      </c>
    </row>
    <row r="71" spans="1:17" hidden="1" x14ac:dyDescent="0.15">
      <c r="A71" s="69" t="s">
        <v>129</v>
      </c>
      <c r="B71" s="58">
        <f t="shared" si="4"/>
        <v>2015</v>
      </c>
      <c r="C71" s="58">
        <f t="shared" si="5"/>
        <v>4</v>
      </c>
      <c r="D71" s="70">
        <f t="shared" si="6"/>
        <v>6723.1415937420998</v>
      </c>
      <c r="E71" s="71">
        <f t="shared" si="7"/>
        <v>1.7631266812629949E-2</v>
      </c>
      <c r="F71" s="72">
        <v>26384.57</v>
      </c>
      <c r="G71" s="72">
        <v>-4.8</v>
      </c>
      <c r="H71" s="72">
        <v>6035.3</v>
      </c>
      <c r="I71" s="72">
        <v>-5.3</v>
      </c>
      <c r="J71" s="72">
        <v>20349.259999999998</v>
      </c>
      <c r="K71" s="72">
        <v>-4.5999999999999996</v>
      </c>
      <c r="L71" s="73">
        <v>17738.72</v>
      </c>
      <c r="M71" s="73">
        <v>-3.1</v>
      </c>
      <c r="N71" s="73">
        <v>3758.76</v>
      </c>
      <c r="O71" s="73">
        <v>0</v>
      </c>
      <c r="P71" s="73">
        <v>13979.96</v>
      </c>
      <c r="Q71" s="74">
        <v>-3.9</v>
      </c>
    </row>
    <row r="72" spans="1:17" hidden="1" x14ac:dyDescent="0.15">
      <c r="A72" s="69" t="s">
        <v>130</v>
      </c>
      <c r="B72" s="58">
        <f t="shared" si="4"/>
        <v>2015</v>
      </c>
      <c r="C72" s="58">
        <f t="shared" si="5"/>
        <v>3</v>
      </c>
      <c r="D72" s="70">
        <f t="shared" si="6"/>
        <v>6586.3866544248958</v>
      </c>
      <c r="E72" s="71">
        <f t="shared" si="7"/>
        <v>-1.2786922622334542E-3</v>
      </c>
      <c r="F72" s="72">
        <v>18254.439999999999</v>
      </c>
      <c r="G72" s="72">
        <v>-9.1999999999999993</v>
      </c>
      <c r="H72" s="72">
        <v>4229.5</v>
      </c>
      <c r="I72" s="72">
        <v>-8.1</v>
      </c>
      <c r="J72" s="72">
        <v>14024.94</v>
      </c>
      <c r="K72" s="72">
        <v>-9.6</v>
      </c>
      <c r="L72" s="73">
        <v>12023.08</v>
      </c>
      <c r="M72" s="73">
        <v>-9.3000000000000007</v>
      </c>
      <c r="N72" s="73">
        <v>2613.52</v>
      </c>
      <c r="O72" s="73">
        <v>-4.5999999999999996</v>
      </c>
      <c r="P72" s="73">
        <v>9409.5499999999993</v>
      </c>
      <c r="Q72" s="74">
        <v>-10.6</v>
      </c>
    </row>
    <row r="73" spans="1:17" hidden="1" x14ac:dyDescent="0.15">
      <c r="A73" s="69" t="s">
        <v>131</v>
      </c>
      <c r="B73" s="58">
        <f t="shared" si="4"/>
        <v>2015</v>
      </c>
      <c r="C73" s="58">
        <f t="shared" si="5"/>
        <v>2</v>
      </c>
      <c r="D73" s="70">
        <f t="shared" si="6"/>
        <v>6814.6565052733431</v>
      </c>
      <c r="E73" s="71">
        <f t="shared" si="7"/>
        <v>5.8586855887071115E-3</v>
      </c>
      <c r="F73" s="72">
        <v>8763.89</v>
      </c>
      <c r="G73" s="72">
        <v>-16.3</v>
      </c>
      <c r="H73" s="72">
        <v>1984.2</v>
      </c>
      <c r="I73" s="72">
        <v>-13.9</v>
      </c>
      <c r="J73" s="72">
        <v>6779.7</v>
      </c>
      <c r="K73" s="72">
        <v>-16.899999999999999</v>
      </c>
      <c r="L73" s="73">
        <v>5972.29</v>
      </c>
      <c r="M73" s="73">
        <v>-15.8</v>
      </c>
      <c r="N73" s="73">
        <v>1291.8499999999999</v>
      </c>
      <c r="O73" s="73">
        <v>-8.9</v>
      </c>
      <c r="P73" s="73">
        <v>4680.4399999999996</v>
      </c>
      <c r="Q73" s="74">
        <v>-17.5</v>
      </c>
    </row>
    <row r="74" spans="1:17" hidden="1" x14ac:dyDescent="0.15">
      <c r="A74" s="69" t="s">
        <v>133</v>
      </c>
      <c r="B74" s="58">
        <f t="shared" si="4"/>
        <v>2014</v>
      </c>
      <c r="C74" s="58">
        <f t="shared" si="5"/>
        <v>12</v>
      </c>
      <c r="D74" s="70">
        <f t="shared" si="6"/>
        <v>6323.5253406298998</v>
      </c>
      <c r="E74" s="71">
        <f t="shared" si="7"/>
        <v>1.3824636967874428E-2</v>
      </c>
      <c r="F74" s="72">
        <v>120648.54</v>
      </c>
      <c r="G74" s="72">
        <v>-7.6</v>
      </c>
      <c r="H74" s="72">
        <v>28869.57</v>
      </c>
      <c r="I74" s="72">
        <v>-6.9</v>
      </c>
      <c r="J74" s="72">
        <v>91778.97</v>
      </c>
      <c r="K74" s="72">
        <v>-7.8</v>
      </c>
      <c r="L74" s="73">
        <v>76292.41</v>
      </c>
      <c r="M74" s="73">
        <v>-6.3</v>
      </c>
      <c r="N74" s="73">
        <v>16082.15</v>
      </c>
      <c r="O74" s="73">
        <v>-4.7</v>
      </c>
      <c r="P74" s="73">
        <v>60210.26</v>
      </c>
      <c r="Q74" s="74">
        <v>-6.7</v>
      </c>
    </row>
    <row r="75" spans="1:17" hidden="1" x14ac:dyDescent="0.15">
      <c r="A75" s="69" t="s">
        <v>134</v>
      </c>
      <c r="B75" s="58">
        <f t="shared" si="4"/>
        <v>2014</v>
      </c>
      <c r="C75" s="58">
        <f t="shared" si="5"/>
        <v>11</v>
      </c>
      <c r="D75" s="70">
        <f t="shared" si="6"/>
        <v>6339.240499360134</v>
      </c>
      <c r="E75" s="71">
        <f t="shared" si="7"/>
        <v>4.2474968754446143E-3</v>
      </c>
      <c r="F75" s="72">
        <v>101716.57</v>
      </c>
      <c r="G75" s="72">
        <v>-8.1999999999999993</v>
      </c>
      <c r="H75" s="72">
        <v>23625.72</v>
      </c>
      <c r="I75" s="72">
        <v>-6.2</v>
      </c>
      <c r="J75" s="72">
        <v>78090.850000000006</v>
      </c>
      <c r="K75" s="72">
        <v>-8.8000000000000007</v>
      </c>
      <c r="L75" s="73">
        <v>64480.58</v>
      </c>
      <c r="M75" s="73">
        <v>-7.8</v>
      </c>
      <c r="N75" s="73">
        <v>13096.91</v>
      </c>
      <c r="O75" s="73">
        <v>-5.4</v>
      </c>
      <c r="P75" s="73">
        <v>51383.68</v>
      </c>
      <c r="Q75" s="74">
        <v>-8.4</v>
      </c>
    </row>
    <row r="76" spans="1:17" hidden="1" x14ac:dyDescent="0.15">
      <c r="A76" s="69" t="s">
        <v>135</v>
      </c>
      <c r="B76" s="58">
        <f t="shared" si="4"/>
        <v>2014</v>
      </c>
      <c r="C76" s="58">
        <f t="shared" si="5"/>
        <v>10</v>
      </c>
      <c r="D76" s="70">
        <f t="shared" si="6"/>
        <v>6371.6241847876145</v>
      </c>
      <c r="E76" s="71">
        <f t="shared" si="7"/>
        <v>-1.8617377017712418E-3</v>
      </c>
      <c r="F76" s="72">
        <v>88493.81</v>
      </c>
      <c r="G76" s="72">
        <v>-7.8</v>
      </c>
      <c r="H76" s="72">
        <v>20453.349999999999</v>
      </c>
      <c r="I76" s="72">
        <v>-5.2</v>
      </c>
      <c r="J76" s="72">
        <v>68040.460000000006</v>
      </c>
      <c r="K76" s="72">
        <v>-8.5</v>
      </c>
      <c r="L76" s="73">
        <v>56384.93</v>
      </c>
      <c r="M76" s="73">
        <v>-7.9</v>
      </c>
      <c r="N76" s="73">
        <v>11442.2</v>
      </c>
      <c r="O76" s="73">
        <v>-5.0999999999999996</v>
      </c>
      <c r="P76" s="73">
        <v>44942.73</v>
      </c>
      <c r="Q76" s="74">
        <v>-8.6</v>
      </c>
    </row>
    <row r="77" spans="1:17" hidden="1" x14ac:dyDescent="0.15">
      <c r="A77" s="69" t="s">
        <v>136</v>
      </c>
      <c r="B77" s="58">
        <f t="shared" si="4"/>
        <v>2014</v>
      </c>
      <c r="C77" s="58">
        <f t="shared" si="5"/>
        <v>9</v>
      </c>
      <c r="D77" s="70">
        <f t="shared" si="6"/>
        <v>6382.192200313697</v>
      </c>
      <c r="E77" s="71">
        <f t="shared" si="7"/>
        <v>-3.2035109883448215E-3</v>
      </c>
      <c r="F77" s="72">
        <v>77131.820000000007</v>
      </c>
      <c r="G77" s="72">
        <v>-8.6</v>
      </c>
      <c r="H77" s="72">
        <v>17868.240000000002</v>
      </c>
      <c r="I77" s="72">
        <v>-5.9</v>
      </c>
      <c r="J77" s="72">
        <v>59263.58</v>
      </c>
      <c r="K77" s="72">
        <v>-9.4</v>
      </c>
      <c r="L77" s="73">
        <v>49227.01</v>
      </c>
      <c r="M77" s="73">
        <v>-8.9</v>
      </c>
      <c r="N77" s="73">
        <v>10030.84</v>
      </c>
      <c r="O77" s="73">
        <v>-6</v>
      </c>
      <c r="P77" s="73">
        <v>39196.160000000003</v>
      </c>
      <c r="Q77" s="74">
        <v>-9.6</v>
      </c>
    </row>
    <row r="78" spans="1:17" hidden="1" x14ac:dyDescent="0.15">
      <c r="A78" s="69" t="s">
        <v>137</v>
      </c>
      <c r="B78" s="58">
        <f t="shared" si="4"/>
        <v>2014</v>
      </c>
      <c r="C78" s="58">
        <f t="shared" si="5"/>
        <v>8</v>
      </c>
      <c r="D78" s="70">
        <f t="shared" si="6"/>
        <v>6410.618965185613</v>
      </c>
      <c r="E78" s="71">
        <f t="shared" si="7"/>
        <v>-6.7784395195199642E-3</v>
      </c>
      <c r="F78" s="72">
        <v>64987.5</v>
      </c>
      <c r="G78" s="72">
        <v>-8.3000000000000007</v>
      </c>
      <c r="H78" s="72">
        <v>15017.58</v>
      </c>
      <c r="I78" s="72">
        <v>-5.2</v>
      </c>
      <c r="J78" s="72">
        <v>49969.919999999998</v>
      </c>
      <c r="K78" s="72">
        <v>-9.1</v>
      </c>
      <c r="L78" s="73">
        <v>41661.01</v>
      </c>
      <c r="M78" s="73">
        <v>-8.9</v>
      </c>
      <c r="N78" s="73">
        <v>8452.1299999999992</v>
      </c>
      <c r="O78" s="73">
        <v>-6.3</v>
      </c>
      <c r="P78" s="73">
        <v>33208.879999999997</v>
      </c>
      <c r="Q78" s="74">
        <v>-9.5</v>
      </c>
    </row>
    <row r="79" spans="1:17" hidden="1" x14ac:dyDescent="0.15">
      <c r="A79" s="69" t="s">
        <v>138</v>
      </c>
      <c r="B79" s="58">
        <f t="shared" si="4"/>
        <v>2014</v>
      </c>
      <c r="C79" s="58">
        <f t="shared" si="5"/>
        <v>7</v>
      </c>
      <c r="D79" s="70">
        <f t="shared" si="6"/>
        <v>6429.7810943740915</v>
      </c>
      <c r="E79" s="71">
        <f t="shared" si="7"/>
        <v>-6.1058479058353904E-3</v>
      </c>
      <c r="F79" s="72">
        <v>56479.59</v>
      </c>
      <c r="G79" s="72">
        <v>-7.6</v>
      </c>
      <c r="H79" s="72">
        <v>13070.19</v>
      </c>
      <c r="I79" s="72">
        <v>-4.8</v>
      </c>
      <c r="J79" s="72">
        <v>43409.4</v>
      </c>
      <c r="K79" s="72">
        <v>-8.4</v>
      </c>
      <c r="L79" s="73">
        <v>36315.14</v>
      </c>
      <c r="M79" s="73">
        <v>-8.1999999999999993</v>
      </c>
      <c r="N79" s="73">
        <v>7432.15</v>
      </c>
      <c r="O79" s="73">
        <v>-4.9000000000000004</v>
      </c>
      <c r="P79" s="73">
        <v>28882.98</v>
      </c>
      <c r="Q79" s="74">
        <v>-9</v>
      </c>
    </row>
    <row r="80" spans="1:17" hidden="1" x14ac:dyDescent="0.15">
      <c r="A80" s="69" t="s">
        <v>139</v>
      </c>
      <c r="B80" s="58">
        <f t="shared" si="4"/>
        <v>2014</v>
      </c>
      <c r="C80" s="58">
        <f t="shared" si="5"/>
        <v>6</v>
      </c>
      <c r="D80" s="70">
        <f t="shared" si="6"/>
        <v>6437.0230432068656</v>
      </c>
      <c r="E80" s="71">
        <f t="shared" si="7"/>
        <v>-8.0493066843829904E-3</v>
      </c>
      <c r="F80" s="72">
        <v>48365.23</v>
      </c>
      <c r="G80" s="72">
        <v>-6</v>
      </c>
      <c r="H80" s="72">
        <v>11194.61</v>
      </c>
      <c r="I80" s="72">
        <v>-3.5</v>
      </c>
      <c r="J80" s="72">
        <v>37170.620000000003</v>
      </c>
      <c r="K80" s="72">
        <v>-6.7</v>
      </c>
      <c r="L80" s="73">
        <v>31132.81</v>
      </c>
      <c r="M80" s="73">
        <v>-6.7</v>
      </c>
      <c r="N80" s="73">
        <v>6385.57</v>
      </c>
      <c r="O80" s="73">
        <v>-4</v>
      </c>
      <c r="P80" s="73">
        <v>24747.24</v>
      </c>
      <c r="Q80" s="74">
        <v>-7.4</v>
      </c>
    </row>
    <row r="81" spans="1:17" hidden="1" x14ac:dyDescent="0.15">
      <c r="A81" s="69" t="s">
        <v>140</v>
      </c>
      <c r="B81" s="58">
        <f t="shared" si="4"/>
        <v>2014</v>
      </c>
      <c r="C81" s="58">
        <f t="shared" si="5"/>
        <v>5</v>
      </c>
      <c r="D81" s="70">
        <f t="shared" si="6"/>
        <v>6563.3220218688311</v>
      </c>
      <c r="E81" s="71">
        <f t="shared" si="7"/>
        <v>-7.3264668340767341E-3</v>
      </c>
      <c r="F81" s="72">
        <v>36069.599999999999</v>
      </c>
      <c r="G81" s="72">
        <v>-7.8</v>
      </c>
      <c r="H81" s="72">
        <v>8163.75</v>
      </c>
      <c r="I81" s="72">
        <v>-5</v>
      </c>
      <c r="J81" s="72">
        <v>27905.85</v>
      </c>
      <c r="K81" s="72">
        <v>-8.6</v>
      </c>
      <c r="L81" s="73">
        <v>23673.64</v>
      </c>
      <c r="M81" s="73">
        <v>-8.5</v>
      </c>
      <c r="N81" s="73">
        <v>4759.26</v>
      </c>
      <c r="O81" s="73">
        <v>-6.7</v>
      </c>
      <c r="P81" s="73">
        <v>18914.38</v>
      </c>
      <c r="Q81" s="74">
        <v>-8.9</v>
      </c>
    </row>
    <row r="82" spans="1:17" hidden="1" x14ac:dyDescent="0.15">
      <c r="A82" s="69" t="s">
        <v>141</v>
      </c>
      <c r="B82" s="58">
        <f t="shared" si="4"/>
        <v>2014</v>
      </c>
      <c r="C82" s="58">
        <f t="shared" si="5"/>
        <v>4</v>
      </c>
      <c r="D82" s="70">
        <f t="shared" si="6"/>
        <v>6606.6578465105176</v>
      </c>
      <c r="E82" s="71">
        <f t="shared" si="7"/>
        <v>-9.3430204767869351E-3</v>
      </c>
      <c r="F82" s="72">
        <v>27709.26</v>
      </c>
      <c r="G82" s="72">
        <v>-6.9</v>
      </c>
      <c r="H82" s="72">
        <v>6369.96</v>
      </c>
      <c r="I82" s="72">
        <v>-2.5</v>
      </c>
      <c r="J82" s="72">
        <v>21339.29</v>
      </c>
      <c r="K82" s="72">
        <v>-8.1</v>
      </c>
      <c r="L82" s="73">
        <v>18306.560000000001</v>
      </c>
      <c r="M82" s="73">
        <v>-7.8</v>
      </c>
      <c r="N82" s="73">
        <v>3759.83</v>
      </c>
      <c r="O82" s="73">
        <v>-4.5</v>
      </c>
      <c r="P82" s="73">
        <v>14546.73</v>
      </c>
      <c r="Q82" s="74">
        <v>-8.6</v>
      </c>
    </row>
    <row r="83" spans="1:17" hidden="1" x14ac:dyDescent="0.15">
      <c r="A83" s="69" t="s">
        <v>142</v>
      </c>
      <c r="B83" s="58">
        <f t="shared" si="4"/>
        <v>2014</v>
      </c>
      <c r="C83" s="58">
        <f t="shared" si="5"/>
        <v>3</v>
      </c>
      <c r="D83" s="70">
        <f t="shared" si="6"/>
        <v>6594.8193989611746</v>
      </c>
      <c r="E83" s="71">
        <f t="shared" si="7"/>
        <v>-1.4993936352643367E-2</v>
      </c>
      <c r="F83" s="72">
        <v>20111.18</v>
      </c>
      <c r="G83" s="72">
        <v>-3.8</v>
      </c>
      <c r="H83" s="72">
        <v>4599.92</v>
      </c>
      <c r="I83" s="72">
        <v>1.4</v>
      </c>
      <c r="J83" s="72">
        <v>15511.26</v>
      </c>
      <c r="K83" s="72">
        <v>-5.2</v>
      </c>
      <c r="L83" s="73">
        <v>13262.96</v>
      </c>
      <c r="M83" s="73">
        <v>-5.2</v>
      </c>
      <c r="N83" s="73">
        <v>2738.28</v>
      </c>
      <c r="O83" s="73">
        <v>-1.9</v>
      </c>
      <c r="P83" s="73">
        <v>10524.68</v>
      </c>
      <c r="Q83" s="74">
        <v>-6</v>
      </c>
    </row>
    <row r="84" spans="1:17" hidden="1" x14ac:dyDescent="0.15">
      <c r="A84" s="69" t="s">
        <v>143</v>
      </c>
      <c r="B84" s="58">
        <f t="shared" si="4"/>
        <v>2014</v>
      </c>
      <c r="C84" s="58">
        <f t="shared" si="5"/>
        <v>2</v>
      </c>
      <c r="D84" s="70">
        <f t="shared" si="6"/>
        <v>6774.9641206158831</v>
      </c>
      <c r="E84" s="71">
        <f t="shared" si="7"/>
        <v>-3.6293743087922999E-2</v>
      </c>
      <c r="F84" s="72">
        <v>10465.620000000001</v>
      </c>
      <c r="G84" s="72">
        <v>-0.1</v>
      </c>
      <c r="H84" s="72">
        <v>2305.0300000000002</v>
      </c>
      <c r="I84" s="72">
        <v>6.5</v>
      </c>
      <c r="J84" s="72">
        <v>8160.59</v>
      </c>
      <c r="K84" s="72">
        <v>-1.8</v>
      </c>
      <c r="L84" s="73">
        <v>7090.42</v>
      </c>
      <c r="M84" s="73">
        <v>-3.7</v>
      </c>
      <c r="N84" s="73">
        <v>1417.38</v>
      </c>
      <c r="O84" s="73">
        <v>-0.4</v>
      </c>
      <c r="P84" s="73">
        <v>5673.04</v>
      </c>
      <c r="Q84" s="74">
        <v>-4.5</v>
      </c>
    </row>
    <row r="85" spans="1:17" hidden="1" x14ac:dyDescent="0.15">
      <c r="A85" s="69" t="s">
        <v>145</v>
      </c>
      <c r="B85" s="58">
        <f t="shared" si="4"/>
        <v>2013</v>
      </c>
      <c r="C85" s="58">
        <f t="shared" si="5"/>
        <v>12</v>
      </c>
      <c r="D85" s="70">
        <f t="shared" si="6"/>
        <v>6237.2969742993891</v>
      </c>
      <c r="E85" s="71">
        <f t="shared" si="7"/>
        <v>7.7069910047612822E-2</v>
      </c>
      <c r="F85" s="72">
        <v>130550.59</v>
      </c>
      <c r="G85" s="72">
        <v>17.3</v>
      </c>
      <c r="H85" s="72">
        <v>31001.35</v>
      </c>
      <c r="I85" s="72">
        <v>15.8</v>
      </c>
      <c r="J85" s="72">
        <v>99549.24</v>
      </c>
      <c r="K85" s="72">
        <v>17.8</v>
      </c>
      <c r="L85" s="73">
        <v>81428.28</v>
      </c>
      <c r="M85" s="73">
        <v>26.3</v>
      </c>
      <c r="N85" s="73">
        <v>16882.3</v>
      </c>
      <c r="O85" s="73">
        <v>30.6</v>
      </c>
      <c r="P85" s="73">
        <v>64545.98</v>
      </c>
      <c r="Q85" s="74">
        <v>25.3</v>
      </c>
    </row>
    <row r="86" spans="1:17" hidden="1" x14ac:dyDescent="0.15">
      <c r="A86" s="69" t="s">
        <v>146</v>
      </c>
      <c r="B86" s="58">
        <f t="shared" si="4"/>
        <v>2013</v>
      </c>
      <c r="C86" s="58">
        <f t="shared" si="5"/>
        <v>11</v>
      </c>
      <c r="D86" s="70">
        <f t="shared" si="6"/>
        <v>6312.4284791186101</v>
      </c>
      <c r="E86" s="71">
        <f t="shared" si="7"/>
        <v>8.1496744761440698E-2</v>
      </c>
      <c r="F86" s="72">
        <v>110806.8</v>
      </c>
      <c r="G86" s="72">
        <v>20.8</v>
      </c>
      <c r="H86" s="72">
        <v>25174.49</v>
      </c>
      <c r="I86" s="72">
        <v>21.8</v>
      </c>
      <c r="J86" s="72">
        <v>85632.31</v>
      </c>
      <c r="K86" s="72">
        <v>20.5</v>
      </c>
      <c r="L86" s="73">
        <v>69946</v>
      </c>
      <c r="M86" s="73">
        <v>30.7</v>
      </c>
      <c r="N86" s="73">
        <v>13846.86</v>
      </c>
      <c r="O86" s="73">
        <v>36.799999999999997</v>
      </c>
      <c r="P86" s="73">
        <v>56099.13</v>
      </c>
      <c r="Q86" s="74">
        <v>29.3</v>
      </c>
    </row>
    <row r="87" spans="1:17" hidden="1" x14ac:dyDescent="0.15">
      <c r="A87" s="69" t="s">
        <v>147</v>
      </c>
      <c r="B87" s="58">
        <f t="shared" si="4"/>
        <v>2013</v>
      </c>
      <c r="C87" s="58">
        <f t="shared" si="5"/>
        <v>10</v>
      </c>
      <c r="D87" s="70">
        <f t="shared" si="6"/>
        <v>6383.5086034241904</v>
      </c>
      <c r="E87" s="71">
        <f t="shared" si="7"/>
        <v>8.5632795118081986E-2</v>
      </c>
      <c r="F87" s="72">
        <v>95930.99</v>
      </c>
      <c r="G87" s="72">
        <v>21.8</v>
      </c>
      <c r="H87" s="72">
        <v>21578.02</v>
      </c>
      <c r="I87" s="72">
        <v>23.8</v>
      </c>
      <c r="J87" s="72">
        <v>74352.97</v>
      </c>
      <c r="K87" s="72">
        <v>21.3</v>
      </c>
      <c r="L87" s="73">
        <v>61237.63</v>
      </c>
      <c r="M87" s="73">
        <v>32.299999999999997</v>
      </c>
      <c r="N87" s="73">
        <v>12053.05</v>
      </c>
      <c r="O87" s="73">
        <v>39.9</v>
      </c>
      <c r="P87" s="73">
        <v>49184.58</v>
      </c>
      <c r="Q87" s="74">
        <v>30.5</v>
      </c>
    </row>
    <row r="88" spans="1:17" hidden="1" x14ac:dyDescent="0.15">
      <c r="A88" s="69" t="s">
        <v>148</v>
      </c>
      <c r="B88" s="58">
        <f t="shared" si="4"/>
        <v>2013</v>
      </c>
      <c r="C88" s="58">
        <f t="shared" si="5"/>
        <v>9</v>
      </c>
      <c r="D88" s="70">
        <f t="shared" si="6"/>
        <v>6402.7033307889915</v>
      </c>
      <c r="E88" s="71">
        <f t="shared" si="7"/>
        <v>8.5923644047480735E-2</v>
      </c>
      <c r="F88" s="72">
        <v>84383.31</v>
      </c>
      <c r="G88" s="72">
        <v>23.3</v>
      </c>
      <c r="H88" s="72">
        <v>18990.560000000001</v>
      </c>
      <c r="I88" s="72">
        <v>27.8</v>
      </c>
      <c r="J88" s="72">
        <v>65392.75</v>
      </c>
      <c r="K88" s="72">
        <v>22</v>
      </c>
      <c r="L88" s="73">
        <v>54028.13</v>
      </c>
      <c r="M88" s="73">
        <v>33.9</v>
      </c>
      <c r="N88" s="73">
        <v>10669.72</v>
      </c>
      <c r="O88" s="73">
        <v>43.5</v>
      </c>
      <c r="P88" s="73">
        <v>43358.41</v>
      </c>
      <c r="Q88" s="74">
        <v>31.7</v>
      </c>
    </row>
    <row r="89" spans="1:17" hidden="1" x14ac:dyDescent="0.15">
      <c r="A89" s="69" t="s">
        <v>149</v>
      </c>
      <c r="B89" s="58">
        <f t="shared" si="4"/>
        <v>2013</v>
      </c>
      <c r="C89" s="58">
        <f t="shared" si="5"/>
        <v>8</v>
      </c>
      <c r="D89" s="70">
        <f t="shared" si="6"/>
        <v>6454.3695186041041</v>
      </c>
      <c r="E89" s="71">
        <f t="shared" si="7"/>
        <v>8.9574742265516455E-2</v>
      </c>
      <c r="F89" s="72">
        <v>70841.899999999994</v>
      </c>
      <c r="G89" s="72">
        <v>23.4</v>
      </c>
      <c r="H89" s="72">
        <v>15848.5</v>
      </c>
      <c r="I89" s="72">
        <v>26.5</v>
      </c>
      <c r="J89" s="72">
        <v>54993.4</v>
      </c>
      <c r="K89" s="72">
        <v>22.5</v>
      </c>
      <c r="L89" s="73">
        <v>45723.98</v>
      </c>
      <c r="M89" s="73">
        <v>34.4</v>
      </c>
      <c r="N89" s="73">
        <v>9021.01</v>
      </c>
      <c r="O89" s="73">
        <v>41.7</v>
      </c>
      <c r="P89" s="73">
        <v>36702.97</v>
      </c>
      <c r="Q89" s="74">
        <v>32.799999999999997</v>
      </c>
    </row>
    <row r="90" spans="1:17" hidden="1" x14ac:dyDescent="0.15">
      <c r="A90" s="69" t="s">
        <v>150</v>
      </c>
      <c r="B90" s="58">
        <f t="shared" si="4"/>
        <v>2013</v>
      </c>
      <c r="C90" s="58">
        <f t="shared" si="5"/>
        <v>7</v>
      </c>
      <c r="D90" s="70">
        <f t="shared" si="6"/>
        <v>6469.2815435389684</v>
      </c>
      <c r="E90" s="71">
        <f t="shared" si="7"/>
        <v>9.5362687812506952E-2</v>
      </c>
      <c r="F90" s="72">
        <v>61133.279999999999</v>
      </c>
      <c r="G90" s="72">
        <v>25.8</v>
      </c>
      <c r="H90" s="72">
        <v>13733.08</v>
      </c>
      <c r="I90" s="72">
        <v>27.2</v>
      </c>
      <c r="J90" s="72">
        <v>47400.2</v>
      </c>
      <c r="K90" s="72">
        <v>25.4</v>
      </c>
      <c r="L90" s="73">
        <v>39548.839999999997</v>
      </c>
      <c r="M90" s="73">
        <v>37.799999999999997</v>
      </c>
      <c r="N90" s="73">
        <v>7812.71</v>
      </c>
      <c r="O90" s="73">
        <v>41.9</v>
      </c>
      <c r="P90" s="73">
        <v>31736.14</v>
      </c>
      <c r="Q90" s="74">
        <v>36.799999999999997</v>
      </c>
    </row>
    <row r="91" spans="1:17" hidden="1" x14ac:dyDescent="0.15">
      <c r="A91" s="69" t="s">
        <v>151</v>
      </c>
      <c r="B91" s="58">
        <f t="shared" si="4"/>
        <v>2013</v>
      </c>
      <c r="C91" s="58">
        <f t="shared" si="5"/>
        <v>6</v>
      </c>
      <c r="D91" s="70">
        <f t="shared" si="6"/>
        <v>6489.2570634644899</v>
      </c>
      <c r="E91" s="71">
        <f t="shared" si="7"/>
        <v>0.11237321031438131</v>
      </c>
      <c r="F91" s="72">
        <v>51433.33</v>
      </c>
      <c r="G91" s="72">
        <v>28.7</v>
      </c>
      <c r="H91" s="72">
        <v>11594.97</v>
      </c>
      <c r="I91" s="72">
        <v>29.2</v>
      </c>
      <c r="J91" s="72">
        <v>39838.36</v>
      </c>
      <c r="K91" s="72">
        <v>28.6</v>
      </c>
      <c r="L91" s="73">
        <v>33376.410000000003</v>
      </c>
      <c r="M91" s="73">
        <v>43.2</v>
      </c>
      <c r="N91" s="73">
        <v>6652.72</v>
      </c>
      <c r="O91" s="73">
        <v>46.1</v>
      </c>
      <c r="P91" s="73">
        <v>26723.69</v>
      </c>
      <c r="Q91" s="74">
        <v>42.5</v>
      </c>
    </row>
    <row r="92" spans="1:17" hidden="1" x14ac:dyDescent="0.15">
      <c r="A92" s="69" t="s">
        <v>152</v>
      </c>
      <c r="B92" s="58">
        <f t="shared" si="4"/>
        <v>2013</v>
      </c>
      <c r="C92" s="58">
        <f t="shared" si="5"/>
        <v>5</v>
      </c>
      <c r="D92" s="70">
        <f t="shared" si="6"/>
        <v>6611.7628833484632</v>
      </c>
      <c r="E92" s="71">
        <f t="shared" si="7"/>
        <v>0.12664632275898277</v>
      </c>
      <c r="F92" s="72">
        <v>39118.129999999997</v>
      </c>
      <c r="G92" s="72">
        <v>35.6</v>
      </c>
      <c r="H92" s="72">
        <v>8590.15</v>
      </c>
      <c r="I92" s="72">
        <v>32.200000000000003</v>
      </c>
      <c r="J92" s="72">
        <v>30527.98</v>
      </c>
      <c r="K92" s="72">
        <v>36.6</v>
      </c>
      <c r="L92" s="73">
        <v>25863.98</v>
      </c>
      <c r="M92" s="73">
        <v>52.8</v>
      </c>
      <c r="N92" s="73">
        <v>5101.9799999999996</v>
      </c>
      <c r="O92" s="73">
        <v>54.9</v>
      </c>
      <c r="P92" s="73">
        <v>20761.990000000002</v>
      </c>
      <c r="Q92" s="74">
        <v>52.2</v>
      </c>
    </row>
    <row r="93" spans="1:17" hidden="1" x14ac:dyDescent="0.15">
      <c r="A93" s="69" t="s">
        <v>153</v>
      </c>
      <c r="B93" s="58">
        <f t="shared" si="4"/>
        <v>2013</v>
      </c>
      <c r="C93" s="58">
        <f t="shared" si="5"/>
        <v>4</v>
      </c>
      <c r="D93" s="70">
        <f t="shared" si="6"/>
        <v>6668.9661336562667</v>
      </c>
      <c r="E93" s="71">
        <f t="shared" si="7"/>
        <v>0.15765991813448704</v>
      </c>
      <c r="F93" s="72">
        <v>29760.52</v>
      </c>
      <c r="G93" s="72">
        <v>38</v>
      </c>
      <c r="H93" s="72">
        <v>6536.16</v>
      </c>
      <c r="I93" s="72">
        <v>30.8</v>
      </c>
      <c r="J93" s="72">
        <v>23224.36</v>
      </c>
      <c r="K93" s="72">
        <v>40.200000000000003</v>
      </c>
      <c r="L93" s="73">
        <v>19847.189999999999</v>
      </c>
      <c r="M93" s="73">
        <v>59.8</v>
      </c>
      <c r="N93" s="73">
        <v>3938.27</v>
      </c>
      <c r="O93" s="73">
        <v>59.3</v>
      </c>
      <c r="P93" s="73">
        <v>15908.92</v>
      </c>
      <c r="Q93" s="74">
        <v>59.9</v>
      </c>
    </row>
    <row r="94" spans="1:17" hidden="1" x14ac:dyDescent="0.15">
      <c r="A94" s="69" t="s">
        <v>154</v>
      </c>
      <c r="B94" s="58">
        <f t="shared" si="4"/>
        <v>2013</v>
      </c>
      <c r="C94" s="58">
        <f t="shared" si="5"/>
        <v>3</v>
      </c>
      <c r="D94" s="70">
        <f t="shared" si="6"/>
        <v>6695.2069051649969</v>
      </c>
      <c r="E94" s="71">
        <f t="shared" si="7"/>
        <v>0.17653262625757915</v>
      </c>
      <c r="F94" s="72">
        <v>20897.98</v>
      </c>
      <c r="G94" s="72">
        <v>37.1</v>
      </c>
      <c r="H94" s="72">
        <v>4535.4799999999996</v>
      </c>
      <c r="I94" s="72">
        <v>29.9</v>
      </c>
      <c r="J94" s="72">
        <v>16362.51</v>
      </c>
      <c r="K94" s="72">
        <v>39.299999999999997</v>
      </c>
      <c r="L94" s="73">
        <v>13991.63</v>
      </c>
      <c r="M94" s="73">
        <v>61.3</v>
      </c>
      <c r="N94" s="73">
        <v>2791.04</v>
      </c>
      <c r="O94" s="73">
        <v>59.7</v>
      </c>
      <c r="P94" s="73">
        <v>11200.59</v>
      </c>
      <c r="Q94" s="74">
        <v>61.8</v>
      </c>
    </row>
    <row r="95" spans="1:17" hidden="1" x14ac:dyDescent="0.15">
      <c r="A95" s="69" t="s">
        <v>155</v>
      </c>
      <c r="B95" s="58">
        <f t="shared" si="4"/>
        <v>2013</v>
      </c>
      <c r="C95" s="58">
        <f t="shared" si="5"/>
        <v>2</v>
      </c>
      <c r="D95" s="70">
        <f t="shared" si="6"/>
        <v>7030.1132445941894</v>
      </c>
      <c r="E95" s="71">
        <f t="shared" si="7"/>
        <v>0.18805687626066775</v>
      </c>
      <c r="F95" s="72">
        <v>10471.14</v>
      </c>
      <c r="G95" s="72">
        <v>49.5</v>
      </c>
      <c r="H95" s="72">
        <v>2164.71</v>
      </c>
      <c r="I95" s="72">
        <v>33.9</v>
      </c>
      <c r="J95" s="72">
        <v>8306.43</v>
      </c>
      <c r="K95" s="72">
        <v>54.2</v>
      </c>
      <c r="L95" s="73">
        <v>7361.33</v>
      </c>
      <c r="M95" s="73">
        <v>77.599999999999994</v>
      </c>
      <c r="N95" s="73">
        <v>1422.85</v>
      </c>
      <c r="O95" s="73">
        <v>71.3</v>
      </c>
      <c r="P95" s="73">
        <v>5938.48</v>
      </c>
      <c r="Q95" s="74">
        <v>79.2</v>
      </c>
    </row>
    <row r="96" spans="1:17" hidden="1" x14ac:dyDescent="0.15">
      <c r="A96" s="69" t="s">
        <v>157</v>
      </c>
      <c r="B96" s="58">
        <f t="shared" si="4"/>
        <v>2012</v>
      </c>
      <c r="C96" s="58">
        <f t="shared" si="5"/>
        <v>12</v>
      </c>
      <c r="D96" s="70">
        <f t="shared" si="6"/>
        <v>5790.9861895813838</v>
      </c>
      <c r="E96" s="71">
        <f t="shared" si="7"/>
        <v>7.6967219160158709E-2</v>
      </c>
      <c r="F96" s="72">
        <v>111303.65</v>
      </c>
      <c r="G96" s="72">
        <v>1.8</v>
      </c>
      <c r="H96" s="72">
        <v>26763.360000000001</v>
      </c>
      <c r="I96" s="72">
        <v>-0.1</v>
      </c>
      <c r="J96" s="72">
        <v>84540.29</v>
      </c>
      <c r="K96" s="72">
        <v>2.4</v>
      </c>
      <c r="L96" s="73">
        <v>64455.79</v>
      </c>
      <c r="M96" s="73">
        <v>10</v>
      </c>
      <c r="N96" s="73">
        <v>12922.91</v>
      </c>
      <c r="O96" s="73">
        <v>5.2</v>
      </c>
      <c r="P96" s="73">
        <v>51532.88</v>
      </c>
      <c r="Q96" s="74">
        <v>11.3</v>
      </c>
    </row>
    <row r="97" spans="1:17" hidden="1" x14ac:dyDescent="0.15">
      <c r="A97" s="69" t="s">
        <v>158</v>
      </c>
      <c r="B97" s="58">
        <f t="shared" si="4"/>
        <v>2012</v>
      </c>
      <c r="C97" s="58">
        <f t="shared" si="5"/>
        <v>11</v>
      </c>
      <c r="D97" s="70">
        <f t="shared" si="6"/>
        <v>5836.7521767354201</v>
      </c>
      <c r="E97" s="71">
        <f t="shared" si="7"/>
        <v>6.6199292089589551E-2</v>
      </c>
      <c r="F97" s="72">
        <v>91704.99</v>
      </c>
      <c r="G97" s="72">
        <v>2.4</v>
      </c>
      <c r="H97" s="72">
        <v>20660.66</v>
      </c>
      <c r="I97" s="72">
        <v>4.8</v>
      </c>
      <c r="J97" s="72">
        <v>71044.33</v>
      </c>
      <c r="K97" s="72">
        <v>1.7</v>
      </c>
      <c r="L97" s="73">
        <v>53525.93</v>
      </c>
      <c r="M97" s="73">
        <v>9.1</v>
      </c>
      <c r="N97" s="73">
        <v>10124.74</v>
      </c>
      <c r="O97" s="73">
        <v>10.7</v>
      </c>
      <c r="P97" s="73">
        <v>43401.19</v>
      </c>
      <c r="Q97" s="74">
        <v>8.8000000000000007</v>
      </c>
    </row>
    <row r="98" spans="1:17" hidden="1" x14ac:dyDescent="0.15">
      <c r="A98" s="69" t="s">
        <v>159</v>
      </c>
      <c r="B98" s="58">
        <f t="shared" si="4"/>
        <v>2012</v>
      </c>
      <c r="C98" s="58">
        <f t="shared" si="5"/>
        <v>10</v>
      </c>
      <c r="D98" s="70">
        <f t="shared" si="6"/>
        <v>5879.9887329581543</v>
      </c>
      <c r="E98" s="71">
        <f t="shared" si="7"/>
        <v>6.8673580359537773E-2</v>
      </c>
      <c r="F98" s="72">
        <v>78742.94</v>
      </c>
      <c r="G98" s="72">
        <v>-1.1000000000000001</v>
      </c>
      <c r="H98" s="72">
        <v>17424.02</v>
      </c>
      <c r="I98" s="72">
        <v>2</v>
      </c>
      <c r="J98" s="72">
        <v>61318.92</v>
      </c>
      <c r="K98" s="72">
        <v>-2</v>
      </c>
      <c r="L98" s="73">
        <v>46300.76</v>
      </c>
      <c r="M98" s="73">
        <v>5.6</v>
      </c>
      <c r="N98" s="73">
        <v>8616.51</v>
      </c>
      <c r="O98" s="73">
        <v>7.9</v>
      </c>
      <c r="P98" s="73">
        <v>37684.25</v>
      </c>
      <c r="Q98" s="74">
        <v>5.0999999999999996</v>
      </c>
    </row>
    <row r="99" spans="1:17" hidden="1" x14ac:dyDescent="0.15">
      <c r="A99" s="69" t="s">
        <v>160</v>
      </c>
      <c r="B99" s="58">
        <f t="shared" si="4"/>
        <v>2012</v>
      </c>
      <c r="C99" s="58">
        <f t="shared" si="5"/>
        <v>9</v>
      </c>
      <c r="D99" s="70">
        <f t="shared" si="6"/>
        <v>5896.0898087868145</v>
      </c>
      <c r="E99" s="71">
        <f t="shared" si="7"/>
        <v>6.9214974422653133E-2</v>
      </c>
      <c r="F99" s="72">
        <v>68441.41</v>
      </c>
      <c r="G99" s="72">
        <v>-4</v>
      </c>
      <c r="H99" s="72">
        <v>14859.72</v>
      </c>
      <c r="I99" s="72">
        <v>-1.5</v>
      </c>
      <c r="J99" s="72">
        <v>53581.69</v>
      </c>
      <c r="K99" s="72">
        <v>-4.7</v>
      </c>
      <c r="L99" s="73">
        <v>40353.67</v>
      </c>
      <c r="M99" s="73">
        <v>2.7</v>
      </c>
      <c r="N99" s="73">
        <v>7435.7</v>
      </c>
      <c r="O99" s="73">
        <v>5</v>
      </c>
      <c r="P99" s="73">
        <v>32917.97</v>
      </c>
      <c r="Q99" s="74">
        <v>2.1</v>
      </c>
    </row>
    <row r="100" spans="1:17" hidden="1" x14ac:dyDescent="0.15">
      <c r="A100" s="69" t="s">
        <v>161</v>
      </c>
      <c r="B100" s="58">
        <f t="shared" si="4"/>
        <v>2012</v>
      </c>
      <c r="C100" s="58">
        <f t="shared" si="5"/>
        <v>8</v>
      </c>
      <c r="D100" s="70">
        <f t="shared" si="6"/>
        <v>5923.7510454617814</v>
      </c>
      <c r="E100" s="71">
        <f t="shared" si="7"/>
        <v>6.5888040518565325E-2</v>
      </c>
      <c r="F100" s="72">
        <v>57414.82</v>
      </c>
      <c r="G100" s="72">
        <v>-4.0999999999999996</v>
      </c>
      <c r="H100" s="72">
        <v>12527.21</v>
      </c>
      <c r="I100" s="72">
        <v>-0.8</v>
      </c>
      <c r="J100" s="72">
        <v>44887.61</v>
      </c>
      <c r="K100" s="72">
        <v>-4.9000000000000004</v>
      </c>
      <c r="L100" s="73">
        <v>34011.11</v>
      </c>
      <c r="M100" s="73">
        <v>2.2000000000000002</v>
      </c>
      <c r="N100" s="73">
        <v>6367.32</v>
      </c>
      <c r="O100" s="73">
        <v>5.9</v>
      </c>
      <c r="P100" s="73">
        <v>27643.78</v>
      </c>
      <c r="Q100" s="74">
        <v>1.4</v>
      </c>
    </row>
    <row r="101" spans="1:17" hidden="1" x14ac:dyDescent="0.15">
      <c r="A101" s="69" t="s">
        <v>162</v>
      </c>
      <c r="B101" s="58">
        <f t="shared" si="4"/>
        <v>2012</v>
      </c>
      <c r="C101" s="58">
        <f t="shared" si="5"/>
        <v>7</v>
      </c>
      <c r="D101" s="70">
        <f t="shared" si="6"/>
        <v>5906.0634578108929</v>
      </c>
      <c r="E101" s="71">
        <f t="shared" si="7"/>
        <v>6.5206436831553499E-2</v>
      </c>
      <c r="F101" s="72">
        <v>48593.23</v>
      </c>
      <c r="G101" s="72">
        <v>-6.6</v>
      </c>
      <c r="H101" s="72">
        <v>10796.32</v>
      </c>
      <c r="I101" s="72">
        <v>-2.6</v>
      </c>
      <c r="J101" s="72">
        <v>37796.910000000003</v>
      </c>
      <c r="K101" s="72">
        <v>-7.7</v>
      </c>
      <c r="L101" s="73">
        <v>28699.47</v>
      </c>
      <c r="M101" s="73">
        <v>-0.5</v>
      </c>
      <c r="N101" s="73">
        <v>5506.04</v>
      </c>
      <c r="O101" s="73">
        <v>5.2</v>
      </c>
      <c r="P101" s="73">
        <v>23193.43</v>
      </c>
      <c r="Q101" s="74">
        <v>-1.8</v>
      </c>
    </row>
    <row r="102" spans="1:17" hidden="1" x14ac:dyDescent="0.15">
      <c r="A102" s="69" t="s">
        <v>163</v>
      </c>
      <c r="B102" s="58">
        <f t="shared" si="4"/>
        <v>2012</v>
      </c>
      <c r="C102" s="58">
        <f t="shared" si="5"/>
        <v>6</v>
      </c>
      <c r="D102" s="70">
        <f t="shared" si="6"/>
        <v>5833.7049142261185</v>
      </c>
      <c r="E102" s="71">
        <f t="shared" si="7"/>
        <v>5.3824220773127915E-2</v>
      </c>
      <c r="F102" s="72">
        <v>39964.379999999997</v>
      </c>
      <c r="G102" s="72">
        <v>-10</v>
      </c>
      <c r="H102" s="72">
        <v>8974.48</v>
      </c>
      <c r="I102" s="72">
        <v>-5.4</v>
      </c>
      <c r="J102" s="72">
        <v>30989.9</v>
      </c>
      <c r="K102" s="72">
        <v>-11.3</v>
      </c>
      <c r="L102" s="73">
        <v>23314.04</v>
      </c>
      <c r="M102" s="73">
        <v>-5.2</v>
      </c>
      <c r="N102" s="73">
        <v>4554.24</v>
      </c>
      <c r="O102" s="73">
        <v>2.5</v>
      </c>
      <c r="P102" s="73">
        <v>18759.79</v>
      </c>
      <c r="Q102" s="74">
        <v>-6.9</v>
      </c>
    </row>
    <row r="103" spans="1:17" hidden="1" x14ac:dyDescent="0.15">
      <c r="A103" s="69" t="s">
        <v>164</v>
      </c>
      <c r="B103" s="58">
        <f t="shared" si="4"/>
        <v>2012</v>
      </c>
      <c r="C103" s="58">
        <f t="shared" si="5"/>
        <v>5</v>
      </c>
      <c r="D103" s="70">
        <f t="shared" si="6"/>
        <v>5868.5345611897774</v>
      </c>
      <c r="E103" s="71">
        <f t="shared" si="7"/>
        <v>3.7913155657916565E-2</v>
      </c>
      <c r="F103" s="72">
        <v>28852.45</v>
      </c>
      <c r="G103" s="72">
        <v>-12.4</v>
      </c>
      <c r="H103" s="72">
        <v>6496.47</v>
      </c>
      <c r="I103" s="72">
        <v>-5.7</v>
      </c>
      <c r="J103" s="72">
        <v>22355.98</v>
      </c>
      <c r="K103" s="72">
        <v>-14.2</v>
      </c>
      <c r="L103" s="73">
        <v>16932.16</v>
      </c>
      <c r="M103" s="73">
        <v>-9.1</v>
      </c>
      <c r="N103" s="73">
        <v>3293.4</v>
      </c>
      <c r="O103" s="73">
        <v>0.5</v>
      </c>
      <c r="P103" s="73">
        <v>13638.76</v>
      </c>
      <c r="Q103" s="74">
        <v>-11.1</v>
      </c>
    </row>
    <row r="104" spans="1:17" hidden="1" x14ac:dyDescent="0.15">
      <c r="A104" s="69" t="s">
        <v>165</v>
      </c>
      <c r="B104" s="58">
        <f t="shared" si="4"/>
        <v>2012</v>
      </c>
      <c r="C104" s="58">
        <f t="shared" si="5"/>
        <v>4</v>
      </c>
      <c r="D104" s="70">
        <f t="shared" si="6"/>
        <v>5760.7299252469438</v>
      </c>
      <c r="E104" s="71">
        <f t="shared" si="7"/>
        <v>1.8844606484173108E-2</v>
      </c>
      <c r="F104" s="72">
        <v>21561.66</v>
      </c>
      <c r="G104" s="72">
        <v>-13.4</v>
      </c>
      <c r="H104" s="72">
        <v>4995.38</v>
      </c>
      <c r="I104" s="72">
        <v>-6.2</v>
      </c>
      <c r="J104" s="72">
        <v>16566.28</v>
      </c>
      <c r="K104" s="72">
        <v>-15.4</v>
      </c>
      <c r="L104" s="73">
        <v>12421.09</v>
      </c>
      <c r="M104" s="73">
        <v>-11.8</v>
      </c>
      <c r="N104" s="73">
        <v>2472.7600000000002</v>
      </c>
      <c r="O104" s="73">
        <v>-2.2000000000000002</v>
      </c>
      <c r="P104" s="73">
        <v>9948.33</v>
      </c>
      <c r="Q104" s="74">
        <v>-13.9</v>
      </c>
    </row>
    <row r="105" spans="1:17" hidden="1" x14ac:dyDescent="0.15">
      <c r="A105" s="69" t="s">
        <v>166</v>
      </c>
      <c r="B105" s="58">
        <f t="shared" si="4"/>
        <v>2012</v>
      </c>
      <c r="C105" s="58">
        <f t="shared" si="5"/>
        <v>3</v>
      </c>
      <c r="D105" s="70">
        <f t="shared" si="6"/>
        <v>5690.6257894961345</v>
      </c>
      <c r="E105" s="71">
        <f t="shared" si="7"/>
        <v>-1.1038161561080412E-2</v>
      </c>
      <c r="F105" s="72">
        <v>15239.15</v>
      </c>
      <c r="G105" s="72">
        <v>-13.6</v>
      </c>
      <c r="H105" s="72">
        <v>3491.93</v>
      </c>
      <c r="I105" s="72">
        <v>-5.0999999999999996</v>
      </c>
      <c r="J105" s="72">
        <v>11747.22</v>
      </c>
      <c r="K105" s="72">
        <v>-15.9</v>
      </c>
      <c r="L105" s="73">
        <v>8672.0300000000007</v>
      </c>
      <c r="M105" s="73">
        <v>-14.6</v>
      </c>
      <c r="N105" s="73">
        <v>1747.84</v>
      </c>
      <c r="O105" s="73">
        <v>-2.7</v>
      </c>
      <c r="P105" s="73">
        <v>6924.19</v>
      </c>
      <c r="Q105" s="74">
        <v>-17.100000000000001</v>
      </c>
    </row>
    <row r="106" spans="1:17" hidden="1" x14ac:dyDescent="0.15">
      <c r="A106" s="69" t="s">
        <v>167</v>
      </c>
      <c r="B106" s="58">
        <f t="shared" si="4"/>
        <v>2012</v>
      </c>
      <c r="C106" s="58">
        <f t="shared" si="5"/>
        <v>2</v>
      </c>
      <c r="D106" s="70">
        <f t="shared" si="6"/>
        <v>5917.3204457357433</v>
      </c>
      <c r="E106" s="71">
        <f t="shared" si="7"/>
        <v>-8.0731978846120336E-2</v>
      </c>
      <c r="F106" s="72">
        <v>7004.15</v>
      </c>
      <c r="G106" s="72">
        <v>-14</v>
      </c>
      <c r="H106" s="72">
        <v>1616.37</v>
      </c>
      <c r="I106" s="72">
        <v>2.1</v>
      </c>
      <c r="J106" s="72">
        <v>5387.79</v>
      </c>
      <c r="K106" s="72">
        <v>-17.899999999999999</v>
      </c>
      <c r="L106" s="73">
        <v>4144.58</v>
      </c>
      <c r="M106" s="73">
        <v>-20.9</v>
      </c>
      <c r="N106" s="73">
        <v>830.54</v>
      </c>
      <c r="O106" s="73">
        <v>-7</v>
      </c>
      <c r="P106" s="73">
        <v>3314.04</v>
      </c>
      <c r="Q106" s="74">
        <v>-23.8</v>
      </c>
    </row>
    <row r="107" spans="1:17" hidden="1" x14ac:dyDescent="0.15">
      <c r="A107" s="69" t="s">
        <v>169</v>
      </c>
      <c r="B107" s="58">
        <f t="shared" si="4"/>
        <v>2011</v>
      </c>
      <c r="C107" s="58">
        <f t="shared" si="5"/>
        <v>12</v>
      </c>
      <c r="D107" s="70">
        <f t="shared" si="6"/>
        <v>5377.1239147810966</v>
      </c>
      <c r="E107" s="71">
        <f t="shared" si="7"/>
        <v>6.9191654954852813E-2</v>
      </c>
      <c r="F107" s="72">
        <v>109945.56</v>
      </c>
      <c r="G107" s="72">
        <v>4.9000000000000004</v>
      </c>
      <c r="H107" s="72">
        <v>26745.17</v>
      </c>
      <c r="I107" s="72">
        <v>0.3</v>
      </c>
      <c r="J107" s="72">
        <v>83200.39</v>
      </c>
      <c r="K107" s="72">
        <v>6.5</v>
      </c>
      <c r="L107" s="73">
        <v>59119.09</v>
      </c>
      <c r="M107" s="73">
        <v>12.1</v>
      </c>
      <c r="N107" s="73">
        <v>12267.75</v>
      </c>
      <c r="O107" s="73">
        <v>11.3</v>
      </c>
      <c r="P107" s="73">
        <v>46851.34</v>
      </c>
      <c r="Q107" s="74">
        <v>12.4</v>
      </c>
    </row>
    <row r="108" spans="1:17" hidden="1" x14ac:dyDescent="0.15">
      <c r="A108" s="69" t="s">
        <v>170</v>
      </c>
      <c r="B108" s="58">
        <f t="shared" si="4"/>
        <v>2011</v>
      </c>
      <c r="C108" s="58">
        <f t="shared" si="5"/>
        <v>11</v>
      </c>
      <c r="D108" s="70">
        <f t="shared" si="6"/>
        <v>5474.3538286320445</v>
      </c>
      <c r="E108" s="71">
        <f t="shared" si="7"/>
        <v>6.8785877073456916E-2</v>
      </c>
      <c r="F108" s="72">
        <v>89593.88</v>
      </c>
      <c r="G108" s="72">
        <v>8.5</v>
      </c>
      <c r="H108" s="72">
        <v>19717.88</v>
      </c>
      <c r="I108" s="72">
        <v>4.2</v>
      </c>
      <c r="J108" s="72">
        <v>69875.990000000005</v>
      </c>
      <c r="K108" s="72">
        <v>9.8000000000000007</v>
      </c>
      <c r="L108" s="73">
        <v>49046.86</v>
      </c>
      <c r="M108" s="73">
        <v>16</v>
      </c>
      <c r="N108" s="73">
        <v>9150.24</v>
      </c>
      <c r="O108" s="73">
        <v>12.9</v>
      </c>
      <c r="P108" s="73">
        <v>39896.620000000003</v>
      </c>
      <c r="Q108" s="74">
        <v>16.8</v>
      </c>
    </row>
    <row r="109" spans="1:17" hidden="1" x14ac:dyDescent="0.15">
      <c r="A109" s="69" t="s">
        <v>171</v>
      </c>
      <c r="B109" s="58">
        <f t="shared" si="4"/>
        <v>2011</v>
      </c>
      <c r="C109" s="58">
        <f t="shared" si="5"/>
        <v>10</v>
      </c>
      <c r="D109" s="70">
        <f t="shared" si="6"/>
        <v>5502.1372671905374</v>
      </c>
      <c r="E109" s="71">
        <f t="shared" si="7"/>
        <v>7.7283758026196844E-2</v>
      </c>
      <c r="F109" s="72">
        <v>79653.119999999995</v>
      </c>
      <c r="G109" s="72">
        <v>10</v>
      </c>
      <c r="H109" s="72">
        <v>17086.45</v>
      </c>
      <c r="I109" s="72">
        <v>3.8</v>
      </c>
      <c r="J109" s="72">
        <v>62566.67</v>
      </c>
      <c r="K109" s="72">
        <v>11.8</v>
      </c>
      <c r="L109" s="73">
        <v>43826.239999999998</v>
      </c>
      <c r="M109" s="73">
        <v>18.5</v>
      </c>
      <c r="N109" s="73">
        <v>7983.23</v>
      </c>
      <c r="O109" s="73">
        <v>13.7</v>
      </c>
      <c r="P109" s="73">
        <v>35843.01</v>
      </c>
      <c r="Q109" s="74">
        <v>19.600000000000001</v>
      </c>
    </row>
    <row r="110" spans="1:17" hidden="1" x14ac:dyDescent="0.15">
      <c r="A110" s="69" t="s">
        <v>172</v>
      </c>
      <c r="B110" s="58">
        <f t="shared" si="4"/>
        <v>2011</v>
      </c>
      <c r="C110" s="58">
        <f t="shared" si="5"/>
        <v>9</v>
      </c>
      <c r="D110" s="70">
        <f t="shared" si="6"/>
        <v>5514.4100576879237</v>
      </c>
      <c r="E110" s="71">
        <f t="shared" si="7"/>
        <v>9.1082639359560569E-2</v>
      </c>
      <c r="F110" s="72">
        <v>71288.75</v>
      </c>
      <c r="G110" s="72">
        <v>12.9</v>
      </c>
      <c r="H110" s="72">
        <v>15083.16</v>
      </c>
      <c r="I110" s="72">
        <v>3.7</v>
      </c>
      <c r="J110" s="72">
        <v>56205.59</v>
      </c>
      <c r="K110" s="72">
        <v>15.6</v>
      </c>
      <c r="L110" s="73">
        <v>39311.54</v>
      </c>
      <c r="M110" s="73">
        <v>23.2</v>
      </c>
      <c r="N110" s="73">
        <v>7078.34</v>
      </c>
      <c r="O110" s="73">
        <v>14.4</v>
      </c>
      <c r="P110" s="73">
        <v>32233.200000000001</v>
      </c>
      <c r="Q110" s="74">
        <v>25.3</v>
      </c>
    </row>
    <row r="111" spans="1:17" hidden="1" x14ac:dyDescent="0.15">
      <c r="A111" s="69" t="s">
        <v>173</v>
      </c>
      <c r="B111" s="58">
        <f t="shared" si="4"/>
        <v>2011</v>
      </c>
      <c r="C111" s="58">
        <f t="shared" si="5"/>
        <v>8</v>
      </c>
      <c r="D111" s="70">
        <f t="shared" si="6"/>
        <v>5557.5734226080785</v>
      </c>
      <c r="E111" s="71">
        <f t="shared" si="7"/>
        <v>0.10873760600496023</v>
      </c>
      <c r="F111" s="72">
        <v>59854.18</v>
      </c>
      <c r="G111" s="72">
        <v>13.6</v>
      </c>
      <c r="H111" s="72">
        <v>12629.54</v>
      </c>
      <c r="I111" s="72">
        <v>2.9</v>
      </c>
      <c r="J111" s="72">
        <v>47224.639999999999</v>
      </c>
      <c r="K111" s="72">
        <v>16.8</v>
      </c>
      <c r="L111" s="73">
        <v>33264.400000000001</v>
      </c>
      <c r="M111" s="73">
        <v>25.9</v>
      </c>
      <c r="N111" s="73">
        <v>6015.26</v>
      </c>
      <c r="O111" s="73">
        <v>14.9</v>
      </c>
      <c r="P111" s="73">
        <v>27249.14</v>
      </c>
      <c r="Q111" s="74">
        <v>28.6</v>
      </c>
    </row>
    <row r="112" spans="1:17" hidden="1" x14ac:dyDescent="0.15">
      <c r="A112" s="69" t="s">
        <v>174</v>
      </c>
      <c r="B112" s="58">
        <f t="shared" si="4"/>
        <v>2011</v>
      </c>
      <c r="C112" s="58">
        <f t="shared" si="5"/>
        <v>7</v>
      </c>
      <c r="D112" s="70">
        <f t="shared" si="6"/>
        <v>5544.5247546366909</v>
      </c>
      <c r="E112" s="71">
        <f t="shared" si="7"/>
        <v>0.11004919392006209</v>
      </c>
      <c r="F112" s="72">
        <v>52037.120000000003</v>
      </c>
      <c r="G112" s="72">
        <v>13.6</v>
      </c>
      <c r="H112" s="72">
        <v>11080.17</v>
      </c>
      <c r="I112" s="72">
        <v>3.3</v>
      </c>
      <c r="J112" s="72">
        <v>40956.94</v>
      </c>
      <c r="K112" s="72">
        <v>16.7</v>
      </c>
      <c r="L112" s="73">
        <v>28852.11</v>
      </c>
      <c r="M112" s="73">
        <v>26.1</v>
      </c>
      <c r="N112" s="73">
        <v>5235.57</v>
      </c>
      <c r="O112" s="73">
        <v>13.3</v>
      </c>
      <c r="P112" s="73">
        <v>23616.54</v>
      </c>
      <c r="Q112" s="74">
        <v>29.3</v>
      </c>
    </row>
    <row r="113" spans="1:17" hidden="1" x14ac:dyDescent="0.15">
      <c r="A113" s="69" t="s">
        <v>175</v>
      </c>
      <c r="B113" s="58">
        <f t="shared" si="4"/>
        <v>2011</v>
      </c>
      <c r="C113" s="58">
        <f t="shared" si="5"/>
        <v>6</v>
      </c>
      <c r="D113" s="70">
        <f t="shared" si="6"/>
        <v>5535.7476125821795</v>
      </c>
      <c r="E113" s="71">
        <f t="shared" si="7"/>
        <v>9.9128772400238027E-2</v>
      </c>
      <c r="F113" s="72">
        <v>44419.33</v>
      </c>
      <c r="G113" s="72">
        <v>12.9</v>
      </c>
      <c r="H113" s="72">
        <v>9485.24</v>
      </c>
      <c r="I113" s="72">
        <v>2.1</v>
      </c>
      <c r="J113" s="72">
        <v>34934.089999999997</v>
      </c>
      <c r="K113" s="72">
        <v>16.2</v>
      </c>
      <c r="L113" s="73">
        <v>24589.42</v>
      </c>
      <c r="M113" s="73">
        <v>24.1</v>
      </c>
      <c r="N113" s="73">
        <v>4443.28</v>
      </c>
      <c r="O113" s="73">
        <v>9.6999999999999993</v>
      </c>
      <c r="P113" s="73">
        <v>20146.14</v>
      </c>
      <c r="Q113" s="74">
        <v>27.8</v>
      </c>
    </row>
    <row r="114" spans="1:17" hidden="1" x14ac:dyDescent="0.15">
      <c r="A114" s="69" t="s">
        <v>176</v>
      </c>
      <c r="B114" s="58">
        <f t="shared" si="4"/>
        <v>2011</v>
      </c>
      <c r="C114" s="58">
        <f t="shared" si="5"/>
        <v>5</v>
      </c>
      <c r="D114" s="70">
        <f t="shared" si="6"/>
        <v>5654.1672385584197</v>
      </c>
      <c r="E114" s="71">
        <f t="shared" si="7"/>
        <v>8.3083935261901776E-2</v>
      </c>
      <c r="F114" s="72">
        <v>32931.64</v>
      </c>
      <c r="G114" s="72">
        <v>9.1</v>
      </c>
      <c r="H114" s="72">
        <v>6886.83</v>
      </c>
      <c r="I114" s="72">
        <v>-1.8</v>
      </c>
      <c r="J114" s="72">
        <v>26044.81</v>
      </c>
      <c r="K114" s="72">
        <v>12.4</v>
      </c>
      <c r="L114" s="73">
        <v>18620.099999999999</v>
      </c>
      <c r="M114" s="73">
        <v>18.100000000000001</v>
      </c>
      <c r="N114" s="73">
        <v>3275.44</v>
      </c>
      <c r="O114" s="73">
        <v>2.2000000000000002</v>
      </c>
      <c r="P114" s="73">
        <v>15344.65</v>
      </c>
      <c r="Q114" s="74">
        <v>22.2</v>
      </c>
    </row>
    <row r="115" spans="1:17" hidden="1" x14ac:dyDescent="0.15">
      <c r="A115" s="69" t="s">
        <v>177</v>
      </c>
      <c r="B115" s="58">
        <f t="shared" si="4"/>
        <v>2011</v>
      </c>
      <c r="C115" s="58">
        <f t="shared" si="5"/>
        <v>4</v>
      </c>
      <c r="D115" s="70">
        <f t="shared" si="6"/>
        <v>5654.1791442819322</v>
      </c>
      <c r="E115" s="71">
        <f t="shared" si="7"/>
        <v>6.5384224325580026E-2</v>
      </c>
      <c r="F115" s="72">
        <v>24897.919999999998</v>
      </c>
      <c r="G115" s="72">
        <v>6.3</v>
      </c>
      <c r="H115" s="72">
        <v>5325.11</v>
      </c>
      <c r="I115" s="72">
        <v>-2.9</v>
      </c>
      <c r="J115" s="72">
        <v>19572.810000000001</v>
      </c>
      <c r="K115" s="72">
        <v>9.1999999999999993</v>
      </c>
      <c r="L115" s="73">
        <v>14077.73</v>
      </c>
      <c r="M115" s="73">
        <v>13.3</v>
      </c>
      <c r="N115" s="73">
        <v>2528.04</v>
      </c>
      <c r="O115" s="73">
        <v>-0.5</v>
      </c>
      <c r="P115" s="73">
        <v>11549.69</v>
      </c>
      <c r="Q115" s="74">
        <v>16.899999999999999</v>
      </c>
    </row>
    <row r="116" spans="1:17" hidden="1" x14ac:dyDescent="0.15">
      <c r="A116" s="69" t="s">
        <v>178</v>
      </c>
      <c r="B116" s="58">
        <f t="shared" si="4"/>
        <v>2011</v>
      </c>
      <c r="C116" s="58">
        <f t="shared" si="5"/>
        <v>3</v>
      </c>
      <c r="D116" s="70">
        <f t="shared" si="6"/>
        <v>5754.1409266901655</v>
      </c>
      <c r="E116" s="71">
        <f t="shared" si="7"/>
        <v>0.10807464702153106</v>
      </c>
      <c r="F116" s="72">
        <v>17642.79</v>
      </c>
      <c r="G116" s="72">
        <v>14.9</v>
      </c>
      <c r="H116" s="72">
        <v>3680.71</v>
      </c>
      <c r="I116" s="72">
        <v>3.4</v>
      </c>
      <c r="J116" s="72">
        <v>13962.07</v>
      </c>
      <c r="K116" s="72">
        <v>18.3</v>
      </c>
      <c r="L116" s="73">
        <v>10151.91</v>
      </c>
      <c r="M116" s="73">
        <v>27.3</v>
      </c>
      <c r="N116" s="73">
        <v>1796.97</v>
      </c>
      <c r="O116" s="73">
        <v>8.8000000000000007</v>
      </c>
      <c r="P116" s="73">
        <v>8354.94</v>
      </c>
      <c r="Q116" s="74">
        <v>32.1</v>
      </c>
    </row>
    <row r="117" spans="1:17" hidden="1" x14ac:dyDescent="0.15">
      <c r="A117" s="69" t="s">
        <v>179</v>
      </c>
      <c r="B117" s="58">
        <f t="shared" si="4"/>
        <v>2011</v>
      </c>
      <c r="C117" s="58">
        <f t="shared" si="5"/>
        <v>2</v>
      </c>
      <c r="D117" s="70">
        <f t="shared" si="6"/>
        <v>6436.9915079915754</v>
      </c>
      <c r="E117" s="71">
        <f t="shared" si="7"/>
        <v>0.1190656576496856</v>
      </c>
      <c r="F117" s="72">
        <v>8142.95</v>
      </c>
      <c r="G117" s="72">
        <v>13.8</v>
      </c>
      <c r="H117" s="72">
        <v>1583.11</v>
      </c>
      <c r="I117" s="72">
        <v>1.7</v>
      </c>
      <c r="J117" s="72">
        <v>6559.84</v>
      </c>
      <c r="K117" s="72">
        <v>17.2</v>
      </c>
      <c r="L117" s="73">
        <v>5241.6099999999997</v>
      </c>
      <c r="M117" s="73">
        <v>27.4</v>
      </c>
      <c r="N117" s="73">
        <v>893.08</v>
      </c>
      <c r="O117" s="73">
        <v>14.2</v>
      </c>
      <c r="P117" s="73">
        <v>4348.53</v>
      </c>
      <c r="Q117" s="74">
        <v>30.4</v>
      </c>
    </row>
    <row r="118" spans="1:17" hidden="1" x14ac:dyDescent="0.15">
      <c r="A118" s="69" t="s">
        <v>181</v>
      </c>
      <c r="B118" s="58">
        <f t="shared" si="4"/>
        <v>2010</v>
      </c>
      <c r="C118" s="58">
        <f t="shared" si="5"/>
        <v>12</v>
      </c>
      <c r="D118" s="70">
        <f t="shared" si="6"/>
        <v>5029.1487871817972</v>
      </c>
      <c r="E118" s="71">
        <f t="shared" si="7"/>
        <v>7.1262073564399536E-2</v>
      </c>
      <c r="F118" s="72">
        <v>104349.11</v>
      </c>
      <c r="G118" s="72">
        <v>10.1</v>
      </c>
      <c r="H118" s="72">
        <v>26174.560000000001</v>
      </c>
      <c r="I118" s="72">
        <v>-5</v>
      </c>
      <c r="J118" s="72">
        <v>78174.55</v>
      </c>
      <c r="K118" s="72">
        <v>16.3</v>
      </c>
      <c r="L118" s="73">
        <v>52478.720000000001</v>
      </c>
      <c r="M118" s="73">
        <v>18.3</v>
      </c>
      <c r="N118" s="73">
        <v>10821.98</v>
      </c>
      <c r="O118" s="73">
        <v>-1.8</v>
      </c>
      <c r="P118" s="73">
        <v>41656.74</v>
      </c>
      <c r="Q118" s="74">
        <v>25</v>
      </c>
    </row>
    <row r="119" spans="1:17" hidden="1" x14ac:dyDescent="0.15">
      <c r="A119" s="69" t="s">
        <v>182</v>
      </c>
      <c r="B119" s="58">
        <f t="shared" si="4"/>
        <v>2010</v>
      </c>
      <c r="C119" s="58">
        <f t="shared" si="5"/>
        <v>11</v>
      </c>
      <c r="D119" s="70">
        <f t="shared" si="6"/>
        <v>5122.030470333204</v>
      </c>
      <c r="E119" s="71">
        <f t="shared" si="7"/>
        <v>7.0363023673576747E-2</v>
      </c>
      <c r="F119" s="72">
        <v>82541.27</v>
      </c>
      <c r="G119" s="72">
        <v>9.8000000000000007</v>
      </c>
      <c r="H119" s="72">
        <v>18927.73</v>
      </c>
      <c r="I119" s="72">
        <v>-6</v>
      </c>
      <c r="J119" s="72">
        <v>63613.55</v>
      </c>
      <c r="K119" s="72">
        <v>15.5</v>
      </c>
      <c r="L119" s="73">
        <v>42277.89</v>
      </c>
      <c r="M119" s="73">
        <v>17.5</v>
      </c>
      <c r="N119" s="73">
        <v>8106.75</v>
      </c>
      <c r="O119" s="73">
        <v>-3</v>
      </c>
      <c r="P119" s="73">
        <v>34171.14</v>
      </c>
      <c r="Q119" s="74">
        <v>23.7</v>
      </c>
    </row>
    <row r="120" spans="1:17" hidden="1" x14ac:dyDescent="0.15">
      <c r="A120" s="69" t="s">
        <v>183</v>
      </c>
      <c r="B120" s="58">
        <f t="shared" si="4"/>
        <v>2010</v>
      </c>
      <c r="C120" s="58">
        <f t="shared" si="5"/>
        <v>10</v>
      </c>
      <c r="D120" s="70">
        <f t="shared" si="6"/>
        <v>5107.4168956854719</v>
      </c>
      <c r="E120" s="71">
        <f t="shared" si="7"/>
        <v>7.5110161486229982E-2</v>
      </c>
      <c r="F120" s="72">
        <v>72428.55</v>
      </c>
      <c r="G120" s="72">
        <v>9.1</v>
      </c>
      <c r="H120" s="72">
        <v>16454.2</v>
      </c>
      <c r="I120" s="72">
        <v>-5.2</v>
      </c>
      <c r="J120" s="72">
        <v>55974.36</v>
      </c>
      <c r="K120" s="72">
        <v>14.2</v>
      </c>
      <c r="L120" s="73">
        <v>36992.28</v>
      </c>
      <c r="M120" s="73">
        <v>17.3</v>
      </c>
      <c r="N120" s="73">
        <v>7019.31</v>
      </c>
      <c r="O120" s="73">
        <v>-2.5</v>
      </c>
      <c r="P120" s="73">
        <v>29972.97</v>
      </c>
      <c r="Q120" s="74">
        <v>23.2</v>
      </c>
    </row>
    <row r="121" spans="1:17" hidden="1" x14ac:dyDescent="0.15">
      <c r="A121" s="69" t="s">
        <v>184</v>
      </c>
      <c r="B121" s="58">
        <f t="shared" si="4"/>
        <v>2010</v>
      </c>
      <c r="C121" s="58">
        <f t="shared" si="5"/>
        <v>9</v>
      </c>
      <c r="D121" s="70">
        <f t="shared" si="6"/>
        <v>5054.0718537367165</v>
      </c>
      <c r="E121" s="71">
        <f t="shared" si="7"/>
        <v>7.1525889635266335E-2</v>
      </c>
      <c r="F121" s="72">
        <v>63150.23</v>
      </c>
      <c r="G121" s="72">
        <v>8.1999999999999993</v>
      </c>
      <c r="H121" s="72">
        <v>14545.7</v>
      </c>
      <c r="I121" s="72">
        <v>-5.2</v>
      </c>
      <c r="J121" s="72">
        <v>48604.53</v>
      </c>
      <c r="K121" s="72">
        <v>13</v>
      </c>
      <c r="L121" s="73">
        <v>31916.58</v>
      </c>
      <c r="M121" s="73">
        <v>15.9</v>
      </c>
      <c r="N121" s="73">
        <v>6187.2</v>
      </c>
      <c r="O121" s="73">
        <v>-1.7</v>
      </c>
      <c r="P121" s="73">
        <v>25729.38</v>
      </c>
      <c r="Q121" s="74">
        <v>21.1</v>
      </c>
    </row>
    <row r="122" spans="1:17" hidden="1" x14ac:dyDescent="0.15">
      <c r="A122" s="69" t="s">
        <v>185</v>
      </c>
      <c r="B122" s="58">
        <f t="shared" si="4"/>
        <v>2010</v>
      </c>
      <c r="C122" s="58">
        <f t="shared" si="5"/>
        <v>8</v>
      </c>
      <c r="D122" s="70">
        <f t="shared" si="6"/>
        <v>5012.5236056827816</v>
      </c>
      <c r="E122" s="71">
        <f t="shared" si="7"/>
        <v>5.5667455398689933E-2</v>
      </c>
      <c r="F122" s="72">
        <v>52704.47</v>
      </c>
      <c r="G122" s="72">
        <v>6.7</v>
      </c>
      <c r="H122" s="72">
        <v>12269.24</v>
      </c>
      <c r="I122" s="72">
        <v>-5.9</v>
      </c>
      <c r="J122" s="72">
        <v>40435.230000000003</v>
      </c>
      <c r="K122" s="72">
        <v>11.2</v>
      </c>
      <c r="L122" s="73">
        <v>26418.240000000002</v>
      </c>
      <c r="M122" s="73">
        <v>12.6</v>
      </c>
      <c r="N122" s="73">
        <v>5233.88</v>
      </c>
      <c r="O122" s="73">
        <v>-2.4</v>
      </c>
      <c r="P122" s="73">
        <v>21184.36</v>
      </c>
      <c r="Q122" s="74">
        <v>17</v>
      </c>
    </row>
    <row r="123" spans="1:17" hidden="1" x14ac:dyDescent="0.15">
      <c r="A123" s="69" t="s">
        <v>186</v>
      </c>
      <c r="B123" s="58">
        <f t="shared" si="4"/>
        <v>2010</v>
      </c>
      <c r="C123" s="58">
        <f t="shared" si="5"/>
        <v>7</v>
      </c>
      <c r="D123" s="70">
        <f t="shared" si="6"/>
        <v>4994.8459807052195</v>
      </c>
      <c r="E123" s="71">
        <f t="shared" si="7"/>
        <v>6.4102330851955741E-2</v>
      </c>
      <c r="F123" s="72">
        <v>45818.61</v>
      </c>
      <c r="G123" s="72">
        <v>9.6999999999999993</v>
      </c>
      <c r="H123" s="72">
        <v>10728.71</v>
      </c>
      <c r="I123" s="72">
        <v>-3.4</v>
      </c>
      <c r="J123" s="72">
        <v>35089.9</v>
      </c>
      <c r="K123" s="72">
        <v>14.5</v>
      </c>
      <c r="L123" s="73">
        <v>22885.69</v>
      </c>
      <c r="M123" s="73">
        <v>16.8</v>
      </c>
      <c r="N123" s="73">
        <v>4620.97</v>
      </c>
      <c r="O123" s="73">
        <v>3</v>
      </c>
      <c r="P123" s="73">
        <v>18264.72</v>
      </c>
      <c r="Q123" s="74">
        <v>20.9</v>
      </c>
    </row>
    <row r="124" spans="1:17" hidden="1" x14ac:dyDescent="0.15">
      <c r="A124" s="69" t="s">
        <v>187</v>
      </c>
      <c r="B124" s="58">
        <f t="shared" si="4"/>
        <v>2010</v>
      </c>
      <c r="C124" s="58">
        <f t="shared" si="5"/>
        <v>6</v>
      </c>
      <c r="D124" s="70">
        <f t="shared" si="6"/>
        <v>5036.4868535771402</v>
      </c>
      <c r="E124" s="71">
        <f t="shared" si="7"/>
        <v>8.7292028384650347E-2</v>
      </c>
      <c r="F124" s="72">
        <v>39352.53</v>
      </c>
      <c r="G124" s="72">
        <v>15.4</v>
      </c>
      <c r="H124" s="72">
        <v>9291.39</v>
      </c>
      <c r="I124" s="72">
        <v>0.2</v>
      </c>
      <c r="J124" s="72">
        <v>30061.14</v>
      </c>
      <c r="K124" s="72">
        <v>21.1</v>
      </c>
      <c r="L124" s="73">
        <v>19819.849999999999</v>
      </c>
      <c r="M124" s="73">
        <v>25.4</v>
      </c>
      <c r="N124" s="73">
        <v>4051.86</v>
      </c>
      <c r="O124" s="73">
        <v>8.6999999999999993</v>
      </c>
      <c r="P124" s="73">
        <v>15767.98</v>
      </c>
      <c r="Q124" s="74">
        <v>30.6</v>
      </c>
    </row>
    <row r="125" spans="1:17" hidden="1" x14ac:dyDescent="0.15">
      <c r="A125" s="69" t="s">
        <v>188</v>
      </c>
      <c r="B125" s="58">
        <f t="shared" si="4"/>
        <v>2010</v>
      </c>
      <c r="C125" s="58">
        <f t="shared" si="5"/>
        <v>5</v>
      </c>
      <c r="D125" s="70">
        <f t="shared" si="6"/>
        <v>5220.4331118540495</v>
      </c>
      <c r="E125" s="71">
        <f t="shared" si="7"/>
        <v>0.12964750475989295</v>
      </c>
      <c r="F125" s="72">
        <v>30189.43</v>
      </c>
      <c r="G125" s="72">
        <v>22.5</v>
      </c>
      <c r="H125" s="72">
        <v>7016.35</v>
      </c>
      <c r="I125" s="72">
        <v>4.5</v>
      </c>
      <c r="J125" s="72">
        <v>23173.09</v>
      </c>
      <c r="K125" s="72">
        <v>29.3</v>
      </c>
      <c r="L125" s="73">
        <v>15760.19</v>
      </c>
      <c r="M125" s="73">
        <v>38.4</v>
      </c>
      <c r="N125" s="73">
        <v>3204.09</v>
      </c>
      <c r="O125" s="73">
        <v>18.399999999999999</v>
      </c>
      <c r="P125" s="73">
        <v>12556.1</v>
      </c>
      <c r="Q125" s="74">
        <v>44.6</v>
      </c>
    </row>
    <row r="126" spans="1:17" hidden="1" x14ac:dyDescent="0.15">
      <c r="A126" s="69" t="s">
        <v>189</v>
      </c>
      <c r="B126" s="58">
        <f t="shared" si="4"/>
        <v>2010</v>
      </c>
      <c r="C126" s="58">
        <f t="shared" si="5"/>
        <v>4</v>
      </c>
      <c r="D126" s="70">
        <f t="shared" si="6"/>
        <v>5307.1737080218136</v>
      </c>
      <c r="E126" s="71">
        <f t="shared" si="7"/>
        <v>0.1698631906278838</v>
      </c>
      <c r="F126" s="72">
        <v>23412.16</v>
      </c>
      <c r="G126" s="72">
        <v>32.799999999999997</v>
      </c>
      <c r="H126" s="72">
        <v>5486.48</v>
      </c>
      <c r="I126" s="72">
        <v>12.8</v>
      </c>
      <c r="J126" s="72">
        <v>17925.68</v>
      </c>
      <c r="K126" s="72">
        <v>40.5</v>
      </c>
      <c r="L126" s="73">
        <v>12425.24</v>
      </c>
      <c r="M126" s="73">
        <v>55.4</v>
      </c>
      <c r="N126" s="73">
        <v>2541.06</v>
      </c>
      <c r="O126" s="73">
        <v>31.3</v>
      </c>
      <c r="P126" s="73">
        <v>9884.19</v>
      </c>
      <c r="Q126" s="74">
        <v>63.1</v>
      </c>
    </row>
    <row r="127" spans="1:17" hidden="1" x14ac:dyDescent="0.15">
      <c r="A127" s="69" t="s">
        <v>190</v>
      </c>
      <c r="B127" s="58">
        <f t="shared" si="4"/>
        <v>2010</v>
      </c>
      <c r="C127" s="58">
        <f t="shared" si="5"/>
        <v>3</v>
      </c>
      <c r="D127" s="70">
        <f t="shared" si="6"/>
        <v>5192.9181325076888</v>
      </c>
      <c r="E127" s="71">
        <f t="shared" si="7"/>
        <v>0.16089227543005621</v>
      </c>
      <c r="F127" s="72">
        <v>15360.92</v>
      </c>
      <c r="G127" s="72">
        <v>35.799999999999997</v>
      </c>
      <c r="H127" s="72">
        <v>3558.54</v>
      </c>
      <c r="I127" s="72">
        <v>14.1</v>
      </c>
      <c r="J127" s="72">
        <v>11802.38</v>
      </c>
      <c r="K127" s="72">
        <v>44.1</v>
      </c>
      <c r="L127" s="73">
        <v>7976.8</v>
      </c>
      <c r="M127" s="73">
        <v>57.7</v>
      </c>
      <c r="N127" s="73">
        <v>1651.3</v>
      </c>
      <c r="O127" s="73">
        <v>27.8</v>
      </c>
      <c r="P127" s="73">
        <v>6325.5</v>
      </c>
      <c r="Q127" s="74">
        <v>67.900000000000006</v>
      </c>
    </row>
    <row r="128" spans="1:17" hidden="1" x14ac:dyDescent="0.15">
      <c r="A128" s="69" t="s">
        <v>191</v>
      </c>
      <c r="B128" s="58">
        <f t="shared" si="4"/>
        <v>2010</v>
      </c>
      <c r="C128" s="58">
        <f t="shared" si="5"/>
        <v>2</v>
      </c>
      <c r="D128" s="70">
        <f t="shared" si="6"/>
        <v>5752.1124555916122</v>
      </c>
      <c r="E128" s="71">
        <f>(D128-D139)/D139</f>
        <v>0.2313582923305719</v>
      </c>
      <c r="F128" s="72">
        <v>7155.18</v>
      </c>
      <c r="G128" s="72">
        <v>38.200000000000003</v>
      </c>
      <c r="H128" s="72">
        <v>1556.58</v>
      </c>
      <c r="I128" s="72">
        <v>19.600000000000001</v>
      </c>
      <c r="J128" s="72">
        <v>5598.59</v>
      </c>
      <c r="K128" s="72">
        <v>44.4</v>
      </c>
      <c r="L128" s="73">
        <v>4115.74</v>
      </c>
      <c r="M128" s="73">
        <v>70.2</v>
      </c>
      <c r="N128" s="73">
        <v>782.24</v>
      </c>
      <c r="O128" s="73">
        <v>48.6</v>
      </c>
      <c r="P128" s="73">
        <v>3333.5</v>
      </c>
      <c r="Q128" s="74">
        <v>76.2</v>
      </c>
    </row>
    <row r="129" spans="1:17" hidden="1" x14ac:dyDescent="0.15">
      <c r="A129" s="69" t="s">
        <v>193</v>
      </c>
      <c r="B129" s="58">
        <f t="shared" si="4"/>
        <v>2009</v>
      </c>
      <c r="C129" s="58">
        <f t="shared" si="5"/>
        <v>12</v>
      </c>
      <c r="D129" s="70">
        <f t="shared" si="6"/>
        <v>4694.6017331205994</v>
      </c>
      <c r="E129" s="71"/>
      <c r="F129" s="72">
        <v>93713.04</v>
      </c>
      <c r="G129" s="72">
        <v>42.1</v>
      </c>
      <c r="H129" s="72">
        <v>26837.37</v>
      </c>
      <c r="I129" s="72">
        <v>18.600000000000001</v>
      </c>
      <c r="J129" s="72">
        <v>66875.66</v>
      </c>
      <c r="K129" s="72">
        <v>54.3</v>
      </c>
      <c r="L129" s="73">
        <v>43994.54</v>
      </c>
      <c r="M129" s="73">
        <v>75.5</v>
      </c>
      <c r="N129" s="73">
        <v>10768.09</v>
      </c>
      <c r="O129" s="73">
        <v>50.8</v>
      </c>
      <c r="P129" s="73">
        <v>33226.449999999997</v>
      </c>
      <c r="Q129" s="74">
        <v>85.3</v>
      </c>
    </row>
    <row r="130" spans="1:17" hidden="1" x14ac:dyDescent="0.15">
      <c r="A130" s="69" t="s">
        <v>194</v>
      </c>
      <c r="B130" s="58">
        <f t="shared" si="4"/>
        <v>2009</v>
      </c>
      <c r="C130" s="58">
        <f t="shared" si="5"/>
        <v>11</v>
      </c>
      <c r="D130" s="70">
        <f t="shared" si="6"/>
        <v>4785.3208276515015</v>
      </c>
      <c r="E130" s="71"/>
      <c r="F130" s="72">
        <v>75203.149999999994</v>
      </c>
      <c r="G130" s="72">
        <v>53</v>
      </c>
      <c r="H130" s="72">
        <v>20129.009999999998</v>
      </c>
      <c r="I130" s="72">
        <v>46.7</v>
      </c>
      <c r="J130" s="72">
        <v>55074.14</v>
      </c>
      <c r="K130" s="72">
        <v>55.4</v>
      </c>
      <c r="L130" s="73">
        <v>35987.120000000003</v>
      </c>
      <c r="M130" s="73">
        <v>86.8</v>
      </c>
      <c r="N130" s="73">
        <v>8359.93</v>
      </c>
      <c r="O130" s="73">
        <v>85.8</v>
      </c>
      <c r="P130" s="73">
        <v>27627.19</v>
      </c>
      <c r="Q130" s="74">
        <v>87.2</v>
      </c>
    </row>
    <row r="131" spans="1:17" hidden="1" x14ac:dyDescent="0.15">
      <c r="A131" s="69" t="s">
        <v>195</v>
      </c>
      <c r="B131" s="58">
        <f t="shared" ref="B131:B139" si="8">YEAR(A131)</f>
        <v>2009</v>
      </c>
      <c r="C131" s="58">
        <f t="shared" ref="C131:C139" si="9">MONTH(A131)</f>
        <v>10</v>
      </c>
      <c r="D131" s="70">
        <f t="shared" ref="D131:D139" si="10">L131/F131*10000</f>
        <v>4750.5986629546778</v>
      </c>
      <c r="E131" s="71"/>
      <c r="F131" s="72">
        <v>66368.73</v>
      </c>
      <c r="G131" s="72">
        <v>48.4</v>
      </c>
      <c r="H131" s="72">
        <v>17349.490000000002</v>
      </c>
      <c r="I131" s="72">
        <v>41.2</v>
      </c>
      <c r="J131" s="72">
        <v>49019.23</v>
      </c>
      <c r="K131" s="72">
        <v>51.1</v>
      </c>
      <c r="L131" s="73">
        <v>31529.119999999999</v>
      </c>
      <c r="M131" s="73">
        <v>79.2</v>
      </c>
      <c r="N131" s="73">
        <v>7197.18</v>
      </c>
      <c r="O131" s="73">
        <v>77.3</v>
      </c>
      <c r="P131" s="73">
        <v>24331.94</v>
      </c>
      <c r="Q131" s="74">
        <v>79.8</v>
      </c>
    </row>
    <row r="132" spans="1:17" hidden="1" x14ac:dyDescent="0.15">
      <c r="A132" s="69" t="s">
        <v>196</v>
      </c>
      <c r="B132" s="58">
        <f t="shared" si="8"/>
        <v>2009</v>
      </c>
      <c r="C132" s="58">
        <f t="shared" si="9"/>
        <v>9</v>
      </c>
      <c r="D132" s="70">
        <f t="shared" si="10"/>
        <v>4716.7053102721184</v>
      </c>
      <c r="E132" s="71"/>
      <c r="F132" s="72">
        <v>58371.02</v>
      </c>
      <c r="G132" s="72">
        <v>44.8</v>
      </c>
      <c r="H132" s="72">
        <v>15342.58</v>
      </c>
      <c r="I132" s="72">
        <v>40.6</v>
      </c>
      <c r="J132" s="72">
        <v>43028.43</v>
      </c>
      <c r="K132" s="72">
        <v>46.3</v>
      </c>
      <c r="L132" s="73">
        <v>27531.89</v>
      </c>
      <c r="M132" s="73">
        <v>73.400000000000006</v>
      </c>
      <c r="N132" s="73">
        <v>6291.61</v>
      </c>
      <c r="O132" s="73">
        <v>73.599999999999994</v>
      </c>
      <c r="P132" s="73">
        <v>21240.27</v>
      </c>
      <c r="Q132" s="74">
        <v>73.3</v>
      </c>
    </row>
    <row r="133" spans="1:17" hidden="1" x14ac:dyDescent="0.15">
      <c r="A133" s="69" t="s">
        <v>197</v>
      </c>
      <c r="B133" s="58">
        <f t="shared" si="8"/>
        <v>2009</v>
      </c>
      <c r="C133" s="58">
        <f t="shared" si="9"/>
        <v>8</v>
      </c>
      <c r="D133" s="70">
        <f t="shared" si="10"/>
        <v>4748.2032149884935</v>
      </c>
      <c r="E133" s="71"/>
      <c r="F133" s="72">
        <v>49416.04</v>
      </c>
      <c r="G133" s="72">
        <v>42.9</v>
      </c>
      <c r="H133" s="72">
        <v>13042.38</v>
      </c>
      <c r="I133" s="72">
        <v>43.3</v>
      </c>
      <c r="J133" s="72">
        <v>36373.65</v>
      </c>
      <c r="K133" s="72">
        <v>42.7</v>
      </c>
      <c r="L133" s="73">
        <v>23463.74</v>
      </c>
      <c r="M133" s="73">
        <v>69.900000000000006</v>
      </c>
      <c r="N133" s="73">
        <v>5362.93</v>
      </c>
      <c r="O133" s="73">
        <v>74.400000000000006</v>
      </c>
      <c r="P133" s="73">
        <v>18100.810000000001</v>
      </c>
      <c r="Q133" s="74">
        <v>68.599999999999994</v>
      </c>
    </row>
    <row r="134" spans="1:17" hidden="1" x14ac:dyDescent="0.15">
      <c r="A134" s="69" t="s">
        <v>198</v>
      </c>
      <c r="B134" s="58">
        <f t="shared" si="8"/>
        <v>2009</v>
      </c>
      <c r="C134" s="58">
        <f t="shared" si="9"/>
        <v>7</v>
      </c>
      <c r="D134" s="70">
        <f t="shared" si="10"/>
        <v>4693.9526734296123</v>
      </c>
      <c r="E134" s="71"/>
      <c r="F134" s="72">
        <v>41754.980000000003</v>
      </c>
      <c r="G134" s="72">
        <v>37.1</v>
      </c>
      <c r="H134" s="72">
        <v>11109.44</v>
      </c>
      <c r="I134" s="72">
        <v>38.9</v>
      </c>
      <c r="J134" s="72">
        <v>30645.54</v>
      </c>
      <c r="K134" s="72">
        <v>36.5</v>
      </c>
      <c r="L134" s="73">
        <v>19599.59</v>
      </c>
      <c r="M134" s="73">
        <v>60.4</v>
      </c>
      <c r="N134" s="73">
        <v>4486.8999999999996</v>
      </c>
      <c r="O134" s="73">
        <v>65</v>
      </c>
      <c r="P134" s="73">
        <v>15112.69</v>
      </c>
      <c r="Q134" s="74">
        <v>59.1</v>
      </c>
    </row>
    <row r="135" spans="1:17" hidden="1" x14ac:dyDescent="0.15">
      <c r="A135" s="69" t="s">
        <v>199</v>
      </c>
      <c r="B135" s="58">
        <f t="shared" si="8"/>
        <v>2009</v>
      </c>
      <c r="C135" s="58">
        <f t="shared" si="9"/>
        <v>6</v>
      </c>
      <c r="D135" s="70">
        <f t="shared" si="10"/>
        <v>4632.138121218145</v>
      </c>
      <c r="E135" s="71"/>
      <c r="F135" s="72">
        <v>34108.589999999997</v>
      </c>
      <c r="G135" s="72">
        <v>31.7</v>
      </c>
      <c r="H135" s="72">
        <v>9276.2000000000007</v>
      </c>
      <c r="I135" s="72">
        <v>35.1</v>
      </c>
      <c r="J135" s="72">
        <v>24832.39</v>
      </c>
      <c r="K135" s="72">
        <v>30.5</v>
      </c>
      <c r="L135" s="73">
        <v>15799.57</v>
      </c>
      <c r="M135" s="73">
        <v>53</v>
      </c>
      <c r="N135" s="73">
        <v>3726.32</v>
      </c>
      <c r="O135" s="73">
        <v>59.3</v>
      </c>
      <c r="P135" s="73">
        <v>12073.25</v>
      </c>
      <c r="Q135" s="74">
        <v>51.2</v>
      </c>
    </row>
    <row r="136" spans="1:17" hidden="1" x14ac:dyDescent="0.15">
      <c r="A136" s="69" t="s">
        <v>200</v>
      </c>
      <c r="B136" s="58">
        <f t="shared" si="8"/>
        <v>2009</v>
      </c>
      <c r="C136" s="58">
        <f t="shared" si="9"/>
        <v>5</v>
      </c>
      <c r="D136" s="70">
        <f t="shared" si="10"/>
        <v>4621.2938902243268</v>
      </c>
      <c r="E136" s="71"/>
      <c r="F136" s="72">
        <v>24644.44</v>
      </c>
      <c r="G136" s="72">
        <v>25.5</v>
      </c>
      <c r="H136" s="72">
        <v>6716.79</v>
      </c>
      <c r="I136" s="72">
        <v>29.8</v>
      </c>
      <c r="J136" s="72">
        <v>17927.650000000001</v>
      </c>
      <c r="K136" s="72">
        <v>24</v>
      </c>
      <c r="L136" s="73">
        <v>11388.92</v>
      </c>
      <c r="M136" s="73">
        <v>45.3</v>
      </c>
      <c r="N136" s="73">
        <v>2706.52</v>
      </c>
      <c r="O136" s="73">
        <v>48.7</v>
      </c>
      <c r="P136" s="73">
        <v>8682.41</v>
      </c>
      <c r="Q136" s="74">
        <v>44.3</v>
      </c>
    </row>
    <row r="137" spans="1:17" hidden="1" x14ac:dyDescent="0.15">
      <c r="A137" s="69" t="s">
        <v>201</v>
      </c>
      <c r="B137" s="58">
        <f t="shared" si="8"/>
        <v>2009</v>
      </c>
      <c r="C137" s="58">
        <f t="shared" si="9"/>
        <v>4</v>
      </c>
      <c r="D137" s="70">
        <f t="shared" si="10"/>
        <v>4536.5763710997444</v>
      </c>
      <c r="E137" s="71"/>
      <c r="F137" s="72">
        <v>17625.45</v>
      </c>
      <c r="G137" s="72">
        <v>17.5</v>
      </c>
      <c r="H137" s="72">
        <v>4863.8999999999996</v>
      </c>
      <c r="I137" s="72">
        <v>21.3</v>
      </c>
      <c r="J137" s="72">
        <v>12761.56</v>
      </c>
      <c r="K137" s="72">
        <v>16.2</v>
      </c>
      <c r="L137" s="73">
        <v>7995.92</v>
      </c>
      <c r="M137" s="73">
        <v>35.4</v>
      </c>
      <c r="N137" s="73">
        <v>1935.37</v>
      </c>
      <c r="O137" s="73">
        <v>37.799999999999997</v>
      </c>
      <c r="P137" s="73">
        <v>6060.54</v>
      </c>
      <c r="Q137" s="74">
        <v>34.700000000000003</v>
      </c>
    </row>
    <row r="138" spans="1:17" hidden="1" x14ac:dyDescent="0.15">
      <c r="A138" s="69" t="s">
        <v>202</v>
      </c>
      <c r="B138" s="58">
        <f t="shared" si="8"/>
        <v>2009</v>
      </c>
      <c r="C138" s="58">
        <f t="shared" si="9"/>
        <v>3</v>
      </c>
      <c r="D138" s="70">
        <f t="shared" si="10"/>
        <v>4473.2127540291849</v>
      </c>
      <c r="E138" s="71"/>
      <c r="F138" s="72">
        <v>11308.74</v>
      </c>
      <c r="G138" s="72">
        <v>8.1999999999999993</v>
      </c>
      <c r="H138" s="72">
        <v>3119.41</v>
      </c>
      <c r="I138" s="72">
        <v>11.8</v>
      </c>
      <c r="J138" s="72">
        <v>8189.33</v>
      </c>
      <c r="K138" s="72">
        <v>6.9</v>
      </c>
      <c r="L138" s="73">
        <v>5058.6400000000003</v>
      </c>
      <c r="M138" s="73">
        <v>23.1</v>
      </c>
      <c r="N138" s="73">
        <v>1291.95</v>
      </c>
      <c r="O138" s="73">
        <v>28.5</v>
      </c>
      <c r="P138" s="73">
        <v>3766.69</v>
      </c>
      <c r="Q138" s="74">
        <v>21.3</v>
      </c>
    </row>
    <row r="139" spans="1:17" hidden="1" x14ac:dyDescent="0.15">
      <c r="A139" s="75" t="s">
        <v>203</v>
      </c>
      <c r="B139" s="61">
        <f t="shared" si="8"/>
        <v>2009</v>
      </c>
      <c r="C139" s="61">
        <f t="shared" si="9"/>
        <v>2</v>
      </c>
      <c r="D139" s="76">
        <f t="shared" si="10"/>
        <v>4671.3556008988107</v>
      </c>
      <c r="E139" s="77"/>
      <c r="F139" s="78">
        <v>5131.2299999999996</v>
      </c>
      <c r="G139" s="78">
        <v>-0.3</v>
      </c>
      <c r="H139" s="78">
        <v>1276.57</v>
      </c>
      <c r="I139" s="78">
        <v>-0.5</v>
      </c>
      <c r="J139" s="78">
        <v>3854.66</v>
      </c>
      <c r="K139" s="78">
        <v>-0.2</v>
      </c>
      <c r="L139" s="79">
        <v>2396.98</v>
      </c>
      <c r="M139" s="79">
        <v>11.2</v>
      </c>
      <c r="N139" s="79">
        <v>516.61</v>
      </c>
      <c r="O139" s="79">
        <v>2.2999999999999998</v>
      </c>
      <c r="P139" s="79">
        <v>1880.37</v>
      </c>
      <c r="Q139" s="80">
        <v>14</v>
      </c>
    </row>
  </sheetData>
  <autoFilter ref="A1:Q139" xr:uid="{3EB158A4-D9CD-4B5E-A987-BA92529816F5}">
    <filterColumn colId="2">
      <filters>
        <filter val="12"/>
      </filters>
    </filterColumn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1FE55-F659-42F0-8262-A5918C5CDB03}">
  <dimension ref="A1:O55"/>
  <sheetViews>
    <sheetView workbookViewId="0">
      <pane ySplit="1" topLeftCell="A2" activePane="bottomLeft" state="frozen"/>
      <selection pane="bottomLeft" activeCell="U20" sqref="U20"/>
    </sheetView>
  </sheetViews>
  <sheetFormatPr defaultRowHeight="13.5" x14ac:dyDescent="0.15"/>
  <cols>
    <col min="1" max="1" width="12.625" style="134" customWidth="1"/>
    <col min="2" max="2" width="11.25" style="87" customWidth="1"/>
    <col min="3" max="3" width="12.375" style="87" customWidth="1"/>
    <col min="4" max="4" width="8.625" style="87" customWidth="1"/>
    <col min="5" max="5" width="9.125" style="87" customWidth="1"/>
    <col min="6" max="6" width="10.125" style="87" customWidth="1"/>
    <col min="7" max="7" width="12.5" style="87" customWidth="1"/>
    <col min="8" max="9" width="9" style="87"/>
    <col min="10" max="10" width="10.875" style="87" customWidth="1"/>
    <col min="11" max="11" width="9" style="87"/>
    <col min="12" max="12" width="11.375" style="87" customWidth="1"/>
    <col min="13" max="13" width="9" style="87"/>
    <col min="14" max="14" width="10.875" style="87" customWidth="1"/>
    <col min="15" max="16384" width="9" style="87"/>
  </cols>
  <sheetData>
    <row r="1" spans="1:15" s="83" customFormat="1" ht="40.5" x14ac:dyDescent="0.15">
      <c r="A1" s="131" t="s">
        <v>238</v>
      </c>
      <c r="B1" s="83" t="s">
        <v>240</v>
      </c>
      <c r="C1" s="83" t="s">
        <v>243</v>
      </c>
      <c r="D1" s="83" t="s">
        <v>239</v>
      </c>
      <c r="E1" s="83" t="s">
        <v>241</v>
      </c>
      <c r="F1" s="83" t="s">
        <v>242</v>
      </c>
      <c r="G1" s="83" t="s">
        <v>244</v>
      </c>
      <c r="H1" s="83" t="s">
        <v>239</v>
      </c>
      <c r="I1" s="83" t="s">
        <v>241</v>
      </c>
      <c r="J1" s="83" t="s">
        <v>245</v>
      </c>
      <c r="K1" s="83" t="s">
        <v>246</v>
      </c>
      <c r="L1" s="83" t="s">
        <v>247</v>
      </c>
      <c r="M1" s="83" t="s">
        <v>248</v>
      </c>
      <c r="N1" s="83" t="s">
        <v>249</v>
      </c>
      <c r="O1" s="83" t="s">
        <v>250</v>
      </c>
    </row>
    <row r="2" spans="1:15" s="88" customFormat="1" x14ac:dyDescent="0.15">
      <c r="A2" s="132">
        <v>44044</v>
      </c>
      <c r="B2" s="82">
        <v>2204</v>
      </c>
      <c r="C2" s="82">
        <v>9243</v>
      </c>
      <c r="D2" s="82">
        <v>774</v>
      </c>
      <c r="E2" s="82">
        <v>3617</v>
      </c>
      <c r="F2" s="82">
        <v>1490</v>
      </c>
      <c r="G2" s="82">
        <v>6241</v>
      </c>
      <c r="H2" s="82">
        <v>397</v>
      </c>
      <c r="I2" s="82">
        <v>1758</v>
      </c>
      <c r="J2" s="82">
        <v>2264</v>
      </c>
      <c r="K2" s="82">
        <v>1766</v>
      </c>
      <c r="L2" s="82">
        <v>2029</v>
      </c>
      <c r="M2" s="82">
        <v>4646</v>
      </c>
      <c r="N2" s="129">
        <v>0.08</v>
      </c>
      <c r="O2" s="129">
        <v>0.09</v>
      </c>
    </row>
    <row r="3" spans="1:15" s="88" customFormat="1" x14ac:dyDescent="0.15">
      <c r="A3" s="133">
        <v>44378</v>
      </c>
      <c r="B3" s="88">
        <v>2112</v>
      </c>
      <c r="C3" s="88">
        <v>9676</v>
      </c>
      <c r="D3" s="88">
        <v>598</v>
      </c>
      <c r="E3" s="88">
        <v>2809</v>
      </c>
      <c r="F3" s="88">
        <v>1705</v>
      </c>
      <c r="G3" s="88">
        <v>7336</v>
      </c>
      <c r="H3" s="88">
        <v>458</v>
      </c>
      <c r="I3" s="88">
        <v>2161</v>
      </c>
      <c r="J3" s="88">
        <v>2639</v>
      </c>
      <c r="K3" s="88">
        <v>2133</v>
      </c>
      <c r="L3" s="88">
        <v>2019</v>
      </c>
      <c r="M3" s="88">
        <v>4409</v>
      </c>
      <c r="N3" s="130">
        <v>0.11</v>
      </c>
      <c r="O3" s="130">
        <v>0.14000000000000001</v>
      </c>
    </row>
    <row r="4" spans="1:15" s="88" customFormat="1" x14ac:dyDescent="0.15">
      <c r="A4" s="133" t="s">
        <v>252</v>
      </c>
      <c r="B4" s="88">
        <v>13889</v>
      </c>
      <c r="C4" s="88">
        <v>56429</v>
      </c>
      <c r="D4" s="88">
        <v>4499</v>
      </c>
      <c r="E4" s="88">
        <v>22094</v>
      </c>
      <c r="F4" s="88">
        <v>12018</v>
      </c>
      <c r="G4" s="88">
        <v>48306</v>
      </c>
      <c r="H4" s="88">
        <v>3709</v>
      </c>
      <c r="I4" s="88">
        <v>18567</v>
      </c>
      <c r="J4" s="88">
        <v>29303</v>
      </c>
      <c r="K4" s="88">
        <v>25711</v>
      </c>
      <c r="L4" s="88">
        <v>3239</v>
      </c>
      <c r="M4" s="88">
        <v>6170</v>
      </c>
      <c r="N4" s="130">
        <v>0.16</v>
      </c>
      <c r="O4" s="130">
        <v>0.17</v>
      </c>
    </row>
    <row r="5" spans="1:15" s="88" customFormat="1" x14ac:dyDescent="0.15">
      <c r="A5" s="133">
        <v>44348</v>
      </c>
      <c r="B5" s="88">
        <v>2636</v>
      </c>
      <c r="C5" s="88">
        <v>12080</v>
      </c>
      <c r="D5" s="88">
        <v>961</v>
      </c>
      <c r="E5" s="88">
        <v>5399</v>
      </c>
      <c r="F5" s="88">
        <v>2708</v>
      </c>
      <c r="G5" s="88">
        <v>9193</v>
      </c>
      <c r="H5" s="88">
        <v>793</v>
      </c>
      <c r="I5" s="88">
        <v>4517</v>
      </c>
      <c r="J5" s="88">
        <v>6844</v>
      </c>
      <c r="K5" s="88">
        <v>6529</v>
      </c>
      <c r="L5" s="88">
        <v>3787</v>
      </c>
      <c r="M5" s="88">
        <v>5971</v>
      </c>
      <c r="N5" s="130">
        <v>0.12</v>
      </c>
      <c r="O5" s="130">
        <v>0.13</v>
      </c>
    </row>
    <row r="6" spans="1:15" s="88" customFormat="1" x14ac:dyDescent="0.15">
      <c r="A6" s="133">
        <v>44317</v>
      </c>
      <c r="B6" s="88">
        <v>2513</v>
      </c>
      <c r="C6" s="88">
        <v>9757</v>
      </c>
      <c r="D6" s="88">
        <v>909</v>
      </c>
      <c r="E6" s="88">
        <v>4054</v>
      </c>
      <c r="F6" s="88">
        <v>2143</v>
      </c>
      <c r="G6" s="88">
        <v>8141</v>
      </c>
      <c r="H6" s="88">
        <v>792</v>
      </c>
      <c r="I6" s="88">
        <v>3639</v>
      </c>
      <c r="J6" s="88">
        <v>7665</v>
      </c>
      <c r="K6" s="88">
        <v>6962</v>
      </c>
      <c r="L6" s="88">
        <v>4849</v>
      </c>
      <c r="M6" s="88">
        <v>8580</v>
      </c>
      <c r="N6" s="130">
        <v>0.16</v>
      </c>
      <c r="O6" s="130">
        <v>0.17</v>
      </c>
    </row>
    <row r="7" spans="1:15" s="88" customFormat="1" x14ac:dyDescent="0.15">
      <c r="A7" s="133">
        <v>44287</v>
      </c>
      <c r="B7" s="88">
        <v>2368</v>
      </c>
      <c r="C7" s="88">
        <v>9984</v>
      </c>
      <c r="D7" s="88">
        <v>846</v>
      </c>
      <c r="E7" s="88">
        <v>4592</v>
      </c>
      <c r="F7" s="88">
        <v>1910</v>
      </c>
      <c r="G7" s="88">
        <v>8020</v>
      </c>
      <c r="H7" s="88">
        <v>580</v>
      </c>
      <c r="I7" s="88">
        <v>3217</v>
      </c>
      <c r="J7" s="88">
        <v>4890</v>
      </c>
      <c r="K7" s="88">
        <v>4441</v>
      </c>
      <c r="L7" s="88">
        <v>3296</v>
      </c>
      <c r="M7" s="88">
        <v>6405</v>
      </c>
      <c r="N7" s="130">
        <v>0.25</v>
      </c>
      <c r="O7" s="130">
        <v>0.27</v>
      </c>
    </row>
    <row r="8" spans="1:15" s="88" customFormat="1" x14ac:dyDescent="0.15">
      <c r="A8" s="133">
        <v>44256</v>
      </c>
      <c r="B8" s="88">
        <v>2085</v>
      </c>
      <c r="C8" s="88">
        <v>8534</v>
      </c>
      <c r="D8" s="88">
        <v>584</v>
      </c>
      <c r="E8" s="88">
        <v>2683</v>
      </c>
      <c r="F8" s="88">
        <v>2145</v>
      </c>
      <c r="G8" s="88">
        <v>8217</v>
      </c>
      <c r="H8" s="88">
        <v>462</v>
      </c>
      <c r="I8" s="88">
        <v>2012</v>
      </c>
      <c r="J8" s="88">
        <v>3023</v>
      </c>
      <c r="K8" s="88">
        <v>2101</v>
      </c>
      <c r="L8" s="88">
        <v>2007</v>
      </c>
      <c r="M8" s="88">
        <v>4620</v>
      </c>
      <c r="N8" s="130">
        <v>0.15</v>
      </c>
      <c r="O8" s="130">
        <v>0.17</v>
      </c>
    </row>
    <row r="9" spans="1:15" s="88" customFormat="1" x14ac:dyDescent="0.15">
      <c r="A9" s="133">
        <v>44228</v>
      </c>
      <c r="B9" s="88">
        <v>1658</v>
      </c>
      <c r="C9" s="88">
        <v>6305</v>
      </c>
      <c r="D9" s="88">
        <v>430</v>
      </c>
      <c r="E9" s="88">
        <v>1965</v>
      </c>
      <c r="F9" s="88">
        <v>1279</v>
      </c>
      <c r="G9" s="88">
        <v>4967</v>
      </c>
      <c r="H9" s="88">
        <v>366</v>
      </c>
      <c r="I9" s="88">
        <v>1805</v>
      </c>
      <c r="J9" s="88">
        <v>2807</v>
      </c>
      <c r="K9" s="88">
        <v>2372</v>
      </c>
      <c r="L9" s="88">
        <v>2937</v>
      </c>
      <c r="M9" s="88">
        <v>5719</v>
      </c>
      <c r="N9" s="130">
        <v>0.17</v>
      </c>
      <c r="O9" s="130">
        <v>0.19</v>
      </c>
    </row>
    <row r="10" spans="1:15" s="88" customFormat="1" x14ac:dyDescent="0.15">
      <c r="A10" s="133">
        <v>44197</v>
      </c>
      <c r="B10" s="88">
        <v>2517</v>
      </c>
      <c r="C10" s="88">
        <v>9417</v>
      </c>
      <c r="D10" s="88">
        <v>750</v>
      </c>
      <c r="E10" s="88">
        <v>3319</v>
      </c>
      <c r="F10" s="88">
        <v>1770</v>
      </c>
      <c r="G10" s="88">
        <v>6884</v>
      </c>
      <c r="H10" s="88">
        <v>484</v>
      </c>
      <c r="I10" s="88">
        <v>2212</v>
      </c>
      <c r="J10" s="88">
        <v>3526</v>
      </c>
      <c r="K10" s="88">
        <v>2766</v>
      </c>
      <c r="L10" s="88">
        <v>2829</v>
      </c>
      <c r="M10" s="88">
        <v>5759</v>
      </c>
      <c r="N10" s="130">
        <v>0.13</v>
      </c>
      <c r="O10" s="130">
        <v>0.15</v>
      </c>
    </row>
    <row r="11" spans="1:15" s="88" customFormat="1" x14ac:dyDescent="0.15">
      <c r="A11" s="133" t="s">
        <v>253</v>
      </c>
      <c r="B11" s="88">
        <v>34283</v>
      </c>
      <c r="C11" s="88">
        <v>142968</v>
      </c>
      <c r="D11" s="88">
        <v>11825</v>
      </c>
      <c r="E11" s="88">
        <v>58058</v>
      </c>
      <c r="F11" s="88">
        <v>29283</v>
      </c>
      <c r="G11" s="88">
        <v>121872</v>
      </c>
      <c r="H11" s="88">
        <v>9823</v>
      </c>
      <c r="I11" s="88">
        <v>49046</v>
      </c>
      <c r="J11" s="88">
        <v>59827</v>
      </c>
      <c r="K11" s="88">
        <v>50992</v>
      </c>
      <c r="L11" s="88">
        <v>2586</v>
      </c>
      <c r="M11" s="88">
        <v>4574</v>
      </c>
      <c r="N11" s="130">
        <v>0.14000000000000001</v>
      </c>
      <c r="O11" s="130">
        <v>0.15</v>
      </c>
    </row>
    <row r="12" spans="1:15" s="88" customFormat="1" x14ac:dyDescent="0.15">
      <c r="A12" s="133">
        <v>44166</v>
      </c>
      <c r="B12" s="88">
        <v>5037</v>
      </c>
      <c r="C12" s="88">
        <v>23265</v>
      </c>
      <c r="D12" s="88">
        <v>1893</v>
      </c>
      <c r="E12" s="88">
        <v>9353</v>
      </c>
      <c r="F12" s="88">
        <v>3996</v>
      </c>
      <c r="G12" s="88">
        <v>17977</v>
      </c>
      <c r="H12" s="88">
        <v>1490</v>
      </c>
      <c r="I12" s="88">
        <v>7259</v>
      </c>
      <c r="J12" s="88">
        <v>8417</v>
      </c>
      <c r="K12" s="88">
        <v>6781</v>
      </c>
      <c r="L12" s="88">
        <v>2411</v>
      </c>
      <c r="M12" s="88">
        <v>4061</v>
      </c>
      <c r="N12" s="130">
        <v>0.1</v>
      </c>
      <c r="O12" s="130">
        <v>0.12</v>
      </c>
    </row>
    <row r="13" spans="1:15" s="88" customFormat="1" x14ac:dyDescent="0.15">
      <c r="A13" s="133">
        <v>44136</v>
      </c>
      <c r="B13" s="88">
        <v>3294</v>
      </c>
      <c r="C13" s="88">
        <v>13143</v>
      </c>
      <c r="D13" s="88">
        <v>1183</v>
      </c>
      <c r="E13" s="88">
        <v>5528</v>
      </c>
      <c r="F13" s="88">
        <v>2326</v>
      </c>
      <c r="G13" s="88">
        <v>9303</v>
      </c>
      <c r="H13" s="88">
        <v>810</v>
      </c>
      <c r="I13" s="88">
        <v>3810</v>
      </c>
      <c r="J13" s="88">
        <v>4687</v>
      </c>
      <c r="K13" s="88">
        <v>3846</v>
      </c>
      <c r="L13" s="88">
        <v>2647</v>
      </c>
      <c r="M13" s="88">
        <v>4364</v>
      </c>
      <c r="N13" s="130">
        <v>0.14000000000000001</v>
      </c>
      <c r="O13" s="130">
        <v>0.16</v>
      </c>
    </row>
    <row r="14" spans="1:15" s="88" customFormat="1" x14ac:dyDescent="0.15">
      <c r="A14" s="133">
        <v>44105</v>
      </c>
      <c r="B14" s="88">
        <v>2942</v>
      </c>
      <c r="C14" s="88">
        <v>11977</v>
      </c>
      <c r="D14" s="88">
        <v>1021</v>
      </c>
      <c r="E14" s="88">
        <v>4880</v>
      </c>
      <c r="F14" s="88">
        <v>2515</v>
      </c>
      <c r="G14" s="88">
        <v>10007</v>
      </c>
      <c r="H14" s="88">
        <v>896</v>
      </c>
      <c r="I14" s="88">
        <v>4068</v>
      </c>
      <c r="J14" s="88">
        <v>4473</v>
      </c>
      <c r="K14" s="88">
        <v>3379</v>
      </c>
      <c r="L14" s="88">
        <v>2327</v>
      </c>
      <c r="M14" s="88">
        <v>4033</v>
      </c>
      <c r="N14" s="130">
        <v>0.11</v>
      </c>
      <c r="O14" s="130">
        <v>0.13</v>
      </c>
    </row>
    <row r="15" spans="1:15" s="88" customFormat="1" x14ac:dyDescent="0.15">
      <c r="A15" s="133">
        <v>44075</v>
      </c>
      <c r="B15" s="88">
        <v>2729</v>
      </c>
      <c r="C15" s="88">
        <v>11131</v>
      </c>
      <c r="D15" s="88">
        <v>977</v>
      </c>
      <c r="E15" s="88">
        <v>4645</v>
      </c>
      <c r="F15" s="88">
        <v>2212</v>
      </c>
      <c r="G15" s="88">
        <v>9126</v>
      </c>
      <c r="H15" s="88">
        <v>757</v>
      </c>
      <c r="I15" s="88">
        <v>3916</v>
      </c>
      <c r="J15" s="88">
        <v>4919</v>
      </c>
      <c r="K15" s="88">
        <v>4245</v>
      </c>
      <c r="L15" s="88">
        <v>2773</v>
      </c>
      <c r="M15" s="88">
        <v>4672</v>
      </c>
      <c r="N15" s="130">
        <v>0.13</v>
      </c>
      <c r="O15" s="130">
        <v>0.15</v>
      </c>
    </row>
    <row r="16" spans="1:15" s="88" customFormat="1" x14ac:dyDescent="0.15">
      <c r="A16" s="133">
        <v>44044</v>
      </c>
      <c r="B16" s="88">
        <v>2459</v>
      </c>
      <c r="C16" s="88">
        <v>10152</v>
      </c>
      <c r="D16" s="88">
        <v>780</v>
      </c>
      <c r="E16" s="88">
        <v>4222</v>
      </c>
      <c r="F16" s="88">
        <v>1945</v>
      </c>
      <c r="G16" s="88">
        <v>8566</v>
      </c>
      <c r="H16" s="88">
        <v>620</v>
      </c>
      <c r="I16" s="88">
        <v>3426</v>
      </c>
      <c r="J16" s="88">
        <v>4311</v>
      </c>
      <c r="K16" s="88">
        <v>3699</v>
      </c>
      <c r="L16" s="88">
        <v>2703</v>
      </c>
      <c r="M16" s="88">
        <v>4838</v>
      </c>
      <c r="N16" s="130">
        <v>0.15</v>
      </c>
      <c r="O16" s="130">
        <v>0.18</v>
      </c>
    </row>
    <row r="17" spans="1:15" s="88" customFormat="1" x14ac:dyDescent="0.15">
      <c r="A17" s="133">
        <v>44013</v>
      </c>
      <c r="B17" s="88">
        <v>2750</v>
      </c>
      <c r="C17" s="88">
        <v>12498</v>
      </c>
      <c r="D17" s="88">
        <v>936</v>
      </c>
      <c r="E17" s="88">
        <v>4674</v>
      </c>
      <c r="F17" s="88">
        <v>2571</v>
      </c>
      <c r="G17" s="88">
        <v>10738</v>
      </c>
      <c r="H17" s="88">
        <v>814</v>
      </c>
      <c r="I17" s="88">
        <v>4208</v>
      </c>
      <c r="J17" s="88">
        <v>5517</v>
      </c>
      <c r="K17" s="88">
        <v>4900</v>
      </c>
      <c r="L17" s="88">
        <v>2840</v>
      </c>
      <c r="M17" s="88">
        <v>5170</v>
      </c>
      <c r="N17" s="130">
        <v>0.15</v>
      </c>
      <c r="O17" s="130">
        <v>0.17</v>
      </c>
    </row>
    <row r="18" spans="1:15" s="88" customFormat="1" x14ac:dyDescent="0.15">
      <c r="A18" s="133" t="s">
        <v>258</v>
      </c>
      <c r="B18" s="88">
        <v>14445</v>
      </c>
      <c r="C18" s="88">
        <v>58180</v>
      </c>
      <c r="D18" s="88">
        <v>4799</v>
      </c>
      <c r="E18" s="88">
        <v>23708</v>
      </c>
      <c r="F18" s="88">
        <v>11445</v>
      </c>
      <c r="G18" s="88">
        <v>46535</v>
      </c>
      <c r="H18" s="88">
        <v>3793</v>
      </c>
      <c r="I18" s="88">
        <v>19461</v>
      </c>
      <c r="J18" s="88">
        <v>25422</v>
      </c>
      <c r="K18" s="88">
        <v>22166</v>
      </c>
      <c r="L18" s="88">
        <v>2871</v>
      </c>
      <c r="M18" s="88">
        <v>5109</v>
      </c>
      <c r="N18" s="130">
        <v>0.15</v>
      </c>
      <c r="O18" s="130">
        <v>0.17</v>
      </c>
    </row>
    <row r="19" spans="1:15" s="88" customFormat="1" x14ac:dyDescent="0.15">
      <c r="A19" s="133">
        <v>43983</v>
      </c>
      <c r="B19" s="88">
        <v>3576</v>
      </c>
      <c r="C19" s="88">
        <v>14607</v>
      </c>
      <c r="D19" s="88">
        <v>1247</v>
      </c>
      <c r="E19" s="88">
        <v>6463</v>
      </c>
      <c r="F19" s="88">
        <v>2366</v>
      </c>
      <c r="G19" s="88">
        <v>10165</v>
      </c>
      <c r="H19" s="88">
        <v>901</v>
      </c>
      <c r="I19" s="88">
        <v>4881</v>
      </c>
      <c r="J19" s="88">
        <v>6462</v>
      </c>
      <c r="K19" s="88">
        <v>5838</v>
      </c>
      <c r="L19" s="88">
        <v>3312</v>
      </c>
      <c r="M19" s="88">
        <v>5327</v>
      </c>
      <c r="N19" s="130">
        <v>0.16</v>
      </c>
      <c r="O19" s="130">
        <v>0.17</v>
      </c>
    </row>
    <row r="20" spans="1:15" s="88" customFormat="1" x14ac:dyDescent="0.15">
      <c r="A20" s="133">
        <v>43952</v>
      </c>
      <c r="B20" s="88">
        <v>2596</v>
      </c>
      <c r="C20" s="88">
        <v>10312</v>
      </c>
      <c r="D20" s="88">
        <v>939</v>
      </c>
      <c r="E20" s="88">
        <v>4626</v>
      </c>
      <c r="F20" s="88">
        <v>1932</v>
      </c>
      <c r="G20" s="88">
        <v>7249</v>
      </c>
      <c r="H20" s="88">
        <v>729</v>
      </c>
      <c r="I20" s="88">
        <v>3573</v>
      </c>
      <c r="J20" s="88">
        <v>5258</v>
      </c>
      <c r="K20" s="88">
        <v>4758</v>
      </c>
      <c r="L20" s="88">
        <v>3616</v>
      </c>
      <c r="M20" s="88">
        <v>5972</v>
      </c>
      <c r="N20" s="130">
        <v>0.17</v>
      </c>
      <c r="O20" s="130">
        <v>0.19</v>
      </c>
    </row>
    <row r="21" spans="1:15" s="88" customFormat="1" x14ac:dyDescent="0.15">
      <c r="A21" s="133">
        <v>43922</v>
      </c>
      <c r="B21" s="88">
        <v>2611</v>
      </c>
      <c r="C21" s="88">
        <v>11018</v>
      </c>
      <c r="D21" s="88">
        <v>954</v>
      </c>
      <c r="E21" s="88">
        <v>4808</v>
      </c>
      <c r="F21" s="88">
        <v>2105</v>
      </c>
      <c r="G21" s="88">
        <v>8809</v>
      </c>
      <c r="H21" s="88">
        <v>735</v>
      </c>
      <c r="I21" s="88">
        <v>3705</v>
      </c>
      <c r="J21" s="88">
        <v>5369</v>
      </c>
      <c r="K21" s="88">
        <v>4710</v>
      </c>
      <c r="L21" s="88">
        <v>3328</v>
      </c>
      <c r="M21" s="88">
        <v>5503</v>
      </c>
      <c r="N21" s="130">
        <v>0.16</v>
      </c>
      <c r="O21" s="130">
        <v>0.18</v>
      </c>
    </row>
    <row r="22" spans="1:15" s="88" customFormat="1" x14ac:dyDescent="0.15">
      <c r="A22" s="133">
        <v>43891</v>
      </c>
      <c r="B22" s="88">
        <v>1816</v>
      </c>
      <c r="C22" s="88">
        <v>7846</v>
      </c>
      <c r="D22" s="88">
        <v>540</v>
      </c>
      <c r="E22" s="88">
        <v>2494</v>
      </c>
      <c r="F22" s="88">
        <v>1248</v>
      </c>
      <c r="G22" s="88">
        <v>5611</v>
      </c>
      <c r="H22" s="88">
        <v>373</v>
      </c>
      <c r="I22" s="88">
        <v>1986</v>
      </c>
      <c r="J22" s="88">
        <v>2217</v>
      </c>
      <c r="K22" s="88">
        <v>1876</v>
      </c>
      <c r="L22" s="88">
        <v>2128</v>
      </c>
      <c r="M22" s="88">
        <v>4581</v>
      </c>
      <c r="N22" s="130">
        <v>0.13</v>
      </c>
      <c r="O22" s="130">
        <v>0.14000000000000001</v>
      </c>
    </row>
    <row r="23" spans="1:15" s="88" customFormat="1" x14ac:dyDescent="0.15">
      <c r="A23" s="133">
        <v>43862</v>
      </c>
      <c r="B23" s="88">
        <v>1613</v>
      </c>
      <c r="C23" s="88">
        <v>6644</v>
      </c>
      <c r="D23" s="88">
        <v>450</v>
      </c>
      <c r="E23" s="88">
        <v>2261</v>
      </c>
      <c r="F23" s="88">
        <v>1364</v>
      </c>
      <c r="G23" s="88">
        <v>5193</v>
      </c>
      <c r="H23" s="88">
        <v>313</v>
      </c>
      <c r="I23" s="88">
        <v>1492</v>
      </c>
      <c r="J23" s="88">
        <v>2392</v>
      </c>
      <c r="K23" s="88">
        <v>2016</v>
      </c>
      <c r="L23" s="88">
        <v>2398</v>
      </c>
      <c r="M23" s="88">
        <v>5800</v>
      </c>
      <c r="N23" s="130">
        <v>0.11</v>
      </c>
      <c r="O23" s="130">
        <v>0.13</v>
      </c>
    </row>
    <row r="24" spans="1:15" s="88" customFormat="1" x14ac:dyDescent="0.15">
      <c r="A24" s="133">
        <v>43831</v>
      </c>
      <c r="B24" s="88">
        <v>1886</v>
      </c>
      <c r="C24" s="88">
        <v>6766</v>
      </c>
      <c r="D24" s="88">
        <v>570</v>
      </c>
      <c r="E24" s="88">
        <v>2733</v>
      </c>
      <c r="F24" s="88">
        <v>1334</v>
      </c>
      <c r="G24" s="88">
        <v>4649</v>
      </c>
      <c r="H24" s="88">
        <v>382</v>
      </c>
      <c r="I24" s="88">
        <v>1944</v>
      </c>
      <c r="J24" s="88">
        <v>2638</v>
      </c>
      <c r="K24" s="88">
        <v>2171</v>
      </c>
      <c r="L24" s="88">
        <v>2879</v>
      </c>
      <c r="M24" s="88">
        <v>5188</v>
      </c>
      <c r="N24" s="130">
        <v>0.12</v>
      </c>
      <c r="O24" s="130">
        <v>0.11</v>
      </c>
    </row>
    <row r="25" spans="1:15" s="88" customFormat="1" x14ac:dyDescent="0.15">
      <c r="A25" s="133" t="s">
        <v>254</v>
      </c>
      <c r="B25" s="88">
        <v>31116</v>
      </c>
      <c r="C25" s="88">
        <v>129816</v>
      </c>
      <c r="D25" s="88">
        <v>10992</v>
      </c>
      <c r="E25" s="88">
        <v>53417</v>
      </c>
      <c r="F25" s="88">
        <v>25899</v>
      </c>
      <c r="G25" s="88">
        <v>106568</v>
      </c>
      <c r="H25" s="88">
        <v>8799</v>
      </c>
      <c r="I25" s="88">
        <v>42557</v>
      </c>
      <c r="J25" s="88">
        <v>50294</v>
      </c>
      <c r="K25" s="88">
        <v>42342</v>
      </c>
      <c r="L25" s="88">
        <v>2507</v>
      </c>
      <c r="M25" s="88">
        <v>4363</v>
      </c>
      <c r="N25" s="130">
        <v>0.13</v>
      </c>
      <c r="O25" s="130">
        <v>0.15</v>
      </c>
    </row>
    <row r="26" spans="1:15" s="88" customFormat="1" x14ac:dyDescent="0.15">
      <c r="A26" s="133">
        <v>43647</v>
      </c>
      <c r="B26" s="88">
        <v>2345</v>
      </c>
      <c r="C26" s="88">
        <v>10206</v>
      </c>
      <c r="D26" s="88">
        <v>879</v>
      </c>
      <c r="E26" s="88">
        <v>4317</v>
      </c>
      <c r="F26" s="88">
        <v>1932</v>
      </c>
      <c r="G26" s="88">
        <v>7864</v>
      </c>
      <c r="H26" s="88">
        <v>691</v>
      </c>
      <c r="I26" s="88">
        <v>3528</v>
      </c>
      <c r="J26" s="88">
        <v>4828</v>
      </c>
      <c r="K26" s="88">
        <v>4205</v>
      </c>
      <c r="L26" s="88">
        <v>3167</v>
      </c>
      <c r="M26" s="88">
        <v>5102</v>
      </c>
      <c r="N26" s="130">
        <v>0.14000000000000001</v>
      </c>
      <c r="O26" s="130">
        <v>0.16</v>
      </c>
    </row>
    <row r="27" spans="1:15" s="88" customFormat="1" x14ac:dyDescent="0.15">
      <c r="A27" s="133" t="s">
        <v>256</v>
      </c>
      <c r="B27" s="88">
        <v>13255</v>
      </c>
      <c r="C27" s="88">
        <v>56181</v>
      </c>
      <c r="D27" s="88">
        <v>4632</v>
      </c>
      <c r="E27" s="88">
        <v>22447</v>
      </c>
      <c r="F27" s="88">
        <v>11169</v>
      </c>
      <c r="G27" s="88">
        <v>47083</v>
      </c>
      <c r="H27" s="88">
        <v>3796</v>
      </c>
      <c r="I27" s="88">
        <v>18536</v>
      </c>
      <c r="J27" s="88">
        <v>22490</v>
      </c>
      <c r="K27" s="88">
        <v>19290</v>
      </c>
      <c r="L27" s="88">
        <v>2565</v>
      </c>
      <c r="M27" s="88">
        <v>4597</v>
      </c>
      <c r="N27" s="130">
        <v>0.18</v>
      </c>
      <c r="O27" s="130">
        <v>0.2</v>
      </c>
    </row>
    <row r="28" spans="1:15" s="88" customFormat="1" x14ac:dyDescent="0.15">
      <c r="A28" s="133" t="s">
        <v>261</v>
      </c>
      <c r="B28" s="88">
        <v>30317</v>
      </c>
      <c r="C28" s="88">
        <v>128440</v>
      </c>
      <c r="D28" s="88">
        <v>10268</v>
      </c>
      <c r="E28" s="88">
        <v>50478</v>
      </c>
      <c r="F28" s="88">
        <v>25502</v>
      </c>
      <c r="G28" s="88">
        <v>105492</v>
      </c>
      <c r="H28" s="88">
        <v>8046</v>
      </c>
      <c r="I28" s="88">
        <v>38931</v>
      </c>
      <c r="J28" s="88">
        <v>41773</v>
      </c>
      <c r="K28" s="88">
        <v>33969</v>
      </c>
      <c r="L28" s="88">
        <v>2159</v>
      </c>
      <c r="M28" s="88">
        <v>3806</v>
      </c>
      <c r="N28" s="130">
        <v>0.13</v>
      </c>
      <c r="O28" s="130">
        <v>0.15</v>
      </c>
    </row>
    <row r="29" spans="1:15" s="88" customFormat="1" x14ac:dyDescent="0.15">
      <c r="A29" s="133">
        <v>43282</v>
      </c>
      <c r="B29" s="88">
        <v>2571</v>
      </c>
      <c r="C29" s="88">
        <v>10287</v>
      </c>
      <c r="D29" s="88">
        <v>883</v>
      </c>
      <c r="E29" s="88">
        <v>4362</v>
      </c>
      <c r="F29" s="88">
        <v>2087</v>
      </c>
      <c r="G29" s="88">
        <v>8781</v>
      </c>
      <c r="H29" s="88">
        <v>710</v>
      </c>
      <c r="I29" s="88">
        <v>3557</v>
      </c>
      <c r="J29" s="88">
        <v>3958</v>
      </c>
      <c r="K29" s="88">
        <v>3184</v>
      </c>
      <c r="L29" s="88">
        <v>2436</v>
      </c>
      <c r="M29" s="88">
        <v>4002</v>
      </c>
      <c r="N29" s="130">
        <v>0.13</v>
      </c>
      <c r="O29" s="130">
        <v>0.15</v>
      </c>
    </row>
    <row r="30" spans="1:15" s="88" customFormat="1" x14ac:dyDescent="0.15">
      <c r="A30" s="133" t="s">
        <v>260</v>
      </c>
      <c r="B30" s="88">
        <v>13438</v>
      </c>
      <c r="C30" s="88">
        <v>59791</v>
      </c>
      <c r="D30" s="88">
        <v>4323</v>
      </c>
      <c r="E30" s="88">
        <v>22088</v>
      </c>
      <c r="F30" s="88">
        <v>11517</v>
      </c>
      <c r="G30" s="88">
        <v>50243</v>
      </c>
      <c r="H30" s="88">
        <v>3562</v>
      </c>
      <c r="I30" s="88">
        <v>18086</v>
      </c>
      <c r="J30" s="88">
        <v>19597</v>
      </c>
      <c r="K30" s="88">
        <v>16032</v>
      </c>
      <c r="L30" s="88">
        <v>2172</v>
      </c>
      <c r="M30" s="88">
        <v>3909</v>
      </c>
      <c r="N30" s="130">
        <v>0.2</v>
      </c>
      <c r="O30" s="130">
        <v>0.23</v>
      </c>
    </row>
    <row r="31" spans="1:15" s="88" customFormat="1" x14ac:dyDescent="0.15">
      <c r="A31" s="133" t="s">
        <v>262</v>
      </c>
      <c r="B31" s="88">
        <v>27600</v>
      </c>
      <c r="C31" s="88">
        <v>111907</v>
      </c>
      <c r="D31" s="88">
        <v>8950</v>
      </c>
      <c r="E31" s="88">
        <v>41258</v>
      </c>
      <c r="F31" s="88">
        <v>23678</v>
      </c>
      <c r="G31" s="88">
        <v>95036</v>
      </c>
      <c r="H31" s="88">
        <v>7719</v>
      </c>
      <c r="I31" s="88">
        <v>35433</v>
      </c>
      <c r="J31" s="88">
        <v>40623</v>
      </c>
      <c r="K31" s="88">
        <v>33264</v>
      </c>
      <c r="L31" s="88">
        <v>2374</v>
      </c>
      <c r="M31" s="88">
        <v>4069</v>
      </c>
      <c r="N31" s="130">
        <v>0.28999999999999998</v>
      </c>
      <c r="O31" s="130">
        <v>0.34</v>
      </c>
    </row>
    <row r="32" spans="1:15" s="88" customFormat="1" x14ac:dyDescent="0.15">
      <c r="A32" s="133">
        <v>42917</v>
      </c>
      <c r="B32" s="88">
        <v>2247</v>
      </c>
      <c r="C32" s="88">
        <v>8796</v>
      </c>
      <c r="D32" s="88">
        <v>667</v>
      </c>
      <c r="E32" s="88">
        <v>3102</v>
      </c>
      <c r="F32" s="88">
        <v>1707</v>
      </c>
      <c r="G32" s="88">
        <v>6890</v>
      </c>
      <c r="H32" s="88">
        <v>511</v>
      </c>
      <c r="I32" s="88">
        <v>2475</v>
      </c>
      <c r="J32" s="88">
        <v>3414</v>
      </c>
      <c r="K32" s="88">
        <v>2794</v>
      </c>
      <c r="L32" s="88">
        <v>2799</v>
      </c>
      <c r="M32" s="88">
        <v>4833</v>
      </c>
      <c r="N32" s="130">
        <v>0.34</v>
      </c>
      <c r="O32" s="130">
        <v>0.39</v>
      </c>
    </row>
    <row r="33" spans="1:15" s="88" customFormat="1" x14ac:dyDescent="0.15">
      <c r="A33" s="133" t="s">
        <v>264</v>
      </c>
      <c r="B33" s="88">
        <v>11481</v>
      </c>
      <c r="C33" s="88">
        <v>45967</v>
      </c>
      <c r="D33" s="88">
        <v>3552</v>
      </c>
      <c r="E33" s="88">
        <v>16168</v>
      </c>
      <c r="F33" s="88">
        <v>9653</v>
      </c>
      <c r="G33" s="88">
        <v>38196</v>
      </c>
      <c r="H33" s="88">
        <v>3017</v>
      </c>
      <c r="I33" s="88">
        <v>13686</v>
      </c>
      <c r="J33" s="88">
        <v>15055</v>
      </c>
      <c r="K33" s="88">
        <v>12100</v>
      </c>
      <c r="L33" s="88">
        <v>2242</v>
      </c>
      <c r="M33" s="88">
        <v>3795</v>
      </c>
      <c r="N33" s="130">
        <v>0.36</v>
      </c>
      <c r="O33" s="130">
        <v>0.43</v>
      </c>
    </row>
    <row r="34" spans="1:15" s="88" customFormat="1" x14ac:dyDescent="0.15">
      <c r="A34" s="133" t="s">
        <v>267</v>
      </c>
      <c r="B34" s="88">
        <v>27620</v>
      </c>
      <c r="C34" s="88">
        <v>103212</v>
      </c>
      <c r="D34" s="88">
        <v>7937</v>
      </c>
      <c r="E34" s="88">
        <v>33651</v>
      </c>
      <c r="F34" s="88">
        <v>22808</v>
      </c>
      <c r="G34" s="88">
        <v>85885</v>
      </c>
      <c r="H34" s="88">
        <v>6377</v>
      </c>
      <c r="I34" s="88">
        <v>28052</v>
      </c>
      <c r="J34" s="88">
        <v>29047</v>
      </c>
      <c r="K34" s="88">
        <v>22606</v>
      </c>
      <c r="L34" s="88">
        <v>1904</v>
      </c>
      <c r="M34" s="88">
        <v>3349</v>
      </c>
      <c r="N34" s="130">
        <v>0.43</v>
      </c>
      <c r="O34" s="130">
        <v>0.55000000000000004</v>
      </c>
    </row>
    <row r="35" spans="1:15" s="88" customFormat="1" x14ac:dyDescent="0.15">
      <c r="A35" s="133">
        <v>42552</v>
      </c>
      <c r="B35" s="88">
        <v>2083</v>
      </c>
      <c r="C35" s="88">
        <v>7347</v>
      </c>
      <c r="D35" s="88">
        <v>530</v>
      </c>
      <c r="E35" s="88">
        <v>2154</v>
      </c>
      <c r="F35" s="88">
        <v>1573</v>
      </c>
      <c r="G35" s="88">
        <v>5958</v>
      </c>
      <c r="H35" s="88">
        <v>432</v>
      </c>
      <c r="I35" s="88">
        <v>1923</v>
      </c>
      <c r="J35" s="88">
        <v>2057</v>
      </c>
      <c r="K35" s="88">
        <v>1618</v>
      </c>
      <c r="L35" s="88">
        <v>2001</v>
      </c>
      <c r="M35" s="88">
        <v>3502</v>
      </c>
      <c r="N35" s="130">
        <v>0.46</v>
      </c>
      <c r="O35" s="130">
        <v>0.6</v>
      </c>
    </row>
    <row r="36" spans="1:15" s="88" customFormat="1" x14ac:dyDescent="0.15">
      <c r="A36" s="133" t="s">
        <v>266</v>
      </c>
      <c r="B36" s="88">
        <v>12670</v>
      </c>
      <c r="C36" s="88">
        <v>47369</v>
      </c>
      <c r="D36" s="88">
        <v>3561</v>
      </c>
      <c r="E36" s="88">
        <v>14480</v>
      </c>
      <c r="F36" s="88">
        <v>9805</v>
      </c>
      <c r="G36" s="88">
        <v>36598</v>
      </c>
      <c r="H36" s="88">
        <v>2700</v>
      </c>
      <c r="I36" s="88">
        <v>11349</v>
      </c>
      <c r="J36" s="88">
        <v>10818</v>
      </c>
      <c r="K36" s="88">
        <v>8466</v>
      </c>
      <c r="L36" s="88">
        <v>1659</v>
      </c>
      <c r="M36" s="88">
        <v>2972</v>
      </c>
      <c r="N36" s="130">
        <v>0.41</v>
      </c>
      <c r="O36" s="130">
        <v>0.53</v>
      </c>
    </row>
    <row r="37" spans="1:15" s="88" customFormat="1" x14ac:dyDescent="0.15">
      <c r="A37" s="133" t="s">
        <v>268</v>
      </c>
      <c r="B37" s="88">
        <v>31686</v>
      </c>
      <c r="C37" s="88">
        <v>113235</v>
      </c>
      <c r="D37" s="88">
        <v>9332</v>
      </c>
      <c r="E37" s="88">
        <v>37295</v>
      </c>
      <c r="F37" s="88">
        <v>23924</v>
      </c>
      <c r="G37" s="88">
        <v>85671</v>
      </c>
      <c r="H37" s="88">
        <v>6546</v>
      </c>
      <c r="I37" s="88">
        <v>28058</v>
      </c>
      <c r="J37" s="88">
        <v>21793</v>
      </c>
      <c r="K37" s="88">
        <v>15776</v>
      </c>
      <c r="L37" s="88">
        <v>1384</v>
      </c>
      <c r="M37" s="88">
        <v>2223</v>
      </c>
      <c r="N37" s="130">
        <v>0.16</v>
      </c>
      <c r="O37" s="130">
        <v>0.21</v>
      </c>
    </row>
    <row r="38" spans="1:15" s="88" customFormat="1" x14ac:dyDescent="0.15">
      <c r="A38" s="133">
        <v>42186</v>
      </c>
    </row>
    <row r="39" spans="1:15" s="88" customFormat="1" x14ac:dyDescent="0.15">
      <c r="A39" s="133" t="s">
        <v>269</v>
      </c>
      <c r="B39" s="88">
        <v>13745</v>
      </c>
      <c r="C39" s="88">
        <v>47372</v>
      </c>
      <c r="D39" s="88">
        <v>3938</v>
      </c>
      <c r="E39" s="88">
        <v>15075</v>
      </c>
      <c r="F39" s="88">
        <v>9567</v>
      </c>
      <c r="G39" s="88">
        <v>33362</v>
      </c>
      <c r="H39" s="88">
        <v>2585</v>
      </c>
      <c r="I39" s="88">
        <v>10633</v>
      </c>
      <c r="J39" s="88">
        <v>7835</v>
      </c>
      <c r="K39" s="88">
        <v>5380</v>
      </c>
      <c r="L39" s="88">
        <v>1269</v>
      </c>
      <c r="M39" s="88">
        <v>1977</v>
      </c>
      <c r="N39" s="130">
        <v>0.1</v>
      </c>
      <c r="O39" s="130">
        <v>0.13</v>
      </c>
    </row>
    <row r="40" spans="1:15" s="88" customFormat="1" x14ac:dyDescent="0.15">
      <c r="A40" s="133" t="s">
        <v>270</v>
      </c>
      <c r="B40" s="88">
        <v>36260</v>
      </c>
      <c r="C40" s="88">
        <v>135659</v>
      </c>
      <c r="D40" s="88">
        <v>11088</v>
      </c>
      <c r="E40" s="88">
        <v>48486</v>
      </c>
      <c r="F40" s="88">
        <v>27907</v>
      </c>
      <c r="G40" s="88">
        <v>104032</v>
      </c>
      <c r="H40" s="88">
        <v>7941</v>
      </c>
      <c r="I40" s="88">
        <v>35377</v>
      </c>
      <c r="J40" s="88">
        <v>23412</v>
      </c>
      <c r="K40" s="88">
        <v>16001</v>
      </c>
      <c r="L40" s="88">
        <v>1234</v>
      </c>
      <c r="M40" s="88">
        <v>1834</v>
      </c>
      <c r="N40" s="130">
        <v>0.1</v>
      </c>
      <c r="O40" s="130">
        <v>0.12</v>
      </c>
    </row>
    <row r="41" spans="1:15" s="88" customFormat="1" x14ac:dyDescent="0.15">
      <c r="A41" s="133">
        <v>41821</v>
      </c>
    </row>
    <row r="42" spans="1:15" s="88" customFormat="1" x14ac:dyDescent="0.15">
      <c r="A42" s="133" t="s">
        <v>271</v>
      </c>
      <c r="B42" s="88">
        <v>17468</v>
      </c>
      <c r="C42" s="88">
        <v>65903</v>
      </c>
      <c r="D42" s="88">
        <v>5377</v>
      </c>
      <c r="E42" s="88">
        <v>24897</v>
      </c>
      <c r="F42" s="88">
        <v>14126</v>
      </c>
      <c r="G42" s="88">
        <v>53636</v>
      </c>
      <c r="H42" s="88">
        <v>4180</v>
      </c>
      <c r="I42" s="88">
        <v>19630</v>
      </c>
      <c r="J42" s="88">
        <v>12408</v>
      </c>
      <c r="K42" s="88">
        <v>8491</v>
      </c>
      <c r="L42" s="88">
        <v>1245</v>
      </c>
      <c r="M42" s="88">
        <v>1758</v>
      </c>
      <c r="N42" s="130">
        <v>0.13</v>
      </c>
      <c r="O42" s="130">
        <v>0.13</v>
      </c>
    </row>
    <row r="43" spans="1:15" s="88" customFormat="1" x14ac:dyDescent="0.15">
      <c r="A43" s="133" t="s">
        <v>272</v>
      </c>
      <c r="B43" s="88">
        <v>45187</v>
      </c>
      <c r="C43" s="88">
        <v>177964</v>
      </c>
      <c r="D43" s="88">
        <v>14907</v>
      </c>
      <c r="E43" s="88">
        <v>66798</v>
      </c>
      <c r="F43" s="88">
        <v>37208</v>
      </c>
      <c r="G43" s="88">
        <v>143569</v>
      </c>
      <c r="H43" s="88">
        <v>11790</v>
      </c>
      <c r="I43" s="88">
        <v>52974</v>
      </c>
      <c r="J43" s="88">
        <v>31304.5</v>
      </c>
      <c r="K43" s="88">
        <v>21324</v>
      </c>
      <c r="L43" s="88">
        <v>1174</v>
      </c>
      <c r="M43" s="88">
        <v>1628</v>
      </c>
      <c r="N43" s="130">
        <v>0.16</v>
      </c>
      <c r="O43" s="130">
        <v>0.19</v>
      </c>
    </row>
    <row r="44" spans="1:15" s="88" customFormat="1" x14ac:dyDescent="0.15">
      <c r="A44" s="133">
        <v>41456</v>
      </c>
    </row>
    <row r="45" spans="1:15" s="88" customFormat="1" x14ac:dyDescent="0.15">
      <c r="A45" s="133" t="s">
        <v>273</v>
      </c>
      <c r="B45" s="88">
        <v>20121</v>
      </c>
      <c r="C45" s="88">
        <v>77400</v>
      </c>
      <c r="D45" s="88">
        <v>6224</v>
      </c>
      <c r="E45" s="88">
        <v>27202</v>
      </c>
      <c r="F45" s="88">
        <v>16220</v>
      </c>
      <c r="G45" s="88">
        <v>61564</v>
      </c>
      <c r="H45" s="88">
        <v>4829</v>
      </c>
      <c r="I45" s="88">
        <v>21308</v>
      </c>
      <c r="L45" s="88">
        <v>1078</v>
      </c>
      <c r="M45" s="88">
        <v>1469</v>
      </c>
      <c r="N45" s="130">
        <v>0.15</v>
      </c>
      <c r="O45" s="130">
        <v>0.17</v>
      </c>
    </row>
    <row r="46" spans="1:15" s="88" customFormat="1" x14ac:dyDescent="0.15">
      <c r="A46" s="133" t="s">
        <v>274</v>
      </c>
      <c r="B46" s="88">
        <v>39553</v>
      </c>
      <c r="C46" s="88">
        <v>158084</v>
      </c>
      <c r="D46" s="88">
        <v>12097</v>
      </c>
      <c r="E46" s="88">
        <v>53551</v>
      </c>
      <c r="F46" s="88">
        <v>30299</v>
      </c>
      <c r="G46" s="88">
        <v>119595</v>
      </c>
      <c r="H46" s="88">
        <v>8652</v>
      </c>
      <c r="I46" s="88">
        <v>38281</v>
      </c>
      <c r="J46" s="88">
        <v>19504.3</v>
      </c>
      <c r="K46" s="88">
        <v>12712.6</v>
      </c>
      <c r="L46" s="88">
        <v>942</v>
      </c>
      <c r="M46" s="88">
        <v>1347</v>
      </c>
      <c r="N46" s="130">
        <v>0.08</v>
      </c>
      <c r="O46" s="130">
        <v>0.09</v>
      </c>
    </row>
    <row r="47" spans="1:15" s="88" customFormat="1" x14ac:dyDescent="0.15">
      <c r="A47" s="133">
        <v>41091</v>
      </c>
      <c r="B47" s="88">
        <v>3220</v>
      </c>
      <c r="C47" s="88">
        <v>12880</v>
      </c>
      <c r="D47" s="88">
        <v>986</v>
      </c>
      <c r="E47" s="88">
        <v>4355</v>
      </c>
      <c r="F47" s="88">
        <v>2259</v>
      </c>
      <c r="G47" s="88">
        <v>8364</v>
      </c>
      <c r="H47" s="88">
        <v>584</v>
      </c>
      <c r="I47" s="88">
        <v>2497</v>
      </c>
      <c r="L47" s="88">
        <v>959</v>
      </c>
      <c r="M47" s="88">
        <v>1440</v>
      </c>
      <c r="N47" s="130">
        <v>0.11</v>
      </c>
      <c r="O47" s="130">
        <v>0.11</v>
      </c>
    </row>
    <row r="48" spans="1:15" s="88" customFormat="1" x14ac:dyDescent="0.15">
      <c r="A48" s="133" t="s">
        <v>275</v>
      </c>
    </row>
    <row r="49" spans="1:1" s="88" customFormat="1" x14ac:dyDescent="0.15">
      <c r="A49" s="133" t="s">
        <v>276</v>
      </c>
    </row>
    <row r="50" spans="1:1" s="88" customFormat="1" x14ac:dyDescent="0.15">
      <c r="A50" s="133">
        <v>40725</v>
      </c>
    </row>
    <row r="51" spans="1:1" s="88" customFormat="1" x14ac:dyDescent="0.15">
      <c r="A51" s="133" t="s">
        <v>277</v>
      </c>
    </row>
    <row r="52" spans="1:1" s="88" customFormat="1" x14ac:dyDescent="0.15">
      <c r="A52" s="133" t="s">
        <v>278</v>
      </c>
    </row>
    <row r="53" spans="1:1" s="88" customFormat="1" x14ac:dyDescent="0.15">
      <c r="A53" s="133">
        <v>40360</v>
      </c>
    </row>
    <row r="54" spans="1:1" s="88" customFormat="1" x14ac:dyDescent="0.15">
      <c r="A54" s="134" t="s">
        <v>279</v>
      </c>
    </row>
    <row r="55" spans="1:1" s="88" customFormat="1" x14ac:dyDescent="0.15">
      <c r="A55" s="134"/>
    </row>
  </sheetData>
  <phoneticPr fontId="1" type="noConversion"/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582B6-B31E-41AB-BF86-423412B12470}">
  <dimension ref="A1:O49"/>
  <sheetViews>
    <sheetView tabSelected="1" workbookViewId="0">
      <pane ySplit="1" topLeftCell="A16" activePane="bottomLeft" state="frozen"/>
      <selection pane="bottomLeft" activeCell="I50" sqref="I50"/>
    </sheetView>
  </sheetViews>
  <sheetFormatPr defaultRowHeight="13.5" x14ac:dyDescent="0.15"/>
  <cols>
    <col min="1" max="1" width="12.625" style="134" customWidth="1"/>
    <col min="2" max="2" width="11.25" style="87" customWidth="1"/>
    <col min="3" max="3" width="12.375" style="87" customWidth="1"/>
    <col min="4" max="4" width="8.625" style="87" customWidth="1"/>
    <col min="5" max="5" width="9.125" style="87" customWidth="1"/>
    <col min="6" max="6" width="10.125" style="87" customWidth="1"/>
    <col min="7" max="7" width="12.5" style="87" customWidth="1"/>
    <col min="8" max="9" width="9" style="87"/>
    <col min="10" max="10" width="10.875" style="87" customWidth="1"/>
    <col min="11" max="11" width="9" style="87"/>
    <col min="12" max="12" width="11.375" style="87" customWidth="1"/>
    <col min="13" max="13" width="9" style="87"/>
    <col min="14" max="14" width="10.875" style="87" customWidth="1"/>
    <col min="15" max="16384" width="9" style="87"/>
  </cols>
  <sheetData>
    <row r="1" spans="1:15" s="82" customFormat="1" ht="40.5" x14ac:dyDescent="0.15">
      <c r="A1" s="131" t="s">
        <v>238</v>
      </c>
      <c r="B1" s="82" t="s">
        <v>240</v>
      </c>
      <c r="C1" s="82" t="s">
        <v>243</v>
      </c>
      <c r="D1" s="82" t="s">
        <v>239</v>
      </c>
      <c r="E1" s="82" t="s">
        <v>241</v>
      </c>
      <c r="F1" s="82" t="s">
        <v>242</v>
      </c>
      <c r="G1" s="82" t="s">
        <v>244</v>
      </c>
      <c r="H1" s="82" t="s">
        <v>239</v>
      </c>
      <c r="I1" s="82" t="s">
        <v>241</v>
      </c>
      <c r="J1" s="82" t="s">
        <v>245</v>
      </c>
      <c r="K1" s="82" t="s">
        <v>246</v>
      </c>
      <c r="L1" s="82" t="s">
        <v>247</v>
      </c>
      <c r="M1" s="82" t="s">
        <v>248</v>
      </c>
      <c r="N1" s="82" t="s">
        <v>249</v>
      </c>
      <c r="O1" s="82" t="s">
        <v>250</v>
      </c>
    </row>
    <row r="2" spans="1:15" s="82" customFormat="1" x14ac:dyDescent="0.15">
      <c r="A2" s="132">
        <v>44044</v>
      </c>
      <c r="B2" s="82">
        <v>2204</v>
      </c>
      <c r="C2" s="82">
        <v>9243</v>
      </c>
      <c r="D2" s="82">
        <v>774</v>
      </c>
      <c r="E2" s="82">
        <v>3617</v>
      </c>
      <c r="F2" s="82">
        <v>1490</v>
      </c>
      <c r="G2" s="82">
        <v>6241</v>
      </c>
      <c r="H2" s="82">
        <v>397</v>
      </c>
      <c r="I2" s="82">
        <v>1758</v>
      </c>
      <c r="J2" s="82">
        <v>2264</v>
      </c>
      <c r="K2" s="82">
        <v>1766</v>
      </c>
      <c r="L2" s="82">
        <v>2029</v>
      </c>
      <c r="M2" s="82">
        <v>4646</v>
      </c>
      <c r="N2" s="129">
        <v>0.08</v>
      </c>
      <c r="O2" s="129">
        <v>0.09</v>
      </c>
    </row>
    <row r="3" spans="1:15" s="82" customFormat="1" x14ac:dyDescent="0.15">
      <c r="A3" s="131" t="s">
        <v>280</v>
      </c>
      <c r="B3" s="82">
        <f>B5+B4</f>
        <v>16001</v>
      </c>
      <c r="C3" s="82">
        <f t="shared" ref="C3:K3" si="0">C5+C4</f>
        <v>66105</v>
      </c>
      <c r="D3" s="82">
        <f t="shared" si="0"/>
        <v>5097</v>
      </c>
      <c r="E3" s="82">
        <f t="shared" si="0"/>
        <v>24903</v>
      </c>
      <c r="F3" s="82">
        <f t="shared" si="0"/>
        <v>13723</v>
      </c>
      <c r="G3" s="82">
        <f t="shared" si="0"/>
        <v>55642</v>
      </c>
      <c r="H3" s="82">
        <f t="shared" si="0"/>
        <v>4167</v>
      </c>
      <c r="I3" s="82">
        <f t="shared" si="0"/>
        <v>20728</v>
      </c>
      <c r="J3" s="82">
        <f t="shared" si="0"/>
        <v>31942</v>
      </c>
      <c r="K3" s="82">
        <f t="shared" si="0"/>
        <v>27844</v>
      </c>
    </row>
    <row r="4" spans="1:15" s="88" customFormat="1" x14ac:dyDescent="0.15">
      <c r="A4" s="133">
        <v>44378</v>
      </c>
      <c r="B4" s="88">
        <v>2112</v>
      </c>
      <c r="C4" s="88">
        <v>9676</v>
      </c>
      <c r="D4" s="88">
        <v>598</v>
      </c>
      <c r="E4" s="88">
        <v>2809</v>
      </c>
      <c r="F4" s="88">
        <v>1705</v>
      </c>
      <c r="G4" s="88">
        <v>7336</v>
      </c>
      <c r="H4" s="88">
        <v>458</v>
      </c>
      <c r="I4" s="88">
        <v>2161</v>
      </c>
      <c r="J4" s="88">
        <v>2639</v>
      </c>
      <c r="K4" s="88">
        <v>2133</v>
      </c>
      <c r="L4" s="88">
        <v>2019</v>
      </c>
      <c r="M4" s="88">
        <v>4409</v>
      </c>
      <c r="N4" s="130">
        <v>0.11</v>
      </c>
      <c r="O4" s="130">
        <v>0.14000000000000001</v>
      </c>
    </row>
    <row r="5" spans="1:15" s="88" customFormat="1" x14ac:dyDescent="0.15">
      <c r="A5" s="133" t="s">
        <v>252</v>
      </c>
      <c r="B5" s="88">
        <v>13889</v>
      </c>
      <c r="C5" s="88">
        <v>56429</v>
      </c>
      <c r="D5" s="88">
        <v>4499</v>
      </c>
      <c r="E5" s="88">
        <v>22094</v>
      </c>
      <c r="F5" s="88">
        <v>12018</v>
      </c>
      <c r="G5" s="88">
        <v>48306</v>
      </c>
      <c r="H5" s="88">
        <v>3709</v>
      </c>
      <c r="I5" s="88">
        <v>18567</v>
      </c>
      <c r="J5" s="88">
        <v>29303</v>
      </c>
      <c r="K5" s="88">
        <v>25711</v>
      </c>
      <c r="L5" s="88">
        <v>3239</v>
      </c>
      <c r="M5" s="88">
        <v>6170</v>
      </c>
      <c r="N5" s="130">
        <v>0.16</v>
      </c>
      <c r="O5" s="130">
        <v>0.17</v>
      </c>
    </row>
    <row r="6" spans="1:15" s="88" customFormat="1" x14ac:dyDescent="0.15">
      <c r="A6" s="133">
        <v>44348</v>
      </c>
      <c r="B6" s="88">
        <v>2636</v>
      </c>
      <c r="C6" s="88">
        <v>12080</v>
      </c>
      <c r="D6" s="88">
        <v>961</v>
      </c>
      <c r="E6" s="88">
        <v>5399</v>
      </c>
      <c r="F6" s="88">
        <v>2708</v>
      </c>
      <c r="G6" s="88">
        <v>9193</v>
      </c>
      <c r="H6" s="88">
        <v>793</v>
      </c>
      <c r="I6" s="88">
        <v>4517</v>
      </c>
      <c r="J6" s="88">
        <v>6844</v>
      </c>
      <c r="K6" s="88">
        <v>6529</v>
      </c>
      <c r="L6" s="88">
        <v>3787</v>
      </c>
      <c r="M6" s="88">
        <v>5971</v>
      </c>
      <c r="N6" s="130">
        <v>0.12</v>
      </c>
      <c r="O6" s="130">
        <v>0.13</v>
      </c>
    </row>
    <row r="7" spans="1:15" s="88" customFormat="1" x14ac:dyDescent="0.15">
      <c r="A7" s="133">
        <v>44317</v>
      </c>
      <c r="B7" s="88">
        <v>2513</v>
      </c>
      <c r="C7" s="88">
        <v>9757</v>
      </c>
      <c r="D7" s="88">
        <v>909</v>
      </c>
      <c r="E7" s="88">
        <v>4054</v>
      </c>
      <c r="F7" s="88">
        <v>2143</v>
      </c>
      <c r="G7" s="88">
        <v>8141</v>
      </c>
      <c r="H7" s="88">
        <v>792</v>
      </c>
      <c r="I7" s="88">
        <v>3639</v>
      </c>
      <c r="J7" s="88">
        <v>7665</v>
      </c>
      <c r="K7" s="88">
        <v>6962</v>
      </c>
      <c r="L7" s="88">
        <v>4849</v>
      </c>
      <c r="M7" s="88">
        <v>8580</v>
      </c>
      <c r="N7" s="130">
        <v>0.16</v>
      </c>
      <c r="O7" s="130">
        <v>0.17</v>
      </c>
    </row>
    <row r="8" spans="1:15" s="88" customFormat="1" x14ac:dyDescent="0.15">
      <c r="A8" s="133">
        <v>44287</v>
      </c>
      <c r="B8" s="88">
        <v>2368</v>
      </c>
      <c r="C8" s="88">
        <v>9984</v>
      </c>
      <c r="D8" s="88">
        <v>846</v>
      </c>
      <c r="E8" s="88">
        <v>4592</v>
      </c>
      <c r="F8" s="88">
        <v>1910</v>
      </c>
      <c r="G8" s="88">
        <v>8020</v>
      </c>
      <c r="H8" s="88">
        <v>580</v>
      </c>
      <c r="I8" s="88">
        <v>3217</v>
      </c>
      <c r="J8" s="88">
        <v>4890</v>
      </c>
      <c r="K8" s="88">
        <v>4441</v>
      </c>
      <c r="L8" s="88">
        <v>3296</v>
      </c>
      <c r="M8" s="88">
        <v>6405</v>
      </c>
      <c r="N8" s="130">
        <v>0.25</v>
      </c>
      <c r="O8" s="130">
        <v>0.27</v>
      </c>
    </row>
    <row r="9" spans="1:15" s="88" customFormat="1" x14ac:dyDescent="0.15">
      <c r="A9" s="133">
        <v>44256</v>
      </c>
      <c r="B9" s="88">
        <v>2085</v>
      </c>
      <c r="C9" s="88">
        <v>8534</v>
      </c>
      <c r="D9" s="88">
        <v>584</v>
      </c>
      <c r="E9" s="88">
        <v>2683</v>
      </c>
      <c r="F9" s="88">
        <v>2145</v>
      </c>
      <c r="G9" s="88">
        <v>8217</v>
      </c>
      <c r="H9" s="88">
        <v>462</v>
      </c>
      <c r="I9" s="88">
        <v>2012</v>
      </c>
      <c r="J9" s="88">
        <v>3023</v>
      </c>
      <c r="K9" s="88">
        <v>2101</v>
      </c>
      <c r="L9" s="88">
        <v>2007</v>
      </c>
      <c r="M9" s="88">
        <v>4620</v>
      </c>
      <c r="N9" s="130">
        <v>0.15</v>
      </c>
      <c r="O9" s="130">
        <v>0.17</v>
      </c>
    </row>
    <row r="10" spans="1:15" s="88" customFormat="1" x14ac:dyDescent="0.15">
      <c r="A10" s="133">
        <v>44228</v>
      </c>
      <c r="B10" s="88">
        <v>1658</v>
      </c>
      <c r="C10" s="88">
        <v>6305</v>
      </c>
      <c r="D10" s="88">
        <v>430</v>
      </c>
      <c r="E10" s="88">
        <v>1965</v>
      </c>
      <c r="F10" s="88">
        <v>1279</v>
      </c>
      <c r="G10" s="88">
        <v>4967</v>
      </c>
      <c r="H10" s="88">
        <v>366</v>
      </c>
      <c r="I10" s="88">
        <v>1805</v>
      </c>
      <c r="J10" s="88">
        <v>2807</v>
      </c>
      <c r="K10" s="88">
        <v>2372</v>
      </c>
      <c r="L10" s="88">
        <v>2937</v>
      </c>
      <c r="M10" s="88">
        <v>5719</v>
      </c>
      <c r="N10" s="130">
        <v>0.17</v>
      </c>
      <c r="O10" s="130">
        <v>0.19</v>
      </c>
    </row>
    <row r="11" spans="1:15" s="88" customFormat="1" x14ac:dyDescent="0.15">
      <c r="A11" s="133">
        <v>44197</v>
      </c>
      <c r="B11" s="88">
        <v>2517</v>
      </c>
      <c r="C11" s="88">
        <v>9417</v>
      </c>
      <c r="D11" s="88">
        <v>750</v>
      </c>
      <c r="E11" s="88">
        <v>3319</v>
      </c>
      <c r="F11" s="88">
        <v>1770</v>
      </c>
      <c r="G11" s="88">
        <v>6884</v>
      </c>
      <c r="H11" s="88">
        <v>484</v>
      </c>
      <c r="I11" s="88">
        <v>2212</v>
      </c>
      <c r="J11" s="88">
        <v>3526</v>
      </c>
      <c r="K11" s="88">
        <v>2766</v>
      </c>
      <c r="L11" s="88">
        <v>2829</v>
      </c>
      <c r="M11" s="88">
        <v>5759</v>
      </c>
      <c r="N11" s="130">
        <v>0.13</v>
      </c>
      <c r="O11" s="130">
        <v>0.15</v>
      </c>
    </row>
    <row r="12" spans="1:15" s="88" customFormat="1" x14ac:dyDescent="0.15">
      <c r="A12" s="133" t="s">
        <v>253</v>
      </c>
      <c r="B12" s="88">
        <v>34283</v>
      </c>
      <c r="C12" s="88">
        <v>142968</v>
      </c>
      <c r="D12" s="88">
        <v>11825</v>
      </c>
      <c r="E12" s="88">
        <v>58058</v>
      </c>
      <c r="F12" s="88">
        <v>29283</v>
      </c>
      <c r="G12" s="88">
        <v>121872</v>
      </c>
      <c r="H12" s="88">
        <v>9823</v>
      </c>
      <c r="I12" s="88">
        <v>49046</v>
      </c>
      <c r="J12" s="88">
        <v>59827</v>
      </c>
      <c r="K12" s="88">
        <v>50992</v>
      </c>
      <c r="L12" s="88">
        <v>2586</v>
      </c>
      <c r="M12" s="88">
        <v>4574</v>
      </c>
      <c r="N12" s="130">
        <v>0.14000000000000001</v>
      </c>
      <c r="O12" s="130">
        <v>0.15</v>
      </c>
    </row>
    <row r="13" spans="1:15" s="88" customFormat="1" x14ac:dyDescent="0.15">
      <c r="A13" s="133">
        <v>44166</v>
      </c>
      <c r="B13" s="88">
        <v>5037</v>
      </c>
      <c r="C13" s="88">
        <v>23265</v>
      </c>
      <c r="D13" s="88">
        <v>1893</v>
      </c>
      <c r="E13" s="88">
        <v>9353</v>
      </c>
      <c r="F13" s="88">
        <v>3996</v>
      </c>
      <c r="G13" s="88">
        <v>17977</v>
      </c>
      <c r="H13" s="88">
        <v>1490</v>
      </c>
      <c r="I13" s="88">
        <v>7259</v>
      </c>
      <c r="J13" s="88">
        <v>8417</v>
      </c>
      <c r="K13" s="88">
        <v>6781</v>
      </c>
      <c r="L13" s="88">
        <v>2411</v>
      </c>
      <c r="M13" s="88">
        <v>4061</v>
      </c>
      <c r="N13" s="130">
        <v>0.1</v>
      </c>
      <c r="O13" s="130">
        <v>0.12</v>
      </c>
    </row>
    <row r="14" spans="1:15" s="88" customFormat="1" x14ac:dyDescent="0.15">
      <c r="A14" s="133">
        <v>44136</v>
      </c>
      <c r="B14" s="88">
        <v>3294</v>
      </c>
      <c r="C14" s="88">
        <v>13143</v>
      </c>
      <c r="D14" s="88">
        <v>1183</v>
      </c>
      <c r="E14" s="88">
        <v>5528</v>
      </c>
      <c r="F14" s="88">
        <v>2326</v>
      </c>
      <c r="G14" s="88">
        <v>9303</v>
      </c>
      <c r="H14" s="88">
        <v>810</v>
      </c>
      <c r="I14" s="88">
        <v>3810</v>
      </c>
      <c r="J14" s="88">
        <v>4687</v>
      </c>
      <c r="K14" s="88">
        <v>3846</v>
      </c>
      <c r="L14" s="88">
        <v>2647</v>
      </c>
      <c r="M14" s="88">
        <v>4364</v>
      </c>
      <c r="N14" s="130">
        <v>0.14000000000000001</v>
      </c>
      <c r="O14" s="130">
        <v>0.16</v>
      </c>
    </row>
    <row r="15" spans="1:15" s="88" customFormat="1" x14ac:dyDescent="0.15">
      <c r="A15" s="133">
        <v>44105</v>
      </c>
      <c r="B15" s="88">
        <v>2942</v>
      </c>
      <c r="C15" s="88">
        <v>11977</v>
      </c>
      <c r="D15" s="88">
        <v>1021</v>
      </c>
      <c r="E15" s="88">
        <v>4880</v>
      </c>
      <c r="F15" s="88">
        <v>2515</v>
      </c>
      <c r="G15" s="88">
        <v>10007</v>
      </c>
      <c r="H15" s="88">
        <v>896</v>
      </c>
      <c r="I15" s="88">
        <v>4068</v>
      </c>
      <c r="J15" s="88">
        <v>4473</v>
      </c>
      <c r="K15" s="88">
        <v>3379</v>
      </c>
      <c r="L15" s="88">
        <v>2327</v>
      </c>
      <c r="M15" s="88">
        <v>4033</v>
      </c>
      <c r="N15" s="130">
        <v>0.11</v>
      </c>
      <c r="O15" s="130">
        <v>0.13</v>
      </c>
    </row>
    <row r="16" spans="1:15" s="88" customFormat="1" x14ac:dyDescent="0.15">
      <c r="A16" s="133">
        <v>44075</v>
      </c>
      <c r="B16" s="88">
        <v>2729</v>
      </c>
      <c r="C16" s="88">
        <v>11131</v>
      </c>
      <c r="D16" s="88">
        <v>977</v>
      </c>
      <c r="E16" s="88">
        <v>4645</v>
      </c>
      <c r="F16" s="88">
        <v>2212</v>
      </c>
      <c r="G16" s="88">
        <v>9126</v>
      </c>
      <c r="H16" s="88">
        <v>757</v>
      </c>
      <c r="I16" s="88">
        <v>3916</v>
      </c>
      <c r="J16" s="88">
        <v>4919</v>
      </c>
      <c r="K16" s="88">
        <v>4245</v>
      </c>
      <c r="L16" s="88">
        <v>2773</v>
      </c>
      <c r="M16" s="88">
        <v>4672</v>
      </c>
      <c r="N16" s="130">
        <v>0.13</v>
      </c>
      <c r="O16" s="130">
        <v>0.15</v>
      </c>
    </row>
    <row r="17" spans="1:15" s="88" customFormat="1" x14ac:dyDescent="0.15">
      <c r="A17" s="133">
        <v>44044</v>
      </c>
      <c r="B17" s="88">
        <v>2459</v>
      </c>
      <c r="C17" s="88">
        <v>10152</v>
      </c>
      <c r="D17" s="88">
        <v>780</v>
      </c>
      <c r="E17" s="88">
        <v>4222</v>
      </c>
      <c r="F17" s="88">
        <v>1945</v>
      </c>
      <c r="G17" s="88">
        <v>8566</v>
      </c>
      <c r="H17" s="88">
        <v>620</v>
      </c>
      <c r="I17" s="88">
        <v>3426</v>
      </c>
      <c r="J17" s="88">
        <v>4311</v>
      </c>
      <c r="K17" s="88">
        <v>3699</v>
      </c>
      <c r="L17" s="88">
        <v>2703</v>
      </c>
      <c r="M17" s="88">
        <v>4838</v>
      </c>
      <c r="N17" s="130">
        <v>0.15</v>
      </c>
      <c r="O17" s="130">
        <v>0.18</v>
      </c>
    </row>
    <row r="18" spans="1:15" s="88" customFormat="1" x14ac:dyDescent="0.15">
      <c r="A18" s="133" t="s">
        <v>281</v>
      </c>
      <c r="B18" s="88">
        <f>B20+B19</f>
        <v>17195</v>
      </c>
      <c r="C18" s="88">
        <f t="shared" ref="C18:K18" si="1">C20+C19</f>
        <v>70678</v>
      </c>
      <c r="D18" s="88">
        <f t="shared" si="1"/>
        <v>5735</v>
      </c>
      <c r="E18" s="88">
        <f t="shared" si="1"/>
        <v>28382</v>
      </c>
      <c r="F18" s="88">
        <f t="shared" si="1"/>
        <v>14016</v>
      </c>
      <c r="G18" s="88">
        <f t="shared" si="1"/>
        <v>57273</v>
      </c>
      <c r="H18" s="88">
        <f t="shared" si="1"/>
        <v>4607</v>
      </c>
      <c r="I18" s="88">
        <f t="shared" si="1"/>
        <v>23669</v>
      </c>
      <c r="J18" s="88">
        <f t="shared" si="1"/>
        <v>30939</v>
      </c>
      <c r="K18" s="88">
        <f t="shared" si="1"/>
        <v>27066</v>
      </c>
      <c r="N18" s="130"/>
      <c r="O18" s="130"/>
    </row>
    <row r="19" spans="1:15" s="88" customFormat="1" x14ac:dyDescent="0.15">
      <c r="A19" s="133">
        <v>44013</v>
      </c>
      <c r="B19" s="88">
        <v>2750</v>
      </c>
      <c r="C19" s="88">
        <v>12498</v>
      </c>
      <c r="D19" s="88">
        <v>936</v>
      </c>
      <c r="E19" s="88">
        <v>4674</v>
      </c>
      <c r="F19" s="88">
        <v>2571</v>
      </c>
      <c r="G19" s="88">
        <v>10738</v>
      </c>
      <c r="H19" s="88">
        <v>814</v>
      </c>
      <c r="I19" s="88">
        <v>4208</v>
      </c>
      <c r="J19" s="88">
        <v>5517</v>
      </c>
      <c r="K19" s="88">
        <v>4900</v>
      </c>
      <c r="L19" s="88">
        <v>2840</v>
      </c>
      <c r="M19" s="88">
        <v>5170</v>
      </c>
      <c r="N19" s="130">
        <v>0.15</v>
      </c>
      <c r="O19" s="130">
        <v>0.17</v>
      </c>
    </row>
    <row r="20" spans="1:15" s="88" customFormat="1" x14ac:dyDescent="0.15">
      <c r="A20" s="133" t="s">
        <v>258</v>
      </c>
      <c r="B20" s="88">
        <v>14445</v>
      </c>
      <c r="C20" s="88">
        <v>58180</v>
      </c>
      <c r="D20" s="88">
        <v>4799</v>
      </c>
      <c r="E20" s="88">
        <v>23708</v>
      </c>
      <c r="F20" s="88">
        <v>11445</v>
      </c>
      <c r="G20" s="88">
        <v>46535</v>
      </c>
      <c r="H20" s="88">
        <v>3793</v>
      </c>
      <c r="I20" s="88">
        <v>19461</v>
      </c>
      <c r="J20" s="88">
        <v>25422</v>
      </c>
      <c r="K20" s="88">
        <v>22166</v>
      </c>
      <c r="L20" s="88">
        <v>2871</v>
      </c>
      <c r="M20" s="88">
        <v>5109</v>
      </c>
      <c r="N20" s="130">
        <v>0.15</v>
      </c>
      <c r="O20" s="130">
        <v>0.17</v>
      </c>
    </row>
    <row r="21" spans="1:15" s="88" customFormat="1" x14ac:dyDescent="0.15">
      <c r="A21" s="133">
        <v>43983</v>
      </c>
      <c r="B21" s="88">
        <v>3576</v>
      </c>
      <c r="C21" s="88">
        <v>14607</v>
      </c>
      <c r="D21" s="88">
        <v>1247</v>
      </c>
      <c r="E21" s="88">
        <v>6463</v>
      </c>
      <c r="F21" s="88">
        <v>2366</v>
      </c>
      <c r="G21" s="88">
        <v>10165</v>
      </c>
      <c r="H21" s="88">
        <v>901</v>
      </c>
      <c r="I21" s="88">
        <v>4881</v>
      </c>
      <c r="J21" s="88">
        <v>6462</v>
      </c>
      <c r="K21" s="88">
        <v>5838</v>
      </c>
      <c r="L21" s="88">
        <v>3312</v>
      </c>
      <c r="M21" s="88">
        <v>5327</v>
      </c>
      <c r="N21" s="130">
        <v>0.16</v>
      </c>
      <c r="O21" s="130">
        <v>0.17</v>
      </c>
    </row>
    <row r="22" spans="1:15" s="88" customFormat="1" x14ac:dyDescent="0.15">
      <c r="A22" s="133">
        <v>43952</v>
      </c>
      <c r="B22" s="88">
        <v>2596</v>
      </c>
      <c r="C22" s="88">
        <v>10312</v>
      </c>
      <c r="D22" s="88">
        <v>939</v>
      </c>
      <c r="E22" s="88">
        <v>4626</v>
      </c>
      <c r="F22" s="88">
        <v>1932</v>
      </c>
      <c r="G22" s="88">
        <v>7249</v>
      </c>
      <c r="H22" s="88">
        <v>729</v>
      </c>
      <c r="I22" s="88">
        <v>3573</v>
      </c>
      <c r="J22" s="88">
        <v>5258</v>
      </c>
      <c r="K22" s="88">
        <v>4758</v>
      </c>
      <c r="L22" s="88">
        <v>3616</v>
      </c>
      <c r="M22" s="88">
        <v>5972</v>
      </c>
      <c r="N22" s="130">
        <v>0.17</v>
      </c>
      <c r="O22" s="130">
        <v>0.19</v>
      </c>
    </row>
    <row r="23" spans="1:15" s="88" customFormat="1" x14ac:dyDescent="0.15">
      <c r="A23" s="133">
        <v>43922</v>
      </c>
      <c r="B23" s="88">
        <v>2611</v>
      </c>
      <c r="C23" s="88">
        <v>11018</v>
      </c>
      <c r="D23" s="88">
        <v>954</v>
      </c>
      <c r="E23" s="88">
        <v>4808</v>
      </c>
      <c r="F23" s="88">
        <v>2105</v>
      </c>
      <c r="G23" s="88">
        <v>8809</v>
      </c>
      <c r="H23" s="88">
        <v>735</v>
      </c>
      <c r="I23" s="88">
        <v>3705</v>
      </c>
      <c r="J23" s="88">
        <v>5369</v>
      </c>
      <c r="K23" s="88">
        <v>4710</v>
      </c>
      <c r="L23" s="88">
        <v>3328</v>
      </c>
      <c r="M23" s="88">
        <v>5503</v>
      </c>
      <c r="N23" s="130">
        <v>0.16</v>
      </c>
      <c r="O23" s="130">
        <v>0.18</v>
      </c>
    </row>
    <row r="24" spans="1:15" s="88" customFormat="1" x14ac:dyDescent="0.15">
      <c r="A24" s="133">
        <v>43891</v>
      </c>
      <c r="B24" s="88">
        <v>1816</v>
      </c>
      <c r="C24" s="88">
        <v>7846</v>
      </c>
      <c r="D24" s="88">
        <v>540</v>
      </c>
      <c r="E24" s="88">
        <v>2494</v>
      </c>
      <c r="F24" s="88">
        <v>1248</v>
      </c>
      <c r="G24" s="88">
        <v>5611</v>
      </c>
      <c r="H24" s="88">
        <v>373</v>
      </c>
      <c r="I24" s="88">
        <v>1986</v>
      </c>
      <c r="J24" s="88">
        <v>2217</v>
      </c>
      <c r="K24" s="88">
        <v>1876</v>
      </c>
      <c r="L24" s="88">
        <v>2128</v>
      </c>
      <c r="M24" s="88">
        <v>4581</v>
      </c>
      <c r="N24" s="130">
        <v>0.13</v>
      </c>
      <c r="O24" s="130">
        <v>0.14000000000000001</v>
      </c>
    </row>
    <row r="25" spans="1:15" s="88" customFormat="1" x14ac:dyDescent="0.15">
      <c r="A25" s="133">
        <v>43862</v>
      </c>
      <c r="B25" s="88">
        <v>1613</v>
      </c>
      <c r="C25" s="88">
        <v>6644</v>
      </c>
      <c r="D25" s="88">
        <v>450</v>
      </c>
      <c r="E25" s="88">
        <v>2261</v>
      </c>
      <c r="F25" s="88">
        <v>1364</v>
      </c>
      <c r="G25" s="88">
        <v>5193</v>
      </c>
      <c r="H25" s="88">
        <v>313</v>
      </c>
      <c r="I25" s="88">
        <v>1492</v>
      </c>
      <c r="J25" s="88">
        <v>2392</v>
      </c>
      <c r="K25" s="88">
        <v>2016</v>
      </c>
      <c r="L25" s="88">
        <v>2398</v>
      </c>
      <c r="M25" s="88">
        <v>5800</v>
      </c>
      <c r="N25" s="130">
        <v>0.11</v>
      </c>
      <c r="O25" s="130">
        <v>0.13</v>
      </c>
    </row>
    <row r="26" spans="1:15" s="88" customFormat="1" x14ac:dyDescent="0.15">
      <c r="A26" s="133">
        <v>43831</v>
      </c>
      <c r="B26" s="88">
        <v>1886</v>
      </c>
      <c r="C26" s="88">
        <v>6766</v>
      </c>
      <c r="D26" s="88">
        <v>570</v>
      </c>
      <c r="E26" s="88">
        <v>2733</v>
      </c>
      <c r="F26" s="88">
        <v>1334</v>
      </c>
      <c r="G26" s="88">
        <v>4649</v>
      </c>
      <c r="H26" s="88">
        <v>382</v>
      </c>
      <c r="I26" s="88">
        <v>1944</v>
      </c>
      <c r="J26" s="88">
        <v>2638</v>
      </c>
      <c r="K26" s="88">
        <v>2171</v>
      </c>
      <c r="L26" s="88">
        <v>2879</v>
      </c>
      <c r="M26" s="88">
        <v>5188</v>
      </c>
      <c r="N26" s="130">
        <v>0.12</v>
      </c>
      <c r="O26" s="130">
        <v>0.11</v>
      </c>
    </row>
    <row r="27" spans="1:15" s="88" customFormat="1" x14ac:dyDescent="0.15">
      <c r="A27" s="133" t="s">
        <v>254</v>
      </c>
      <c r="B27" s="88">
        <v>31116</v>
      </c>
      <c r="C27" s="88">
        <v>129816</v>
      </c>
      <c r="D27" s="88">
        <v>10992</v>
      </c>
      <c r="E27" s="88">
        <v>53417</v>
      </c>
      <c r="F27" s="88">
        <v>25899</v>
      </c>
      <c r="G27" s="88">
        <v>106568</v>
      </c>
      <c r="H27" s="88">
        <v>8799</v>
      </c>
      <c r="I27" s="88">
        <v>42557</v>
      </c>
      <c r="J27" s="88">
        <v>50294</v>
      </c>
      <c r="K27" s="88">
        <v>42342</v>
      </c>
      <c r="L27" s="88">
        <v>2507</v>
      </c>
      <c r="M27" s="88">
        <v>4363</v>
      </c>
      <c r="N27" s="130">
        <v>0.13</v>
      </c>
      <c r="O27" s="130">
        <v>0.15</v>
      </c>
    </row>
    <row r="28" spans="1:15" s="88" customFormat="1" x14ac:dyDescent="0.15">
      <c r="A28" s="133" t="s">
        <v>282</v>
      </c>
      <c r="B28" s="88">
        <f>B30+B29</f>
        <v>15600</v>
      </c>
      <c r="C28" s="88">
        <f t="shared" ref="C28:K28" si="2">C30+C29</f>
        <v>66387</v>
      </c>
      <c r="D28" s="88">
        <f t="shared" si="2"/>
        <v>5511</v>
      </c>
      <c r="E28" s="88">
        <f t="shared" si="2"/>
        <v>26764</v>
      </c>
      <c r="F28" s="88">
        <f t="shared" si="2"/>
        <v>13101</v>
      </c>
      <c r="G28" s="88">
        <f t="shared" si="2"/>
        <v>54947</v>
      </c>
      <c r="H28" s="88">
        <f t="shared" si="2"/>
        <v>4487</v>
      </c>
      <c r="I28" s="88">
        <f t="shared" si="2"/>
        <v>22064</v>
      </c>
      <c r="J28" s="88">
        <f t="shared" si="2"/>
        <v>27318</v>
      </c>
      <c r="K28" s="88">
        <f t="shared" si="2"/>
        <v>23495</v>
      </c>
      <c r="N28" s="130"/>
      <c r="O28" s="130"/>
    </row>
    <row r="29" spans="1:15" s="88" customFormat="1" x14ac:dyDescent="0.15">
      <c r="A29" s="133">
        <v>43647</v>
      </c>
      <c r="B29" s="88">
        <v>2345</v>
      </c>
      <c r="C29" s="88">
        <v>10206</v>
      </c>
      <c r="D29" s="88">
        <v>879</v>
      </c>
      <c r="E29" s="88">
        <v>4317</v>
      </c>
      <c r="F29" s="88">
        <v>1932</v>
      </c>
      <c r="G29" s="88">
        <v>7864</v>
      </c>
      <c r="H29" s="88">
        <v>691</v>
      </c>
      <c r="I29" s="88">
        <v>3528</v>
      </c>
      <c r="J29" s="88">
        <v>4828</v>
      </c>
      <c r="K29" s="88">
        <v>4205</v>
      </c>
      <c r="L29" s="88">
        <v>3167</v>
      </c>
      <c r="M29" s="88">
        <v>5102</v>
      </c>
      <c r="N29" s="130">
        <v>0.14000000000000001</v>
      </c>
      <c r="O29" s="130">
        <v>0.16</v>
      </c>
    </row>
    <row r="30" spans="1:15" s="88" customFormat="1" x14ac:dyDescent="0.15">
      <c r="A30" s="133" t="s">
        <v>256</v>
      </c>
      <c r="B30" s="88">
        <v>13255</v>
      </c>
      <c r="C30" s="88">
        <v>56181</v>
      </c>
      <c r="D30" s="88">
        <v>4632</v>
      </c>
      <c r="E30" s="88">
        <v>22447</v>
      </c>
      <c r="F30" s="88">
        <v>11169</v>
      </c>
      <c r="G30" s="88">
        <v>47083</v>
      </c>
      <c r="H30" s="88">
        <v>3796</v>
      </c>
      <c r="I30" s="88">
        <v>18536</v>
      </c>
      <c r="J30" s="88">
        <v>22490</v>
      </c>
      <c r="K30" s="88">
        <v>19290</v>
      </c>
      <c r="L30" s="88">
        <v>2565</v>
      </c>
      <c r="M30" s="88">
        <v>4597</v>
      </c>
      <c r="N30" s="130">
        <v>0.18</v>
      </c>
      <c r="O30" s="130">
        <v>0.2</v>
      </c>
    </row>
    <row r="31" spans="1:15" s="88" customFormat="1" x14ac:dyDescent="0.15">
      <c r="A31" s="133" t="s">
        <v>261</v>
      </c>
      <c r="B31" s="88">
        <v>30317</v>
      </c>
      <c r="C31" s="88">
        <v>128440</v>
      </c>
      <c r="D31" s="88">
        <v>10268</v>
      </c>
      <c r="E31" s="88">
        <v>50478</v>
      </c>
      <c r="F31" s="88">
        <v>25502</v>
      </c>
      <c r="G31" s="88">
        <v>105492</v>
      </c>
      <c r="H31" s="88">
        <v>8046</v>
      </c>
      <c r="I31" s="88">
        <v>38931</v>
      </c>
      <c r="J31" s="88">
        <v>41773</v>
      </c>
      <c r="K31" s="88">
        <v>33969</v>
      </c>
      <c r="L31" s="88">
        <v>2159</v>
      </c>
      <c r="M31" s="88">
        <v>3806</v>
      </c>
      <c r="N31" s="130">
        <v>0.13</v>
      </c>
      <c r="O31" s="130">
        <v>0.15</v>
      </c>
    </row>
    <row r="32" spans="1:15" s="88" customFormat="1" x14ac:dyDescent="0.15">
      <c r="A32" s="133" t="s">
        <v>283</v>
      </c>
      <c r="B32" s="88">
        <f>B34+B33</f>
        <v>16009</v>
      </c>
      <c r="C32" s="88">
        <f t="shared" ref="C32:K32" si="3">C34+C33</f>
        <v>70078</v>
      </c>
      <c r="D32" s="88">
        <f t="shared" si="3"/>
        <v>5206</v>
      </c>
      <c r="E32" s="88">
        <f t="shared" si="3"/>
        <v>26450</v>
      </c>
      <c r="F32" s="88">
        <f t="shared" si="3"/>
        <v>13604</v>
      </c>
      <c r="G32" s="88">
        <f t="shared" si="3"/>
        <v>59024</v>
      </c>
      <c r="H32" s="88">
        <f t="shared" si="3"/>
        <v>4272</v>
      </c>
      <c r="I32" s="88">
        <f t="shared" si="3"/>
        <v>21643</v>
      </c>
      <c r="J32" s="88">
        <f t="shared" si="3"/>
        <v>23555</v>
      </c>
      <c r="K32" s="88">
        <f t="shared" si="3"/>
        <v>19216</v>
      </c>
      <c r="N32" s="130"/>
      <c r="O32" s="130"/>
    </row>
    <row r="33" spans="1:15" s="88" customFormat="1" x14ac:dyDescent="0.15">
      <c r="A33" s="133">
        <v>43282</v>
      </c>
      <c r="B33" s="88">
        <v>2571</v>
      </c>
      <c r="C33" s="88">
        <v>10287</v>
      </c>
      <c r="D33" s="88">
        <v>883</v>
      </c>
      <c r="E33" s="88">
        <v>4362</v>
      </c>
      <c r="F33" s="88">
        <v>2087</v>
      </c>
      <c r="G33" s="88">
        <v>8781</v>
      </c>
      <c r="H33" s="88">
        <v>710</v>
      </c>
      <c r="I33" s="88">
        <v>3557</v>
      </c>
      <c r="J33" s="88">
        <v>3958</v>
      </c>
      <c r="K33" s="88">
        <v>3184</v>
      </c>
      <c r="L33" s="88">
        <v>2436</v>
      </c>
      <c r="M33" s="88">
        <v>4002</v>
      </c>
      <c r="N33" s="130">
        <v>0.13</v>
      </c>
      <c r="O33" s="130">
        <v>0.15</v>
      </c>
    </row>
    <row r="34" spans="1:15" s="88" customFormat="1" x14ac:dyDescent="0.15">
      <c r="A34" s="133" t="s">
        <v>260</v>
      </c>
      <c r="B34" s="88">
        <v>13438</v>
      </c>
      <c r="C34" s="88">
        <v>59791</v>
      </c>
      <c r="D34" s="88">
        <v>4323</v>
      </c>
      <c r="E34" s="88">
        <v>22088</v>
      </c>
      <c r="F34" s="88">
        <v>11517</v>
      </c>
      <c r="G34" s="88">
        <v>50243</v>
      </c>
      <c r="H34" s="88">
        <v>3562</v>
      </c>
      <c r="I34" s="88">
        <v>18086</v>
      </c>
      <c r="J34" s="88">
        <v>19597</v>
      </c>
      <c r="K34" s="88">
        <v>16032</v>
      </c>
      <c r="L34" s="88">
        <v>2172</v>
      </c>
      <c r="M34" s="88">
        <v>3909</v>
      </c>
      <c r="N34" s="130">
        <v>0.2</v>
      </c>
      <c r="O34" s="130">
        <v>0.23</v>
      </c>
    </row>
    <row r="35" spans="1:15" s="88" customFormat="1" x14ac:dyDescent="0.15">
      <c r="A35" s="133" t="s">
        <v>262</v>
      </c>
      <c r="B35" s="88">
        <v>27600</v>
      </c>
      <c r="C35" s="88">
        <v>111907</v>
      </c>
      <c r="D35" s="88">
        <v>8950</v>
      </c>
      <c r="E35" s="88">
        <v>41258</v>
      </c>
      <c r="F35" s="88">
        <v>23678</v>
      </c>
      <c r="G35" s="88">
        <v>95036</v>
      </c>
      <c r="H35" s="88">
        <v>7719</v>
      </c>
      <c r="I35" s="88">
        <v>35433</v>
      </c>
      <c r="J35" s="88">
        <v>40623</v>
      </c>
      <c r="K35" s="88">
        <v>33264</v>
      </c>
      <c r="L35" s="88">
        <v>2374</v>
      </c>
      <c r="M35" s="88">
        <v>4069</v>
      </c>
      <c r="N35" s="130">
        <v>0.28999999999999998</v>
      </c>
      <c r="O35" s="130">
        <v>0.34</v>
      </c>
    </row>
    <row r="36" spans="1:15" s="88" customFormat="1" x14ac:dyDescent="0.15">
      <c r="A36" s="133" t="s">
        <v>284</v>
      </c>
      <c r="B36" s="88">
        <f>B38+B37</f>
        <v>13728</v>
      </c>
      <c r="C36" s="88">
        <f t="shared" ref="C36:K36" si="4">C38+C37</f>
        <v>54763</v>
      </c>
      <c r="D36" s="88">
        <f t="shared" si="4"/>
        <v>4219</v>
      </c>
      <c r="E36" s="88">
        <f t="shared" si="4"/>
        <v>19270</v>
      </c>
      <c r="F36" s="88">
        <f t="shared" si="4"/>
        <v>11360</v>
      </c>
      <c r="G36" s="88">
        <f t="shared" si="4"/>
        <v>45086</v>
      </c>
      <c r="H36" s="88">
        <f t="shared" si="4"/>
        <v>3528</v>
      </c>
      <c r="I36" s="88">
        <f t="shared" si="4"/>
        <v>16161</v>
      </c>
      <c r="J36" s="88">
        <f t="shared" si="4"/>
        <v>18469</v>
      </c>
      <c r="K36" s="88">
        <f t="shared" si="4"/>
        <v>14894</v>
      </c>
      <c r="N36" s="130"/>
      <c r="O36" s="130"/>
    </row>
    <row r="37" spans="1:15" s="88" customFormat="1" x14ac:dyDescent="0.15">
      <c r="A37" s="133">
        <v>42917</v>
      </c>
      <c r="B37" s="88">
        <v>2247</v>
      </c>
      <c r="C37" s="88">
        <v>8796</v>
      </c>
      <c r="D37" s="88">
        <v>667</v>
      </c>
      <c r="E37" s="88">
        <v>3102</v>
      </c>
      <c r="F37" s="88">
        <v>1707</v>
      </c>
      <c r="G37" s="88">
        <v>6890</v>
      </c>
      <c r="H37" s="88">
        <v>511</v>
      </c>
      <c r="I37" s="88">
        <v>2475</v>
      </c>
      <c r="J37" s="88">
        <v>3414</v>
      </c>
      <c r="K37" s="88">
        <v>2794</v>
      </c>
      <c r="L37" s="88">
        <v>2799</v>
      </c>
      <c r="M37" s="88">
        <v>4833</v>
      </c>
      <c r="N37" s="130">
        <v>0.34</v>
      </c>
      <c r="O37" s="130">
        <v>0.39</v>
      </c>
    </row>
    <row r="38" spans="1:15" s="88" customFormat="1" x14ac:dyDescent="0.15">
      <c r="A38" s="133" t="s">
        <v>264</v>
      </c>
      <c r="B38" s="88">
        <v>11481</v>
      </c>
      <c r="C38" s="88">
        <v>45967</v>
      </c>
      <c r="D38" s="88">
        <v>3552</v>
      </c>
      <c r="E38" s="88">
        <v>16168</v>
      </c>
      <c r="F38" s="88">
        <v>9653</v>
      </c>
      <c r="G38" s="88">
        <v>38196</v>
      </c>
      <c r="H38" s="88">
        <v>3017</v>
      </c>
      <c r="I38" s="88">
        <v>13686</v>
      </c>
      <c r="J38" s="88">
        <v>15055</v>
      </c>
      <c r="K38" s="88">
        <v>12100</v>
      </c>
      <c r="L38" s="88">
        <v>2242</v>
      </c>
      <c r="M38" s="88">
        <v>3795</v>
      </c>
      <c r="N38" s="130">
        <v>0.36</v>
      </c>
      <c r="O38" s="130">
        <v>0.43</v>
      </c>
    </row>
    <row r="39" spans="1:15" s="88" customFormat="1" x14ac:dyDescent="0.15">
      <c r="A39" s="133" t="s">
        <v>267</v>
      </c>
      <c r="B39" s="88">
        <v>27620</v>
      </c>
      <c r="C39" s="88">
        <v>103212</v>
      </c>
      <c r="D39" s="88">
        <v>7937</v>
      </c>
      <c r="E39" s="88">
        <v>33651</v>
      </c>
      <c r="F39" s="88">
        <v>22808</v>
      </c>
      <c r="G39" s="88">
        <v>85885</v>
      </c>
      <c r="H39" s="88">
        <v>6377</v>
      </c>
      <c r="I39" s="88">
        <v>28052</v>
      </c>
      <c r="J39" s="88">
        <v>29047</v>
      </c>
      <c r="K39" s="88">
        <v>22606</v>
      </c>
      <c r="L39" s="88">
        <v>1904</v>
      </c>
      <c r="M39" s="88">
        <v>3349</v>
      </c>
      <c r="N39" s="130">
        <v>0.43</v>
      </c>
      <c r="O39" s="130">
        <v>0.55000000000000004</v>
      </c>
    </row>
    <row r="40" spans="1:15" s="88" customFormat="1" x14ac:dyDescent="0.15">
      <c r="A40" s="133" t="s">
        <v>285</v>
      </c>
      <c r="B40" s="88">
        <f>B42+B41</f>
        <v>14753</v>
      </c>
      <c r="C40" s="88">
        <f t="shared" ref="C40:K40" si="5">C42+C41</f>
        <v>54716</v>
      </c>
      <c r="D40" s="88">
        <f t="shared" si="5"/>
        <v>4091</v>
      </c>
      <c r="E40" s="88">
        <f t="shared" si="5"/>
        <v>16634</v>
      </c>
      <c r="F40" s="88">
        <f t="shared" si="5"/>
        <v>11378</v>
      </c>
      <c r="G40" s="88">
        <f t="shared" si="5"/>
        <v>42556</v>
      </c>
      <c r="H40" s="88">
        <f t="shared" si="5"/>
        <v>3132</v>
      </c>
      <c r="I40" s="88">
        <f t="shared" si="5"/>
        <v>13272</v>
      </c>
      <c r="J40" s="88">
        <f t="shared" si="5"/>
        <v>12875</v>
      </c>
      <c r="K40" s="88">
        <f t="shared" si="5"/>
        <v>10084</v>
      </c>
      <c r="N40" s="130"/>
      <c r="O40" s="130"/>
    </row>
    <row r="41" spans="1:15" s="88" customFormat="1" x14ac:dyDescent="0.15">
      <c r="A41" s="133">
        <v>42552</v>
      </c>
      <c r="B41" s="88">
        <v>2083</v>
      </c>
      <c r="C41" s="88">
        <v>7347</v>
      </c>
      <c r="D41" s="88">
        <v>530</v>
      </c>
      <c r="E41" s="88">
        <v>2154</v>
      </c>
      <c r="F41" s="88">
        <v>1573</v>
      </c>
      <c r="G41" s="88">
        <v>5958</v>
      </c>
      <c r="H41" s="88">
        <v>432</v>
      </c>
      <c r="I41" s="88">
        <v>1923</v>
      </c>
      <c r="J41" s="88">
        <v>2057</v>
      </c>
      <c r="K41" s="88">
        <v>1618</v>
      </c>
      <c r="L41" s="88">
        <v>2001</v>
      </c>
      <c r="M41" s="88">
        <v>3502</v>
      </c>
      <c r="N41" s="130">
        <v>0.46</v>
      </c>
      <c r="O41" s="130">
        <v>0.6</v>
      </c>
    </row>
    <row r="42" spans="1:15" s="88" customFormat="1" x14ac:dyDescent="0.15">
      <c r="A42" s="133" t="s">
        <v>266</v>
      </c>
      <c r="B42" s="88">
        <v>12670</v>
      </c>
      <c r="C42" s="88">
        <v>47369</v>
      </c>
      <c r="D42" s="88">
        <v>3561</v>
      </c>
      <c r="E42" s="88">
        <v>14480</v>
      </c>
      <c r="F42" s="88">
        <v>9805</v>
      </c>
      <c r="G42" s="88">
        <v>36598</v>
      </c>
      <c r="H42" s="88">
        <v>2700</v>
      </c>
      <c r="I42" s="88">
        <v>11349</v>
      </c>
      <c r="J42" s="88">
        <v>10818</v>
      </c>
      <c r="K42" s="88">
        <v>8466</v>
      </c>
      <c r="L42" s="88">
        <v>1659</v>
      </c>
      <c r="M42" s="88">
        <v>2972</v>
      </c>
      <c r="N42" s="130">
        <v>0.41</v>
      </c>
      <c r="O42" s="130">
        <v>0.53</v>
      </c>
    </row>
    <row r="43" spans="1:15" s="88" customFormat="1" x14ac:dyDescent="0.15">
      <c r="A43" s="133" t="s">
        <v>268</v>
      </c>
      <c r="B43" s="88">
        <v>31686</v>
      </c>
      <c r="C43" s="88">
        <v>113235</v>
      </c>
      <c r="D43" s="88">
        <v>9332</v>
      </c>
      <c r="E43" s="88">
        <v>37295</v>
      </c>
      <c r="F43" s="88">
        <v>23924</v>
      </c>
      <c r="G43" s="88">
        <v>85671</v>
      </c>
      <c r="H43" s="88">
        <v>6546</v>
      </c>
      <c r="I43" s="88">
        <v>28058</v>
      </c>
      <c r="J43" s="88">
        <v>21793</v>
      </c>
      <c r="K43" s="88">
        <v>15776</v>
      </c>
      <c r="L43" s="88">
        <v>1384</v>
      </c>
      <c r="M43" s="88">
        <v>2223</v>
      </c>
      <c r="N43" s="130">
        <v>0.16</v>
      </c>
      <c r="O43" s="130">
        <v>0.21</v>
      </c>
    </row>
    <row r="44" spans="1:15" s="88" customFormat="1" x14ac:dyDescent="0.15">
      <c r="A44" s="133" t="s">
        <v>270</v>
      </c>
      <c r="B44" s="88">
        <v>36260</v>
      </c>
      <c r="C44" s="88">
        <v>135659</v>
      </c>
      <c r="D44" s="88">
        <v>11088</v>
      </c>
      <c r="E44" s="88">
        <v>48486</v>
      </c>
      <c r="F44" s="88">
        <v>27907</v>
      </c>
      <c r="G44" s="88">
        <v>104032</v>
      </c>
      <c r="H44" s="88">
        <v>7941</v>
      </c>
      <c r="I44" s="88">
        <v>35377</v>
      </c>
      <c r="J44" s="88">
        <v>23412</v>
      </c>
      <c r="K44" s="88">
        <v>16001</v>
      </c>
      <c r="L44" s="88">
        <v>1234</v>
      </c>
      <c r="M44" s="88">
        <v>1834</v>
      </c>
      <c r="N44" s="130">
        <v>0.1</v>
      </c>
      <c r="O44" s="130">
        <v>0.12</v>
      </c>
    </row>
    <row r="45" spans="1:15" s="88" customFormat="1" x14ac:dyDescent="0.15">
      <c r="A45" s="133" t="s">
        <v>272</v>
      </c>
      <c r="B45" s="88">
        <v>45187</v>
      </c>
      <c r="C45" s="88">
        <v>177964</v>
      </c>
      <c r="D45" s="88">
        <v>14907</v>
      </c>
      <c r="E45" s="88">
        <v>66798</v>
      </c>
      <c r="F45" s="88">
        <v>37208</v>
      </c>
      <c r="G45" s="88">
        <v>143569</v>
      </c>
      <c r="H45" s="88">
        <v>11790</v>
      </c>
      <c r="I45" s="88">
        <v>52974</v>
      </c>
      <c r="J45" s="88">
        <v>31304.5</v>
      </c>
      <c r="K45" s="88">
        <v>21324</v>
      </c>
      <c r="L45" s="88">
        <v>1174</v>
      </c>
      <c r="M45" s="88">
        <v>1628</v>
      </c>
      <c r="N45" s="130">
        <v>0.16</v>
      </c>
      <c r="O45" s="130">
        <v>0.19</v>
      </c>
    </row>
    <row r="46" spans="1:15" s="88" customFormat="1" x14ac:dyDescent="0.15">
      <c r="A46" s="133" t="s">
        <v>274</v>
      </c>
      <c r="B46" s="88">
        <v>39553</v>
      </c>
      <c r="C46" s="88">
        <v>158084</v>
      </c>
      <c r="D46" s="88">
        <v>12097</v>
      </c>
      <c r="E46" s="88">
        <v>53551</v>
      </c>
      <c r="F46" s="88">
        <v>30299</v>
      </c>
      <c r="G46" s="88">
        <v>119595</v>
      </c>
      <c r="H46" s="88">
        <v>8652</v>
      </c>
      <c r="I46" s="88">
        <v>38281</v>
      </c>
      <c r="J46" s="88">
        <v>19504.3</v>
      </c>
      <c r="K46" s="88">
        <v>12712.6</v>
      </c>
      <c r="L46" s="88">
        <v>942</v>
      </c>
      <c r="M46" s="88">
        <v>1347</v>
      </c>
      <c r="N46" s="130">
        <v>0.08</v>
      </c>
      <c r="O46" s="130">
        <v>0.09</v>
      </c>
    </row>
    <row r="47" spans="1:15" s="88" customFormat="1" x14ac:dyDescent="0.15">
      <c r="A47" s="133">
        <v>41091</v>
      </c>
      <c r="B47" s="88">
        <v>3220</v>
      </c>
      <c r="C47" s="88">
        <v>12880</v>
      </c>
      <c r="D47" s="88">
        <v>986</v>
      </c>
      <c r="E47" s="88">
        <v>4355</v>
      </c>
      <c r="F47" s="88">
        <v>2259</v>
      </c>
      <c r="G47" s="88">
        <v>8364</v>
      </c>
      <c r="H47" s="88">
        <v>584</v>
      </c>
      <c r="I47" s="88">
        <v>2497</v>
      </c>
      <c r="L47" s="88">
        <v>959</v>
      </c>
      <c r="M47" s="88">
        <v>1440</v>
      </c>
      <c r="N47" s="130">
        <v>0.11</v>
      </c>
      <c r="O47" s="130">
        <v>0.11</v>
      </c>
    </row>
    <row r="48" spans="1:15" s="88" customFormat="1" x14ac:dyDescent="0.15">
      <c r="A48" s="134"/>
    </row>
    <row r="49" spans="1:1" s="88" customFormat="1" x14ac:dyDescent="0.15">
      <c r="A49" s="134"/>
    </row>
  </sheetData>
  <phoneticPr fontId="1" type="noConversion"/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4D4FA-30DA-43A7-8723-8ED66785A1DD}">
  <dimension ref="A1:S24"/>
  <sheetViews>
    <sheetView workbookViewId="0">
      <pane ySplit="1" topLeftCell="A2" activePane="bottomLeft" state="frozen"/>
      <selection pane="bottomLeft" activeCell="L55" sqref="L55"/>
    </sheetView>
  </sheetViews>
  <sheetFormatPr defaultRowHeight="13.5" x14ac:dyDescent="0.15"/>
  <cols>
    <col min="1" max="1" width="12.375" style="120" customWidth="1"/>
    <col min="2" max="2" width="7.5" style="116" customWidth="1"/>
    <col min="3" max="3" width="8.5" style="116" customWidth="1"/>
    <col min="4" max="4" width="6.875" style="117" customWidth="1"/>
    <col min="5" max="5" width="7.25" style="117" customWidth="1"/>
    <col min="6" max="6" width="7.875" style="118" customWidth="1"/>
    <col min="7" max="7" width="7.75" style="116" customWidth="1"/>
    <col min="8" max="8" width="9.25" style="116" customWidth="1"/>
    <col min="9" max="9" width="6.5" style="117" customWidth="1"/>
    <col min="10" max="10" width="7.25" style="117" customWidth="1"/>
    <col min="11" max="11" width="8" style="118" customWidth="1"/>
    <col min="12" max="12" width="8.375" style="116" customWidth="1"/>
    <col min="13" max="13" width="7" style="117" customWidth="1"/>
    <col min="14" max="14" width="7.75" style="117" customWidth="1"/>
    <col min="15" max="15" width="9.625" style="116" customWidth="1"/>
    <col min="16" max="17" width="6.625" style="117" customWidth="1"/>
    <col min="18" max="18" width="7.5" style="116" customWidth="1"/>
    <col min="19" max="19" width="6.875" style="116" customWidth="1"/>
    <col min="20" max="16384" width="9" style="116"/>
  </cols>
  <sheetData>
    <row r="1" spans="1:19" s="111" customFormat="1" ht="67.5" x14ac:dyDescent="0.15">
      <c r="A1" s="111" t="s">
        <v>238</v>
      </c>
      <c r="B1" s="112" t="s">
        <v>240</v>
      </c>
      <c r="C1" s="112" t="s">
        <v>243</v>
      </c>
      <c r="D1" s="113" t="s">
        <v>239</v>
      </c>
      <c r="E1" s="113" t="s">
        <v>241</v>
      </c>
      <c r="F1" s="114" t="s">
        <v>286</v>
      </c>
      <c r="G1" s="112" t="s">
        <v>242</v>
      </c>
      <c r="H1" s="112" t="s">
        <v>244</v>
      </c>
      <c r="I1" s="113" t="s">
        <v>239</v>
      </c>
      <c r="J1" s="113" t="s">
        <v>241</v>
      </c>
      <c r="K1" s="114" t="s">
        <v>286</v>
      </c>
      <c r="L1" s="112" t="s">
        <v>245</v>
      </c>
      <c r="M1" s="113" t="s">
        <v>246</v>
      </c>
      <c r="N1" s="113" t="s">
        <v>287</v>
      </c>
      <c r="O1" s="112" t="s">
        <v>247</v>
      </c>
      <c r="P1" s="113" t="s">
        <v>248</v>
      </c>
      <c r="Q1" s="113" t="s">
        <v>288</v>
      </c>
      <c r="R1" s="112" t="s">
        <v>249</v>
      </c>
      <c r="S1" s="112" t="s">
        <v>250</v>
      </c>
    </row>
    <row r="2" spans="1:19" ht="15.75" customHeight="1" x14ac:dyDescent="0.15">
      <c r="A2" s="115">
        <v>44378</v>
      </c>
      <c r="B2" s="116">
        <v>2112</v>
      </c>
      <c r="C2" s="116">
        <v>9676</v>
      </c>
      <c r="D2" s="117">
        <v>598</v>
      </c>
      <c r="E2" s="117">
        <v>2809</v>
      </c>
      <c r="F2" s="121"/>
      <c r="G2" s="116">
        <v>1705</v>
      </c>
      <c r="H2" s="116">
        <v>7336</v>
      </c>
      <c r="I2" s="117">
        <v>458</v>
      </c>
      <c r="J2" s="117">
        <v>2161</v>
      </c>
      <c r="K2" s="121"/>
      <c r="L2" s="116">
        <v>2639</v>
      </c>
      <c r="M2" s="117">
        <v>2133</v>
      </c>
      <c r="N2" s="122"/>
      <c r="O2" s="116">
        <v>2019</v>
      </c>
      <c r="P2" s="117">
        <v>4409</v>
      </c>
      <c r="Q2" s="122"/>
      <c r="R2" s="119">
        <v>0.11</v>
      </c>
      <c r="S2" s="119">
        <v>0.14000000000000001</v>
      </c>
    </row>
    <row r="3" spans="1:19" ht="5.25" hidden="1" customHeight="1" x14ac:dyDescent="0.15">
      <c r="A3" s="115"/>
      <c r="F3" s="121"/>
      <c r="K3" s="121"/>
      <c r="N3" s="122"/>
      <c r="Q3" s="122"/>
      <c r="R3" s="119"/>
      <c r="S3" s="119"/>
    </row>
    <row r="4" spans="1:19" hidden="1" x14ac:dyDescent="0.15">
      <c r="A4" s="120" t="s">
        <v>251</v>
      </c>
      <c r="B4" s="116">
        <v>13889</v>
      </c>
      <c r="C4" s="116">
        <v>56429</v>
      </c>
      <c r="D4" s="117">
        <v>4499</v>
      </c>
      <c r="E4" s="117">
        <v>22094</v>
      </c>
      <c r="F4" s="121">
        <f>(E4-E5)/E5</f>
        <v>-6.8078285810696818E-2</v>
      </c>
      <c r="G4" s="116">
        <v>12018</v>
      </c>
      <c r="H4" s="116">
        <v>48306</v>
      </c>
      <c r="I4" s="117">
        <v>3709</v>
      </c>
      <c r="J4" s="117">
        <v>18567</v>
      </c>
      <c r="K4" s="121">
        <f>(J4-J5)/J5</f>
        <v>-4.593802990596578E-2</v>
      </c>
      <c r="L4" s="116">
        <v>29303</v>
      </c>
      <c r="M4" s="117">
        <v>25711</v>
      </c>
      <c r="N4" s="121">
        <f>(M4-M5)/M5</f>
        <v>0.15992962194351709</v>
      </c>
      <c r="O4" s="116">
        <v>3239</v>
      </c>
      <c r="P4" s="117">
        <v>6170</v>
      </c>
      <c r="Q4" s="121">
        <f>(P4-P5)/P5</f>
        <v>0.20767273439029163</v>
      </c>
      <c r="R4" s="119">
        <v>0.16</v>
      </c>
      <c r="S4" s="119">
        <v>0.17</v>
      </c>
    </row>
    <row r="5" spans="1:19" hidden="1" x14ac:dyDescent="0.15">
      <c r="A5" s="120" t="s">
        <v>257</v>
      </c>
      <c r="B5" s="116">
        <v>14445</v>
      </c>
      <c r="C5" s="116">
        <v>58180</v>
      </c>
      <c r="D5" s="117">
        <v>4799</v>
      </c>
      <c r="E5" s="117">
        <v>23708</v>
      </c>
      <c r="F5" s="121">
        <f t="shared" ref="F5:F11" si="0">(E5-E6)/E6</f>
        <v>5.6176771951708469E-2</v>
      </c>
      <c r="G5" s="116">
        <v>11445</v>
      </c>
      <c r="H5" s="116">
        <v>46535</v>
      </c>
      <c r="I5" s="117">
        <v>3793</v>
      </c>
      <c r="J5" s="117">
        <v>19461</v>
      </c>
      <c r="K5" s="121">
        <f t="shared" ref="K5:K11" si="1">(J5-J6)/J6</f>
        <v>4.9902891670263273E-2</v>
      </c>
      <c r="L5" s="116">
        <v>25422</v>
      </c>
      <c r="M5" s="117">
        <v>22166</v>
      </c>
      <c r="N5" s="121">
        <f t="shared" ref="N5:N10" si="2">(M5-M6)/M6</f>
        <v>0.14909279419388283</v>
      </c>
      <c r="O5" s="116">
        <v>2871</v>
      </c>
      <c r="P5" s="117">
        <v>5109</v>
      </c>
      <c r="Q5" s="121">
        <f t="shared" ref="Q5:Q11" si="3">(P5-P6)/P6</f>
        <v>0.11137698499021101</v>
      </c>
      <c r="R5" s="119">
        <v>0.15</v>
      </c>
      <c r="S5" s="119">
        <v>0.17</v>
      </c>
    </row>
    <row r="6" spans="1:19" hidden="1" x14ac:dyDescent="0.15">
      <c r="A6" s="120" t="s">
        <v>255</v>
      </c>
      <c r="B6" s="116">
        <v>13255</v>
      </c>
      <c r="C6" s="116">
        <v>56181</v>
      </c>
      <c r="D6" s="117">
        <v>4632</v>
      </c>
      <c r="E6" s="117">
        <v>22447</v>
      </c>
      <c r="F6" s="121">
        <f t="shared" si="0"/>
        <v>1.6253169141615356E-2</v>
      </c>
      <c r="G6" s="116">
        <v>11169</v>
      </c>
      <c r="H6" s="116">
        <v>47083</v>
      </c>
      <c r="I6" s="117">
        <v>3796</v>
      </c>
      <c r="J6" s="117">
        <v>18536</v>
      </c>
      <c r="K6" s="121">
        <f t="shared" si="1"/>
        <v>2.4881123520955437E-2</v>
      </c>
      <c r="L6" s="116">
        <v>22490</v>
      </c>
      <c r="M6" s="117">
        <v>19290</v>
      </c>
      <c r="N6" s="121">
        <f t="shared" si="2"/>
        <v>0.2032185628742515</v>
      </c>
      <c r="O6" s="116">
        <v>2565</v>
      </c>
      <c r="P6" s="117">
        <v>4597</v>
      </c>
      <c r="Q6" s="121">
        <f t="shared" si="3"/>
        <v>0.17600409311844462</v>
      </c>
      <c r="R6" s="119">
        <v>0.18</v>
      </c>
      <c r="S6" s="119">
        <v>0.2</v>
      </c>
    </row>
    <row r="7" spans="1:19" hidden="1" x14ac:dyDescent="0.15">
      <c r="A7" s="120" t="s">
        <v>259</v>
      </c>
      <c r="B7" s="116">
        <v>13438</v>
      </c>
      <c r="C7" s="116">
        <v>59791</v>
      </c>
      <c r="D7" s="117">
        <v>4323</v>
      </c>
      <c r="E7" s="117">
        <v>22088</v>
      </c>
      <c r="F7" s="121">
        <f t="shared" si="0"/>
        <v>0.36615536862939141</v>
      </c>
      <c r="G7" s="116">
        <v>11517</v>
      </c>
      <c r="H7" s="116">
        <v>50243</v>
      </c>
      <c r="I7" s="117">
        <v>3562</v>
      </c>
      <c r="J7" s="117">
        <v>18086</v>
      </c>
      <c r="K7" s="121">
        <f t="shared" si="1"/>
        <v>0.32149641969896242</v>
      </c>
      <c r="L7" s="116">
        <v>19597</v>
      </c>
      <c r="M7" s="117">
        <v>16032</v>
      </c>
      <c r="N7" s="121">
        <f t="shared" si="2"/>
        <v>0.32495867768595044</v>
      </c>
      <c r="O7" s="116">
        <v>2172</v>
      </c>
      <c r="P7" s="117">
        <v>3909</v>
      </c>
      <c r="Q7" s="121">
        <f t="shared" si="3"/>
        <v>3.0039525691699605E-2</v>
      </c>
      <c r="R7" s="119">
        <v>0.2</v>
      </c>
      <c r="S7" s="119">
        <v>0.23</v>
      </c>
    </row>
    <row r="8" spans="1:19" hidden="1" x14ac:dyDescent="0.15">
      <c r="A8" s="120" t="s">
        <v>263</v>
      </c>
      <c r="B8" s="116">
        <v>11481</v>
      </c>
      <c r="C8" s="116">
        <v>45967</v>
      </c>
      <c r="D8" s="117">
        <v>3552</v>
      </c>
      <c r="E8" s="117">
        <v>16168</v>
      </c>
      <c r="F8" s="121">
        <f t="shared" si="0"/>
        <v>0.11657458563535912</v>
      </c>
      <c r="G8" s="116">
        <v>9653</v>
      </c>
      <c r="H8" s="116">
        <v>38196</v>
      </c>
      <c r="I8" s="117">
        <v>3017</v>
      </c>
      <c r="J8" s="117">
        <v>13686</v>
      </c>
      <c r="K8" s="121">
        <f t="shared" si="1"/>
        <v>0.20592122653978323</v>
      </c>
      <c r="L8" s="116">
        <v>15055</v>
      </c>
      <c r="M8" s="117">
        <v>12100</v>
      </c>
      <c r="N8" s="121">
        <f t="shared" si="2"/>
        <v>0.42924639735412234</v>
      </c>
      <c r="O8" s="116">
        <v>2242</v>
      </c>
      <c r="P8" s="117">
        <v>3795</v>
      </c>
      <c r="Q8" s="121">
        <f t="shared" si="3"/>
        <v>0.27691790040376851</v>
      </c>
      <c r="R8" s="119">
        <v>0.36</v>
      </c>
      <c r="S8" s="119">
        <v>0.43</v>
      </c>
    </row>
    <row r="9" spans="1:19" hidden="1" x14ac:dyDescent="0.15">
      <c r="A9" s="120" t="s">
        <v>265</v>
      </c>
      <c r="B9" s="116">
        <v>12670</v>
      </c>
      <c r="C9" s="116">
        <v>47369</v>
      </c>
      <c r="D9" s="117">
        <v>3561</v>
      </c>
      <c r="E9" s="117">
        <v>14480</v>
      </c>
      <c r="F9" s="121">
        <f t="shared" si="0"/>
        <v>-3.9469320066334988E-2</v>
      </c>
      <c r="G9" s="116">
        <v>9805</v>
      </c>
      <c r="H9" s="116">
        <v>36598</v>
      </c>
      <c r="I9" s="117">
        <v>2700</v>
      </c>
      <c r="J9" s="117">
        <v>11349</v>
      </c>
      <c r="K9" s="121">
        <f t="shared" si="1"/>
        <v>6.7337534091977805E-2</v>
      </c>
      <c r="L9" s="116">
        <v>10818</v>
      </c>
      <c r="M9" s="117">
        <v>8466</v>
      </c>
      <c r="N9" s="121">
        <f t="shared" si="2"/>
        <v>0.57360594795539033</v>
      </c>
      <c r="O9" s="116">
        <v>1659</v>
      </c>
      <c r="P9" s="117">
        <v>2972</v>
      </c>
      <c r="Q9" s="121">
        <f t="shared" si="3"/>
        <v>0.50328780981284771</v>
      </c>
      <c r="R9" s="119">
        <v>0.41</v>
      </c>
      <c r="S9" s="119">
        <v>0.53</v>
      </c>
    </row>
    <row r="10" spans="1:19" hidden="1" x14ac:dyDescent="0.15">
      <c r="A10" s="115" t="s">
        <v>269</v>
      </c>
      <c r="B10" s="116">
        <v>13745</v>
      </c>
      <c r="C10" s="116">
        <v>47372</v>
      </c>
      <c r="D10" s="117">
        <v>3938</v>
      </c>
      <c r="E10" s="117">
        <v>15075</v>
      </c>
      <c r="F10" s="121">
        <f t="shared" si="0"/>
        <v>-0.3945053620918183</v>
      </c>
      <c r="G10" s="116">
        <v>9567</v>
      </c>
      <c r="H10" s="116">
        <v>33362</v>
      </c>
      <c r="I10" s="117">
        <v>2585</v>
      </c>
      <c r="J10" s="117">
        <v>10633</v>
      </c>
      <c r="K10" s="121">
        <f t="shared" si="1"/>
        <v>-0.45832908813041262</v>
      </c>
      <c r="L10" s="116">
        <v>7835</v>
      </c>
      <c r="M10" s="117">
        <v>5380</v>
      </c>
      <c r="N10" s="121">
        <f t="shared" si="2"/>
        <v>-0.36638794017194676</v>
      </c>
      <c r="O10" s="116">
        <v>1269</v>
      </c>
      <c r="P10" s="117">
        <v>1977</v>
      </c>
      <c r="Q10" s="121">
        <f t="shared" si="3"/>
        <v>0.12457337883959044</v>
      </c>
      <c r="R10" s="119">
        <v>0.1</v>
      </c>
      <c r="S10" s="119">
        <v>0.13</v>
      </c>
    </row>
    <row r="11" spans="1:19" hidden="1" x14ac:dyDescent="0.15">
      <c r="A11" s="115" t="s">
        <v>271</v>
      </c>
      <c r="B11" s="116">
        <v>17468</v>
      </c>
      <c r="C11" s="116">
        <v>65903</v>
      </c>
      <c r="D11" s="117">
        <v>5377</v>
      </c>
      <c r="E11" s="117">
        <v>24897</v>
      </c>
      <c r="F11" s="121">
        <f t="shared" si="0"/>
        <v>-8.4736416439967654E-2</v>
      </c>
      <c r="G11" s="116">
        <v>14126</v>
      </c>
      <c r="H11" s="116">
        <v>53636</v>
      </c>
      <c r="I11" s="117">
        <v>4180</v>
      </c>
      <c r="J11" s="117">
        <v>19630</v>
      </c>
      <c r="K11" s="121">
        <f t="shared" si="1"/>
        <v>-7.8749765346348782E-2</v>
      </c>
      <c r="L11" s="116">
        <v>12408</v>
      </c>
      <c r="M11" s="117">
        <v>8491</v>
      </c>
      <c r="N11" s="121"/>
      <c r="O11" s="116">
        <v>1245</v>
      </c>
      <c r="P11" s="117">
        <v>1758</v>
      </c>
      <c r="Q11" s="121">
        <f t="shared" si="3"/>
        <v>0.19673247106875424</v>
      </c>
      <c r="R11" s="119">
        <v>0.13</v>
      </c>
      <c r="S11" s="119">
        <v>0.13</v>
      </c>
    </row>
    <row r="12" spans="1:19" hidden="1" x14ac:dyDescent="0.15">
      <c r="A12" s="115" t="s">
        <v>273</v>
      </c>
      <c r="B12" s="116">
        <v>20121</v>
      </c>
      <c r="C12" s="116">
        <v>77400</v>
      </c>
      <c r="D12" s="117">
        <v>6224</v>
      </c>
      <c r="E12" s="117">
        <v>27202</v>
      </c>
      <c r="F12" s="121"/>
      <c r="G12" s="116">
        <v>16220</v>
      </c>
      <c r="H12" s="116">
        <v>61564</v>
      </c>
      <c r="I12" s="117">
        <v>4829</v>
      </c>
      <c r="J12" s="117">
        <v>21308</v>
      </c>
      <c r="K12" s="121"/>
      <c r="N12" s="122"/>
      <c r="O12" s="116">
        <v>1078</v>
      </c>
      <c r="P12" s="117">
        <v>1469</v>
      </c>
      <c r="Q12" s="122"/>
      <c r="R12" s="119">
        <v>0.15</v>
      </c>
      <c r="S12" s="119">
        <v>0.17</v>
      </c>
    </row>
    <row r="13" spans="1:19" ht="6" customHeight="1" x14ac:dyDescent="0.15">
      <c r="A13" s="115"/>
      <c r="F13" s="121"/>
      <c r="K13" s="121"/>
      <c r="N13" s="122"/>
      <c r="Q13" s="122"/>
      <c r="R13" s="119"/>
      <c r="S13" s="119"/>
    </row>
    <row r="14" spans="1:19" x14ac:dyDescent="0.15">
      <c r="A14" s="115" t="s">
        <v>253</v>
      </c>
      <c r="B14" s="116">
        <v>34283</v>
      </c>
      <c r="C14" s="116">
        <v>142968</v>
      </c>
      <c r="D14" s="117">
        <v>11825</v>
      </c>
      <c r="E14" s="117">
        <v>58058</v>
      </c>
      <c r="F14" s="121">
        <f>(E14-E15)/E15</f>
        <v>8.6882453151618397E-2</v>
      </c>
      <c r="G14" s="116">
        <v>29283</v>
      </c>
      <c r="H14" s="116">
        <v>121872</v>
      </c>
      <c r="I14" s="117">
        <v>9823</v>
      </c>
      <c r="J14" s="117">
        <v>49046</v>
      </c>
      <c r="K14" s="121">
        <f>(J14-J15)/J15</f>
        <v>0.15247785323213572</v>
      </c>
      <c r="L14" s="116">
        <v>59827</v>
      </c>
      <c r="M14" s="117">
        <v>50992</v>
      </c>
      <c r="N14" s="121">
        <f>(M14-M15)/M15</f>
        <v>0.20428888573992726</v>
      </c>
      <c r="O14" s="116">
        <v>2586</v>
      </c>
      <c r="P14" s="117">
        <v>4574</v>
      </c>
      <c r="Q14" s="121">
        <f>(P14-P15)/P15</f>
        <v>4.8361219344487741E-2</v>
      </c>
      <c r="R14" s="119">
        <v>0.14000000000000001</v>
      </c>
      <c r="S14" s="119">
        <v>0.15</v>
      </c>
    </row>
    <row r="15" spans="1:19" x14ac:dyDescent="0.15">
      <c r="A15" s="115" t="s">
        <v>254</v>
      </c>
      <c r="B15" s="116">
        <v>31116</v>
      </c>
      <c r="C15" s="116">
        <v>129816</v>
      </c>
      <c r="D15" s="117">
        <v>10992</v>
      </c>
      <c r="E15" s="117">
        <v>53417</v>
      </c>
      <c r="F15" s="121">
        <f t="shared" ref="F15:F21" si="4">(E15-E16)/E16</f>
        <v>5.8223384444708585E-2</v>
      </c>
      <c r="G15" s="116">
        <v>25899</v>
      </c>
      <c r="H15" s="116">
        <v>106568</v>
      </c>
      <c r="I15" s="117">
        <v>8799</v>
      </c>
      <c r="J15" s="117">
        <v>42557</v>
      </c>
      <c r="K15" s="121">
        <f t="shared" ref="K15:K21" si="5">(J15-J16)/J16</f>
        <v>9.3139143613059E-2</v>
      </c>
      <c r="L15" s="116">
        <v>50294</v>
      </c>
      <c r="M15" s="117">
        <v>42342</v>
      </c>
      <c r="N15" s="121">
        <f t="shared" ref="N15:N21" si="6">(M15-M16)/M16</f>
        <v>0.24648944625982513</v>
      </c>
      <c r="O15" s="116">
        <v>2507</v>
      </c>
      <c r="P15" s="117">
        <v>4363</v>
      </c>
      <c r="Q15" s="121">
        <f t="shared" ref="Q15:Q21" si="7">(P15-P16)/P16</f>
        <v>0.1463478717813978</v>
      </c>
      <c r="R15" s="119">
        <v>0.13</v>
      </c>
      <c r="S15" s="119">
        <v>0.15</v>
      </c>
    </row>
    <row r="16" spans="1:19" x14ac:dyDescent="0.15">
      <c r="A16" s="115" t="s">
        <v>261</v>
      </c>
      <c r="B16" s="116">
        <v>30317</v>
      </c>
      <c r="C16" s="116">
        <v>128440</v>
      </c>
      <c r="D16" s="117">
        <v>10268</v>
      </c>
      <c r="E16" s="117">
        <v>50478</v>
      </c>
      <c r="F16" s="121">
        <f t="shared" si="4"/>
        <v>0.22347181152746134</v>
      </c>
      <c r="G16" s="116">
        <v>25502</v>
      </c>
      <c r="H16" s="116">
        <v>105492</v>
      </c>
      <c r="I16" s="117">
        <v>8046</v>
      </c>
      <c r="J16" s="117">
        <v>38931</v>
      </c>
      <c r="K16" s="121">
        <f t="shared" si="5"/>
        <v>9.8721530776394881E-2</v>
      </c>
      <c r="L16" s="116">
        <v>41773</v>
      </c>
      <c r="M16" s="117">
        <v>33969</v>
      </c>
      <c r="N16" s="121">
        <f t="shared" si="6"/>
        <v>2.1194083694083696E-2</v>
      </c>
      <c r="O16" s="116">
        <v>2159</v>
      </c>
      <c r="P16" s="117">
        <v>3806</v>
      </c>
      <c r="Q16" s="121">
        <f t="shared" si="7"/>
        <v>-6.4635045465716398E-2</v>
      </c>
      <c r="R16" s="119">
        <v>0.13</v>
      </c>
      <c r="S16" s="119">
        <v>0.15</v>
      </c>
    </row>
    <row r="17" spans="1:19" x14ac:dyDescent="0.15">
      <c r="A17" s="115" t="s">
        <v>262</v>
      </c>
      <c r="B17" s="116">
        <v>27600</v>
      </c>
      <c r="C17" s="116">
        <v>111907</v>
      </c>
      <c r="D17" s="117">
        <v>8950</v>
      </c>
      <c r="E17" s="117">
        <v>41258</v>
      </c>
      <c r="F17" s="121">
        <f t="shared" si="4"/>
        <v>0.22605568928115063</v>
      </c>
      <c r="G17" s="116">
        <v>23678</v>
      </c>
      <c r="H17" s="116">
        <v>95036</v>
      </c>
      <c r="I17" s="117">
        <v>7719</v>
      </c>
      <c r="J17" s="117">
        <v>35433</v>
      </c>
      <c r="K17" s="121">
        <f t="shared" si="5"/>
        <v>0.26311849422501071</v>
      </c>
      <c r="L17" s="116">
        <v>40623</v>
      </c>
      <c r="M17" s="117">
        <v>33264</v>
      </c>
      <c r="N17" s="121">
        <f t="shared" si="6"/>
        <v>0.47146775192426787</v>
      </c>
      <c r="O17" s="116">
        <v>2374</v>
      </c>
      <c r="P17" s="117">
        <v>4069</v>
      </c>
      <c r="Q17" s="121">
        <f t="shared" si="7"/>
        <v>0.21498954911914003</v>
      </c>
      <c r="R17" s="119">
        <v>0.28999999999999998</v>
      </c>
      <c r="S17" s="119">
        <v>0.34</v>
      </c>
    </row>
    <row r="18" spans="1:19" x14ac:dyDescent="0.15">
      <c r="A18" s="115" t="s">
        <v>267</v>
      </c>
      <c r="B18" s="116">
        <v>27620</v>
      </c>
      <c r="C18" s="116">
        <v>103212</v>
      </c>
      <c r="D18" s="117">
        <v>7937</v>
      </c>
      <c r="E18" s="117">
        <v>33651</v>
      </c>
      <c r="F18" s="121">
        <f t="shared" si="4"/>
        <v>-9.7707467488939534E-2</v>
      </c>
      <c r="G18" s="116">
        <v>22808</v>
      </c>
      <c r="H18" s="116">
        <v>85885</v>
      </c>
      <c r="I18" s="117">
        <v>6377</v>
      </c>
      <c r="J18" s="117">
        <v>28052</v>
      </c>
      <c r="K18" s="121">
        <f t="shared" si="5"/>
        <v>-2.1384275429467531E-4</v>
      </c>
      <c r="L18" s="116">
        <v>29047</v>
      </c>
      <c r="M18" s="117">
        <v>22606</v>
      </c>
      <c r="N18" s="121">
        <f t="shared" si="6"/>
        <v>0.43293610547667344</v>
      </c>
      <c r="O18" s="116">
        <v>1904</v>
      </c>
      <c r="P18" s="117">
        <v>3349</v>
      </c>
      <c r="Q18" s="121">
        <f t="shared" si="7"/>
        <v>0.50652271704903284</v>
      </c>
      <c r="R18" s="119">
        <v>0.43</v>
      </c>
      <c r="S18" s="119">
        <v>0.55000000000000004</v>
      </c>
    </row>
    <row r="19" spans="1:19" x14ac:dyDescent="0.15">
      <c r="A19" s="115" t="s">
        <v>268</v>
      </c>
      <c r="B19" s="116">
        <v>31686</v>
      </c>
      <c r="C19" s="116">
        <v>113235</v>
      </c>
      <c r="D19" s="117">
        <v>9332</v>
      </c>
      <c r="E19" s="117">
        <v>37295</v>
      </c>
      <c r="F19" s="121">
        <f t="shared" si="4"/>
        <v>-0.2308088932887844</v>
      </c>
      <c r="G19" s="116">
        <v>23924</v>
      </c>
      <c r="H19" s="116">
        <v>85671</v>
      </c>
      <c r="I19" s="117">
        <v>6546</v>
      </c>
      <c r="J19" s="117">
        <v>28058</v>
      </c>
      <c r="K19" s="121">
        <f t="shared" si="5"/>
        <v>-0.2068858297764084</v>
      </c>
      <c r="L19" s="116">
        <v>21793</v>
      </c>
      <c r="M19" s="117">
        <v>15776</v>
      </c>
      <c r="N19" s="121">
        <f t="shared" si="6"/>
        <v>-1.4061621148678208E-2</v>
      </c>
      <c r="O19" s="116">
        <v>1384</v>
      </c>
      <c r="P19" s="117">
        <v>2223</v>
      </c>
      <c r="Q19" s="121">
        <f t="shared" si="7"/>
        <v>0.21210468920392583</v>
      </c>
      <c r="R19" s="119">
        <v>0.16</v>
      </c>
      <c r="S19" s="119">
        <v>0.21</v>
      </c>
    </row>
    <row r="20" spans="1:19" x14ac:dyDescent="0.15">
      <c r="A20" s="115" t="s">
        <v>270</v>
      </c>
      <c r="B20" s="116">
        <v>36260</v>
      </c>
      <c r="C20" s="116">
        <v>135659</v>
      </c>
      <c r="D20" s="117">
        <v>11088</v>
      </c>
      <c r="E20" s="117">
        <v>48486</v>
      </c>
      <c r="F20" s="121">
        <f t="shared" si="4"/>
        <v>-0.27413994430970989</v>
      </c>
      <c r="G20" s="116">
        <v>27907</v>
      </c>
      <c r="H20" s="116">
        <v>104032</v>
      </c>
      <c r="I20" s="117">
        <v>7941</v>
      </c>
      <c r="J20" s="117">
        <v>35377</v>
      </c>
      <c r="K20" s="121">
        <f t="shared" si="5"/>
        <v>-0.3321818250462491</v>
      </c>
      <c r="L20" s="116">
        <v>23412</v>
      </c>
      <c r="M20" s="117">
        <v>16001</v>
      </c>
      <c r="N20" s="121">
        <f t="shared" si="6"/>
        <v>-0.24962483586569123</v>
      </c>
      <c r="O20" s="116">
        <v>1234</v>
      </c>
      <c r="P20" s="117">
        <v>1834</v>
      </c>
      <c r="Q20" s="121">
        <f t="shared" si="7"/>
        <v>0.12653562653562653</v>
      </c>
      <c r="R20" s="119">
        <v>0.1</v>
      </c>
      <c r="S20" s="119">
        <v>0.12</v>
      </c>
    </row>
    <row r="21" spans="1:19" x14ac:dyDescent="0.15">
      <c r="A21" s="115" t="s">
        <v>272</v>
      </c>
      <c r="B21" s="116">
        <v>45187</v>
      </c>
      <c r="C21" s="116">
        <v>177964</v>
      </c>
      <c r="D21" s="117">
        <v>14907</v>
      </c>
      <c r="E21" s="117">
        <v>66798</v>
      </c>
      <c r="F21" s="121">
        <f t="shared" si="4"/>
        <v>0.24737166439468916</v>
      </c>
      <c r="G21" s="116">
        <v>37208</v>
      </c>
      <c r="H21" s="116">
        <v>143569</v>
      </c>
      <c r="I21" s="117">
        <v>11790</v>
      </c>
      <c r="J21" s="117">
        <v>52974</v>
      </c>
      <c r="K21" s="121">
        <f t="shared" si="5"/>
        <v>0.3838196494344453</v>
      </c>
      <c r="L21" s="116">
        <v>31304.5</v>
      </c>
      <c r="M21" s="117">
        <v>21324</v>
      </c>
      <c r="N21" s="121">
        <f t="shared" si="6"/>
        <v>0.67739093497789593</v>
      </c>
      <c r="O21" s="116">
        <v>1174</v>
      </c>
      <c r="P21" s="117">
        <v>1628</v>
      </c>
      <c r="Q21" s="121">
        <f t="shared" si="7"/>
        <v>0.20861172976985895</v>
      </c>
      <c r="R21" s="119">
        <v>0.16</v>
      </c>
      <c r="S21" s="119">
        <v>0.19</v>
      </c>
    </row>
    <row r="22" spans="1:19" x14ac:dyDescent="0.15">
      <c r="A22" s="115" t="s">
        <v>274</v>
      </c>
      <c r="B22" s="116">
        <v>39553</v>
      </c>
      <c r="C22" s="116">
        <v>158084</v>
      </c>
      <c r="D22" s="117">
        <v>12097</v>
      </c>
      <c r="E22" s="117">
        <v>53551</v>
      </c>
      <c r="F22" s="121"/>
      <c r="G22" s="116">
        <v>30299</v>
      </c>
      <c r="H22" s="116">
        <v>119595</v>
      </c>
      <c r="I22" s="117">
        <v>8652</v>
      </c>
      <c r="J22" s="117">
        <v>38281</v>
      </c>
      <c r="K22" s="121"/>
      <c r="L22" s="116">
        <v>19504.3</v>
      </c>
      <c r="M22" s="117">
        <v>12712.6</v>
      </c>
      <c r="N22" s="122"/>
      <c r="O22" s="116">
        <v>942</v>
      </c>
      <c r="P22" s="117">
        <v>1347</v>
      </c>
      <c r="Q22" s="122"/>
      <c r="R22" s="119">
        <v>0.08</v>
      </c>
      <c r="S22" s="119">
        <v>0.09</v>
      </c>
    </row>
    <row r="23" spans="1:19" hidden="1" x14ac:dyDescent="0.15">
      <c r="A23" s="115">
        <v>41091</v>
      </c>
      <c r="B23" s="116">
        <v>3220</v>
      </c>
      <c r="C23" s="116">
        <v>12880</v>
      </c>
      <c r="D23" s="117">
        <v>986</v>
      </c>
      <c r="E23" s="117">
        <v>4355</v>
      </c>
      <c r="F23" s="121"/>
      <c r="G23" s="116">
        <v>2259</v>
      </c>
      <c r="H23" s="116">
        <v>8364</v>
      </c>
      <c r="I23" s="117">
        <v>584</v>
      </c>
      <c r="J23" s="117">
        <v>2497</v>
      </c>
      <c r="O23" s="116">
        <v>959</v>
      </c>
      <c r="P23" s="117">
        <v>1440</v>
      </c>
      <c r="Q23" s="122"/>
      <c r="R23" s="119">
        <v>0.11</v>
      </c>
      <c r="S23" s="119">
        <v>0.11</v>
      </c>
    </row>
    <row r="24" spans="1:19" x14ac:dyDescent="0.15">
      <c r="F24" s="121"/>
      <c r="Q24" s="122"/>
    </row>
  </sheetData>
  <phoneticPr fontId="1" type="noConversion"/>
  <conditionalFormatting sqref="A1:XFD1048576">
    <cfRule type="expression" dxfId="0" priority="1">
      <formula>MOD(ROW(),2)=0</formula>
    </cfRule>
  </conditionalFormatting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4045E-B721-41B4-970E-283E3F4B7FA6}">
  <sheetPr filterMode="1"/>
  <dimension ref="A1:U154"/>
  <sheetViews>
    <sheetView workbookViewId="0">
      <pane ySplit="1" topLeftCell="A2" activePane="bottomLeft" state="frozen"/>
      <selection pane="bottomLeft" activeCell="L166" sqref="L166"/>
    </sheetView>
  </sheetViews>
  <sheetFormatPr defaultRowHeight="13.5" x14ac:dyDescent="0.15"/>
  <cols>
    <col min="1" max="1" width="11.625" hidden="1" customWidth="1"/>
    <col min="2" max="2" width="6.5" customWidth="1"/>
    <col min="3" max="3" width="6.125" customWidth="1"/>
    <col min="8" max="8" width="9" style="107"/>
    <col min="9" max="9" width="9" style="110"/>
    <col min="10" max="10" width="9" style="103"/>
    <col min="12" max="12" width="9" style="103"/>
    <col min="14" max="14" width="9" style="103"/>
    <col min="16" max="16" width="9" style="103"/>
    <col min="17" max="17" width="9" style="94"/>
    <col min="18" max="18" width="9.625" style="98" customWidth="1"/>
    <col min="20" max="20" width="9" style="98"/>
  </cols>
  <sheetData>
    <row r="1" spans="1:21" s="1" customFormat="1" ht="67.5" x14ac:dyDescent="0.15">
      <c r="A1" s="55" t="s">
        <v>3</v>
      </c>
      <c r="B1" s="56" t="s">
        <v>2</v>
      </c>
      <c r="C1" s="56" t="s">
        <v>1</v>
      </c>
      <c r="D1" s="56" t="s">
        <v>212</v>
      </c>
      <c r="E1" s="56" t="s">
        <v>213</v>
      </c>
      <c r="F1" s="56" t="s">
        <v>214</v>
      </c>
      <c r="G1" s="56" t="s">
        <v>215</v>
      </c>
      <c r="H1" s="105" t="s">
        <v>216</v>
      </c>
      <c r="I1" s="65" t="s">
        <v>217</v>
      </c>
      <c r="J1" s="100" t="s">
        <v>218</v>
      </c>
      <c r="K1" s="56" t="s">
        <v>219</v>
      </c>
      <c r="L1" s="100" t="s">
        <v>220</v>
      </c>
      <c r="M1" s="56" t="s">
        <v>221</v>
      </c>
      <c r="N1" s="100" t="s">
        <v>222</v>
      </c>
      <c r="O1" s="56" t="s">
        <v>223</v>
      </c>
      <c r="P1" s="100" t="s">
        <v>224</v>
      </c>
      <c r="Q1" s="91" t="s">
        <v>225</v>
      </c>
      <c r="R1" s="95" t="s">
        <v>226</v>
      </c>
      <c r="S1" s="56" t="s">
        <v>227</v>
      </c>
      <c r="T1" s="95" t="s">
        <v>230</v>
      </c>
      <c r="U1" s="57" t="s">
        <v>228</v>
      </c>
    </row>
    <row r="2" spans="1:21" hidden="1" x14ac:dyDescent="0.15">
      <c r="A2" s="4" t="s">
        <v>54</v>
      </c>
      <c r="B2" s="58">
        <f>YEAR(A2)</f>
        <v>2021</v>
      </c>
      <c r="C2" s="58">
        <f>MONTH(A2)</f>
        <v>7</v>
      </c>
      <c r="D2" s="3">
        <v>189235.63</v>
      </c>
      <c r="E2" s="3">
        <v>12.7</v>
      </c>
      <c r="F2" s="3">
        <v>70265.179999999993</v>
      </c>
      <c r="G2" s="3">
        <v>4.4000000000000004</v>
      </c>
      <c r="H2" s="90">
        <v>118970.45</v>
      </c>
      <c r="I2" s="108">
        <v>18.2</v>
      </c>
      <c r="J2" s="101">
        <v>15401.83</v>
      </c>
      <c r="K2" s="3">
        <v>-4.5</v>
      </c>
      <c r="L2" s="101">
        <v>44.29</v>
      </c>
      <c r="M2" s="3">
        <v>-44.4</v>
      </c>
      <c r="N2" s="101">
        <v>35532.660000000003</v>
      </c>
      <c r="O2" s="3">
        <v>10.9</v>
      </c>
      <c r="P2" s="101">
        <f>H2-J2-L2-N2</f>
        <v>67991.67</v>
      </c>
      <c r="Q2" s="92">
        <f>(P2-P14)/P14*100</f>
        <v>29.822583342943904</v>
      </c>
      <c r="R2" s="96">
        <v>34816.370000000003</v>
      </c>
      <c r="S2" s="3">
        <v>14.5</v>
      </c>
      <c r="T2" s="96">
        <v>19749.919999999998</v>
      </c>
      <c r="U2" s="59">
        <v>14.6</v>
      </c>
    </row>
    <row r="3" spans="1:21" hidden="1" x14ac:dyDescent="0.15">
      <c r="A3" s="4" t="s">
        <v>55</v>
      </c>
      <c r="B3" s="58">
        <f t="shared" ref="B3:B66" si="0">YEAR(A3)</f>
        <v>2021</v>
      </c>
      <c r="C3" s="58">
        <f t="shared" ref="C3:C66" si="1">MONTH(A3)</f>
        <v>6</v>
      </c>
      <c r="D3" s="3">
        <v>171790.53</v>
      </c>
      <c r="E3" s="3">
        <v>14.8</v>
      </c>
      <c r="F3" s="3">
        <v>68892.509999999995</v>
      </c>
      <c r="G3" s="3">
        <v>3.9</v>
      </c>
      <c r="H3" s="90">
        <v>102898.03</v>
      </c>
      <c r="I3" s="108">
        <v>23.5</v>
      </c>
      <c r="J3" s="101">
        <v>13464.96</v>
      </c>
      <c r="K3" s="3">
        <v>-2.4</v>
      </c>
      <c r="L3" s="101">
        <v>41.85</v>
      </c>
      <c r="M3" s="3">
        <v>-9.1</v>
      </c>
      <c r="N3" s="101">
        <v>30153.11</v>
      </c>
      <c r="O3" s="3">
        <v>11.9</v>
      </c>
      <c r="P3" s="101">
        <f t="shared" ref="P3:P42" si="2">H3-J3-L3-N3</f>
        <v>59238.11</v>
      </c>
      <c r="Q3" s="92">
        <f t="shared" ref="Q3:Q43" si="3">(P3-P15)/P15*100</f>
        <v>39.177608888103677</v>
      </c>
      <c r="R3" s="96">
        <v>31783.86</v>
      </c>
      <c r="S3" s="3">
        <v>16.8</v>
      </c>
      <c r="T3" s="96">
        <v>17884.97</v>
      </c>
      <c r="U3" s="59">
        <v>16.8</v>
      </c>
    </row>
    <row r="4" spans="1:21" hidden="1" x14ac:dyDescent="0.15">
      <c r="A4" s="4" t="s">
        <v>56</v>
      </c>
      <c r="B4" s="58">
        <f t="shared" si="0"/>
        <v>2021</v>
      </c>
      <c r="C4" s="58">
        <f t="shared" si="1"/>
        <v>5</v>
      </c>
      <c r="D4" s="3">
        <v>147809.79999999999</v>
      </c>
      <c r="E4" s="3">
        <v>17.2</v>
      </c>
      <c r="F4" s="3">
        <v>66429.539999999994</v>
      </c>
      <c r="G4" s="3">
        <v>4.7</v>
      </c>
      <c r="H4" s="90">
        <v>81380.259999999995</v>
      </c>
      <c r="I4" s="108">
        <v>29.9</v>
      </c>
      <c r="J4" s="101">
        <v>10872.84</v>
      </c>
      <c r="K4" s="3">
        <v>1.6</v>
      </c>
      <c r="L4" s="101">
        <v>25.15</v>
      </c>
      <c r="M4" s="3">
        <v>-26.5</v>
      </c>
      <c r="N4" s="101">
        <v>22686.45</v>
      </c>
      <c r="O4" s="3">
        <v>12.8</v>
      </c>
      <c r="P4" s="101">
        <f t="shared" si="2"/>
        <v>47795.820000000007</v>
      </c>
      <c r="Q4" s="92">
        <f t="shared" si="3"/>
        <v>50.250859145419092</v>
      </c>
      <c r="R4" s="96">
        <v>26729.58</v>
      </c>
      <c r="S4" s="3">
        <v>15.7</v>
      </c>
      <c r="T4" s="96">
        <v>15260.58</v>
      </c>
      <c r="U4" s="59">
        <v>18.100000000000001</v>
      </c>
    </row>
    <row r="5" spans="1:21" hidden="1" x14ac:dyDescent="0.15">
      <c r="A5" s="4" t="s">
        <v>57</v>
      </c>
      <c r="B5" s="58">
        <f t="shared" si="0"/>
        <v>2021</v>
      </c>
      <c r="C5" s="58">
        <f t="shared" si="1"/>
        <v>4</v>
      </c>
      <c r="D5" s="3">
        <v>128002.8</v>
      </c>
      <c r="E5" s="3">
        <v>18.8</v>
      </c>
      <c r="F5" s="3">
        <v>64460.33</v>
      </c>
      <c r="G5" s="3">
        <v>6.1</v>
      </c>
      <c r="H5" s="90">
        <v>63542.47</v>
      </c>
      <c r="I5" s="108">
        <v>35.200000000000003</v>
      </c>
      <c r="J5" s="101">
        <v>9042.9500000000007</v>
      </c>
      <c r="K5" s="3">
        <v>3.6</v>
      </c>
      <c r="L5" s="101">
        <v>16.600000000000001</v>
      </c>
      <c r="M5" s="3">
        <v>-28.3</v>
      </c>
      <c r="N5" s="101">
        <v>17166.52</v>
      </c>
      <c r="O5" s="3">
        <v>15.4</v>
      </c>
      <c r="P5" s="101">
        <f t="shared" si="2"/>
        <v>37316.400000000009</v>
      </c>
      <c r="Q5" s="92">
        <f t="shared" si="3"/>
        <v>59.63941625886666</v>
      </c>
      <c r="R5" s="96">
        <v>23074.12</v>
      </c>
      <c r="S5" s="3">
        <v>16.3</v>
      </c>
      <c r="T5" s="96">
        <v>13126.09</v>
      </c>
      <c r="U5" s="59">
        <v>18.600000000000001</v>
      </c>
    </row>
    <row r="6" spans="1:21" hidden="1" x14ac:dyDescent="0.15">
      <c r="A6" s="4" t="s">
        <v>58</v>
      </c>
      <c r="B6" s="58">
        <f t="shared" si="0"/>
        <v>2021</v>
      </c>
      <c r="C6" s="58">
        <f t="shared" si="1"/>
        <v>3</v>
      </c>
      <c r="D6" s="3">
        <v>109765.71</v>
      </c>
      <c r="E6" s="3">
        <v>9.3000000000000007</v>
      </c>
      <c r="F6" s="3">
        <v>62300.98</v>
      </c>
      <c r="G6" s="3">
        <v>-6.8</v>
      </c>
      <c r="H6" s="90">
        <v>47464.73</v>
      </c>
      <c r="I6" s="108">
        <v>41.4</v>
      </c>
      <c r="J6" s="101">
        <v>7221.66</v>
      </c>
      <c r="K6" s="3">
        <v>7.5</v>
      </c>
      <c r="L6" s="101">
        <v>11.31</v>
      </c>
      <c r="M6" s="3">
        <v>-41</v>
      </c>
      <c r="N6" s="101">
        <v>13014.92</v>
      </c>
      <c r="O6" s="3">
        <v>21</v>
      </c>
      <c r="P6" s="101">
        <f t="shared" si="2"/>
        <v>27216.840000000011</v>
      </c>
      <c r="Q6" s="92">
        <f t="shared" si="3"/>
        <v>69.309284725185776</v>
      </c>
      <c r="R6" s="96">
        <v>20029.73</v>
      </c>
      <c r="S6" s="3">
        <v>2.2999999999999998</v>
      </c>
      <c r="T6" s="96">
        <v>11570.24</v>
      </c>
      <c r="U6" s="59">
        <v>4</v>
      </c>
    </row>
    <row r="7" spans="1:21" hidden="1" x14ac:dyDescent="0.15">
      <c r="A7" s="4" t="s">
        <v>59</v>
      </c>
      <c r="B7" s="58">
        <f t="shared" si="0"/>
        <v>2021</v>
      </c>
      <c r="C7" s="58">
        <f t="shared" si="1"/>
        <v>2</v>
      </c>
      <c r="D7" s="3">
        <v>91954.33</v>
      </c>
      <c r="E7" s="3">
        <v>25.8</v>
      </c>
      <c r="F7" s="3">
        <v>61394.58</v>
      </c>
      <c r="G7" s="3">
        <v>16</v>
      </c>
      <c r="H7" s="90">
        <v>30559.75</v>
      </c>
      <c r="I7" s="108">
        <v>51.2</v>
      </c>
      <c r="J7" s="101">
        <v>5201.07</v>
      </c>
      <c r="K7" s="3">
        <v>14.4</v>
      </c>
      <c r="L7" s="101">
        <v>10.24</v>
      </c>
      <c r="M7" s="3">
        <v>-14</v>
      </c>
      <c r="N7" s="101">
        <v>8268.19</v>
      </c>
      <c r="O7" s="3">
        <v>34.200000000000003</v>
      </c>
      <c r="P7" s="101">
        <f t="shared" si="2"/>
        <v>17080.25</v>
      </c>
      <c r="Q7" s="92">
        <f t="shared" si="3"/>
        <v>79.982318155187187</v>
      </c>
      <c r="R7" s="96">
        <v>16614.43</v>
      </c>
      <c r="S7" s="3">
        <v>21.8</v>
      </c>
      <c r="T7" s="96">
        <v>9457.86</v>
      </c>
      <c r="U7" s="59">
        <v>22.4</v>
      </c>
    </row>
    <row r="8" spans="1:21" hidden="1" x14ac:dyDescent="0.15">
      <c r="A8" s="4" t="s">
        <v>60</v>
      </c>
      <c r="B8" s="58">
        <f t="shared" si="0"/>
        <v>2021</v>
      </c>
      <c r="C8" s="58">
        <f t="shared" si="1"/>
        <v>1</v>
      </c>
      <c r="D8" s="3" t="s">
        <v>0</v>
      </c>
      <c r="E8" s="3" t="s">
        <v>0</v>
      </c>
      <c r="F8" s="3" t="s">
        <v>0</v>
      </c>
      <c r="G8" s="3" t="s">
        <v>0</v>
      </c>
      <c r="H8" s="90" t="s">
        <v>0</v>
      </c>
      <c r="I8" s="108" t="s">
        <v>0</v>
      </c>
      <c r="J8" s="101" t="s">
        <v>0</v>
      </c>
      <c r="K8" s="3" t="s">
        <v>0</v>
      </c>
      <c r="L8" s="101" t="s">
        <v>0</v>
      </c>
      <c r="M8" s="3" t="s">
        <v>0</v>
      </c>
      <c r="N8" s="101" t="s">
        <v>0</v>
      </c>
      <c r="O8" s="3" t="s">
        <v>0</v>
      </c>
      <c r="P8" s="101"/>
      <c r="Q8" s="92"/>
      <c r="R8" s="96" t="s">
        <v>0</v>
      </c>
      <c r="S8" s="3" t="s">
        <v>0</v>
      </c>
      <c r="T8" s="96" t="s">
        <v>0</v>
      </c>
      <c r="U8" s="59" t="s">
        <v>0</v>
      </c>
    </row>
    <row r="9" spans="1:21" x14ac:dyDescent="0.15">
      <c r="A9" s="4" t="s">
        <v>61</v>
      </c>
      <c r="B9" s="58">
        <f t="shared" si="0"/>
        <v>2020</v>
      </c>
      <c r="C9" s="58">
        <f t="shared" si="1"/>
        <v>12</v>
      </c>
      <c r="D9" s="3">
        <v>265345.78999999998</v>
      </c>
      <c r="E9" s="3">
        <v>8</v>
      </c>
      <c r="F9" s="3">
        <v>72230.94</v>
      </c>
      <c r="G9" s="3">
        <v>7.5</v>
      </c>
      <c r="H9" s="90">
        <v>193114.85</v>
      </c>
      <c r="I9" s="108">
        <v>8.1</v>
      </c>
      <c r="J9" s="101">
        <v>26675.94</v>
      </c>
      <c r="K9" s="3">
        <v>5.7</v>
      </c>
      <c r="L9" s="101">
        <v>192</v>
      </c>
      <c r="M9" s="3">
        <v>9.3000000000000007</v>
      </c>
      <c r="N9" s="101">
        <v>63376.65</v>
      </c>
      <c r="O9" s="3">
        <v>9</v>
      </c>
      <c r="P9" s="101">
        <f t="shared" si="2"/>
        <v>102870.26000000001</v>
      </c>
      <c r="Q9" s="92">
        <f t="shared" si="3"/>
        <v>8.2317810295744405</v>
      </c>
      <c r="R9" s="96">
        <v>47793.81</v>
      </c>
      <c r="S9" s="3">
        <v>14.1</v>
      </c>
      <c r="T9" s="96">
        <v>26837.58</v>
      </c>
      <c r="U9" s="59">
        <v>16.899999999999999</v>
      </c>
    </row>
    <row r="10" spans="1:21" hidden="1" x14ac:dyDescent="0.15">
      <c r="A10" s="4" t="s">
        <v>62</v>
      </c>
      <c r="B10" s="58">
        <f t="shared" si="0"/>
        <v>2020</v>
      </c>
      <c r="C10" s="58">
        <f t="shared" si="1"/>
        <v>11</v>
      </c>
      <c r="D10" s="3">
        <v>242656.1</v>
      </c>
      <c r="E10" s="3">
        <v>6.9</v>
      </c>
      <c r="F10" s="3">
        <v>71556.69</v>
      </c>
      <c r="G10" s="3">
        <v>7.6</v>
      </c>
      <c r="H10" s="90">
        <v>171099.41</v>
      </c>
      <c r="I10" s="108">
        <v>6.6</v>
      </c>
      <c r="J10" s="101">
        <v>24255.79</v>
      </c>
      <c r="K10" s="3">
        <v>5.4</v>
      </c>
      <c r="L10" s="101">
        <v>153.66999999999999</v>
      </c>
      <c r="M10" s="3">
        <v>-4.7</v>
      </c>
      <c r="N10" s="101">
        <v>56666.44</v>
      </c>
      <c r="O10" s="3">
        <v>7.9</v>
      </c>
      <c r="P10" s="101">
        <f t="shared" si="2"/>
        <v>90023.50999999998</v>
      </c>
      <c r="Q10" s="92">
        <f t="shared" si="3"/>
        <v>6.1021190131307659</v>
      </c>
      <c r="R10" s="96">
        <v>43588.08</v>
      </c>
      <c r="S10" s="3">
        <v>14.9</v>
      </c>
      <c r="T10" s="96">
        <v>24563.599999999999</v>
      </c>
      <c r="U10" s="59">
        <v>17.600000000000001</v>
      </c>
    </row>
    <row r="11" spans="1:21" hidden="1" x14ac:dyDescent="0.15">
      <c r="A11" s="4" t="s">
        <v>63</v>
      </c>
      <c r="B11" s="58">
        <f t="shared" si="0"/>
        <v>2020</v>
      </c>
      <c r="C11" s="58">
        <f t="shared" si="1"/>
        <v>10</v>
      </c>
      <c r="D11" s="3">
        <v>223654.06</v>
      </c>
      <c r="E11" s="3">
        <v>6.2</v>
      </c>
      <c r="F11" s="3">
        <v>70584.39</v>
      </c>
      <c r="G11" s="3">
        <v>7.7</v>
      </c>
      <c r="H11" s="90">
        <v>153069.67000000001</v>
      </c>
      <c r="I11" s="108">
        <v>5.5</v>
      </c>
      <c r="J11" s="101">
        <v>22378.18</v>
      </c>
      <c r="K11" s="3">
        <v>5.0999999999999996</v>
      </c>
      <c r="L11" s="101">
        <v>111.39</v>
      </c>
      <c r="M11" s="3">
        <v>-15.2</v>
      </c>
      <c r="N11" s="101">
        <v>50044.84</v>
      </c>
      <c r="O11" s="3">
        <v>6.5</v>
      </c>
      <c r="P11" s="101">
        <f t="shared" si="2"/>
        <v>80535.260000000024</v>
      </c>
      <c r="Q11" s="92">
        <f t="shared" si="3"/>
        <v>4.9523236370740467</v>
      </c>
      <c r="R11" s="96">
        <v>40594.699999999997</v>
      </c>
      <c r="S11" s="3">
        <v>15.5</v>
      </c>
      <c r="T11" s="96">
        <v>22854.38</v>
      </c>
      <c r="U11" s="59">
        <v>18</v>
      </c>
    </row>
    <row r="12" spans="1:21" hidden="1" x14ac:dyDescent="0.15">
      <c r="A12" s="4" t="s">
        <v>64</v>
      </c>
      <c r="B12" s="58">
        <f t="shared" si="0"/>
        <v>2020</v>
      </c>
      <c r="C12" s="58">
        <f t="shared" si="1"/>
        <v>9</v>
      </c>
      <c r="D12" s="3">
        <v>205966.84</v>
      </c>
      <c r="E12" s="3">
        <v>5.5</v>
      </c>
      <c r="F12" s="3">
        <v>69590.37</v>
      </c>
      <c r="G12" s="3">
        <v>7.6</v>
      </c>
      <c r="H12" s="90">
        <v>136376.47</v>
      </c>
      <c r="I12" s="108">
        <v>4.4000000000000004</v>
      </c>
      <c r="J12" s="101">
        <v>20484.259999999998</v>
      </c>
      <c r="K12" s="3">
        <v>4</v>
      </c>
      <c r="L12" s="101">
        <v>93.71</v>
      </c>
      <c r="M12" s="3">
        <v>-9.5</v>
      </c>
      <c r="N12" s="101">
        <v>44485.11</v>
      </c>
      <c r="O12" s="3">
        <v>5.9</v>
      </c>
      <c r="P12" s="101">
        <f t="shared" si="2"/>
        <v>71313.39</v>
      </c>
      <c r="Q12" s="92">
        <f t="shared" si="3"/>
        <v>3.7225174211656964</v>
      </c>
      <c r="R12" s="96">
        <v>37505.300000000003</v>
      </c>
      <c r="S12" s="3">
        <v>14.8</v>
      </c>
      <c r="T12" s="96">
        <v>21015.66</v>
      </c>
      <c r="U12" s="59">
        <v>15.8</v>
      </c>
    </row>
    <row r="13" spans="1:21" hidden="1" x14ac:dyDescent="0.15">
      <c r="A13" s="4" t="s">
        <v>65</v>
      </c>
      <c r="B13" s="58">
        <f t="shared" si="0"/>
        <v>2020</v>
      </c>
      <c r="C13" s="58">
        <f t="shared" si="1"/>
        <v>8</v>
      </c>
      <c r="D13" s="3">
        <v>185531.15</v>
      </c>
      <c r="E13" s="3">
        <v>4.7</v>
      </c>
      <c r="F13" s="3">
        <v>68439.289999999994</v>
      </c>
      <c r="G13" s="3">
        <v>7.8</v>
      </c>
      <c r="H13" s="90">
        <v>117091.86</v>
      </c>
      <c r="I13" s="108">
        <v>3</v>
      </c>
      <c r="J13" s="101">
        <v>18015.7</v>
      </c>
      <c r="K13" s="3">
        <v>4</v>
      </c>
      <c r="L13" s="101">
        <v>101.02</v>
      </c>
      <c r="M13" s="3">
        <v>24.5</v>
      </c>
      <c r="N13" s="101">
        <v>37319.58</v>
      </c>
      <c r="O13" s="3">
        <v>3.6</v>
      </c>
      <c r="P13" s="101">
        <f t="shared" si="2"/>
        <v>61655.56</v>
      </c>
      <c r="Q13" s="92">
        <f t="shared" si="3"/>
        <v>2.2732810805188701</v>
      </c>
      <c r="R13" s="96">
        <v>33160.589999999997</v>
      </c>
      <c r="S13" s="3">
        <v>10.3</v>
      </c>
      <c r="T13" s="96">
        <v>18893.13</v>
      </c>
      <c r="U13" s="59">
        <v>14.7</v>
      </c>
    </row>
    <row r="14" spans="1:21" hidden="1" x14ac:dyDescent="0.15">
      <c r="A14" s="4" t="s">
        <v>66</v>
      </c>
      <c r="B14" s="58">
        <f t="shared" si="0"/>
        <v>2020</v>
      </c>
      <c r="C14" s="58">
        <f t="shared" si="1"/>
        <v>7</v>
      </c>
      <c r="D14" s="3">
        <v>167935.53</v>
      </c>
      <c r="E14" s="3">
        <v>3.9</v>
      </c>
      <c r="F14" s="3">
        <v>67310.53</v>
      </c>
      <c r="G14" s="3">
        <v>9</v>
      </c>
      <c r="H14" s="90">
        <v>100625</v>
      </c>
      <c r="I14" s="108">
        <v>0.8</v>
      </c>
      <c r="J14" s="101">
        <v>16130.43</v>
      </c>
      <c r="K14" s="3">
        <v>4.9000000000000004</v>
      </c>
      <c r="L14" s="101">
        <v>79.7</v>
      </c>
      <c r="M14" s="3">
        <v>29.9</v>
      </c>
      <c r="N14" s="101">
        <v>32042.11</v>
      </c>
      <c r="O14" s="3">
        <v>3.3</v>
      </c>
      <c r="P14" s="101">
        <f t="shared" si="2"/>
        <v>52372.760000000009</v>
      </c>
      <c r="Q14" s="92">
        <f t="shared" si="3"/>
        <v>-1.7951213292305777</v>
      </c>
      <c r="R14" s="96">
        <v>30415.41</v>
      </c>
      <c r="S14" s="3">
        <v>9.5</v>
      </c>
      <c r="T14" s="96">
        <v>17234.32</v>
      </c>
      <c r="U14" s="59">
        <v>14.1</v>
      </c>
    </row>
    <row r="15" spans="1:21" hidden="1" x14ac:dyDescent="0.15">
      <c r="A15" s="4" t="s">
        <v>67</v>
      </c>
      <c r="B15" s="58">
        <f t="shared" si="0"/>
        <v>2020</v>
      </c>
      <c r="C15" s="58">
        <f t="shared" si="1"/>
        <v>6</v>
      </c>
      <c r="D15" s="3">
        <v>149664.18</v>
      </c>
      <c r="E15" s="3">
        <v>2.6</v>
      </c>
      <c r="F15" s="3">
        <v>66319.820000000007</v>
      </c>
      <c r="G15" s="3">
        <v>8.9</v>
      </c>
      <c r="H15" s="90">
        <v>83344.37</v>
      </c>
      <c r="I15" s="108">
        <v>-1.9</v>
      </c>
      <c r="J15" s="101">
        <v>13792.16</v>
      </c>
      <c r="K15" s="3">
        <v>3.5</v>
      </c>
      <c r="L15" s="101">
        <v>46.06</v>
      </c>
      <c r="M15" s="3">
        <v>8</v>
      </c>
      <c r="N15" s="101">
        <v>26943.19</v>
      </c>
      <c r="O15" s="3">
        <v>0.8</v>
      </c>
      <c r="P15" s="101">
        <f t="shared" si="2"/>
        <v>42562.959999999992</v>
      </c>
      <c r="Q15" s="92">
        <f t="shared" si="3"/>
        <v>-5.1258143488563848</v>
      </c>
      <c r="R15" s="96">
        <v>27223.27</v>
      </c>
      <c r="S15" s="3">
        <v>7.2</v>
      </c>
      <c r="T15" s="96">
        <v>15314.03</v>
      </c>
      <c r="U15" s="59">
        <v>12.4</v>
      </c>
    </row>
    <row r="16" spans="1:21" hidden="1" x14ac:dyDescent="0.15">
      <c r="A16" s="4" t="s">
        <v>68</v>
      </c>
      <c r="B16" s="58">
        <f t="shared" si="0"/>
        <v>2020</v>
      </c>
      <c r="C16" s="58">
        <f t="shared" si="1"/>
        <v>5</v>
      </c>
      <c r="D16" s="3">
        <v>126131.17</v>
      </c>
      <c r="E16" s="3">
        <v>0.7</v>
      </c>
      <c r="F16" s="3">
        <v>63477.3</v>
      </c>
      <c r="G16" s="3">
        <v>8.3000000000000007</v>
      </c>
      <c r="H16" s="90">
        <v>62653.87</v>
      </c>
      <c r="I16" s="108">
        <v>-6.1</v>
      </c>
      <c r="J16" s="101">
        <v>10703.27</v>
      </c>
      <c r="K16" s="3">
        <v>-0.5</v>
      </c>
      <c r="L16" s="101">
        <v>34.22</v>
      </c>
      <c r="M16" s="3">
        <v>15.3</v>
      </c>
      <c r="N16" s="101">
        <v>20105.7</v>
      </c>
      <c r="O16" s="3">
        <v>-0.8</v>
      </c>
      <c r="P16" s="101">
        <f t="shared" si="2"/>
        <v>31810.680000000004</v>
      </c>
      <c r="Q16" s="92">
        <f t="shared" si="3"/>
        <v>-10.697287400361235</v>
      </c>
      <c r="R16" s="96">
        <v>23094.32</v>
      </c>
      <c r="S16" s="3">
        <v>6.7</v>
      </c>
      <c r="T16" s="96">
        <v>12920.04</v>
      </c>
      <c r="U16" s="59">
        <v>9.8000000000000007</v>
      </c>
    </row>
    <row r="17" spans="1:21" hidden="1" x14ac:dyDescent="0.15">
      <c r="A17" s="4" t="s">
        <v>69</v>
      </c>
      <c r="B17" s="58">
        <f t="shared" si="0"/>
        <v>2020</v>
      </c>
      <c r="C17" s="58">
        <f t="shared" si="1"/>
        <v>4</v>
      </c>
      <c r="D17" s="3">
        <v>107755.32</v>
      </c>
      <c r="E17" s="3">
        <v>-1.3</v>
      </c>
      <c r="F17" s="3">
        <v>60751.59</v>
      </c>
      <c r="G17" s="3">
        <v>7.1</v>
      </c>
      <c r="H17" s="90">
        <v>47003.73</v>
      </c>
      <c r="I17" s="108">
        <v>-10.4</v>
      </c>
      <c r="J17" s="101">
        <v>8730.06</v>
      </c>
      <c r="K17" s="3">
        <v>-2.5</v>
      </c>
      <c r="L17" s="101">
        <v>23.14</v>
      </c>
      <c r="M17" s="3">
        <v>-31.6</v>
      </c>
      <c r="N17" s="101">
        <v>14875.1</v>
      </c>
      <c r="O17" s="3">
        <v>-5.2</v>
      </c>
      <c r="P17" s="101">
        <f t="shared" si="2"/>
        <v>23375.430000000008</v>
      </c>
      <c r="Q17" s="92">
        <f t="shared" si="3"/>
        <v>-15.887641630011732</v>
      </c>
      <c r="R17" s="96">
        <v>19833.88</v>
      </c>
      <c r="S17" s="3">
        <v>5.2</v>
      </c>
      <c r="T17" s="96">
        <v>11064.96</v>
      </c>
      <c r="U17" s="59">
        <v>9</v>
      </c>
    </row>
    <row r="18" spans="1:21" hidden="1" x14ac:dyDescent="0.15">
      <c r="A18" s="4" t="s">
        <v>70</v>
      </c>
      <c r="B18" s="58">
        <f t="shared" si="0"/>
        <v>2020</v>
      </c>
      <c r="C18" s="58">
        <f t="shared" si="1"/>
        <v>3</v>
      </c>
      <c r="D18" s="3">
        <v>100417.51</v>
      </c>
      <c r="E18" s="3">
        <v>5.4</v>
      </c>
      <c r="F18" s="3">
        <v>66851.710000000006</v>
      </c>
      <c r="G18" s="3">
        <v>18.600000000000001</v>
      </c>
      <c r="H18" s="90">
        <v>33565.800000000003</v>
      </c>
      <c r="I18" s="108">
        <v>-13.8</v>
      </c>
      <c r="J18" s="101">
        <v>6715.97</v>
      </c>
      <c r="K18" s="3">
        <v>-5.9</v>
      </c>
      <c r="L18" s="101">
        <v>19.149999999999999</v>
      </c>
      <c r="M18" s="3">
        <v>-42.5</v>
      </c>
      <c r="N18" s="101">
        <v>10755.46</v>
      </c>
      <c r="O18" s="3">
        <v>-8.8000000000000007</v>
      </c>
      <c r="P18" s="101">
        <f t="shared" si="2"/>
        <v>16075.220000000001</v>
      </c>
      <c r="Q18" s="92">
        <f t="shared" si="3"/>
        <v>-19.569005846490235</v>
      </c>
      <c r="R18" s="96">
        <v>19572.919999999998</v>
      </c>
      <c r="S18" s="3">
        <v>20.5</v>
      </c>
      <c r="T18" s="96">
        <v>11125.06</v>
      </c>
      <c r="U18" s="59">
        <v>26.3</v>
      </c>
    </row>
    <row r="19" spans="1:21" hidden="1" x14ac:dyDescent="0.15">
      <c r="A19" s="4" t="s">
        <v>71</v>
      </c>
      <c r="B19" s="58">
        <f t="shared" si="0"/>
        <v>2020</v>
      </c>
      <c r="C19" s="58">
        <f t="shared" si="1"/>
        <v>2</v>
      </c>
      <c r="D19" s="3">
        <v>73123.429999999993</v>
      </c>
      <c r="E19" s="3">
        <v>-5.9</v>
      </c>
      <c r="F19" s="3">
        <v>52913.48</v>
      </c>
      <c r="G19" s="3">
        <v>-0.5</v>
      </c>
      <c r="H19" s="90">
        <v>20209.939999999999</v>
      </c>
      <c r="I19" s="108">
        <v>-17.5</v>
      </c>
      <c r="J19" s="101">
        <v>4547.28</v>
      </c>
      <c r="K19" s="3">
        <v>-8.6</v>
      </c>
      <c r="L19" s="101">
        <v>11.91</v>
      </c>
      <c r="M19" s="3">
        <v>-77.2</v>
      </c>
      <c r="N19" s="101">
        <v>6160.79</v>
      </c>
      <c r="O19" s="3">
        <v>-15.4</v>
      </c>
      <c r="P19" s="101">
        <f t="shared" si="2"/>
        <v>9489.9599999999991</v>
      </c>
      <c r="Q19" s="92">
        <f t="shared" si="3"/>
        <v>-22.147714874033021</v>
      </c>
      <c r="R19" s="96">
        <v>13645.33</v>
      </c>
      <c r="S19" s="3">
        <v>-1.5</v>
      </c>
      <c r="T19" s="96">
        <v>7728.34</v>
      </c>
      <c r="U19" s="59">
        <v>2</v>
      </c>
    </row>
    <row r="20" spans="1:21" hidden="1" x14ac:dyDescent="0.15">
      <c r="A20" s="4" t="s">
        <v>72</v>
      </c>
      <c r="B20" s="58">
        <f t="shared" si="0"/>
        <v>2020</v>
      </c>
      <c r="C20" s="58">
        <f t="shared" si="1"/>
        <v>1</v>
      </c>
      <c r="D20" s="3" t="s">
        <v>0</v>
      </c>
      <c r="E20" s="3" t="s">
        <v>0</v>
      </c>
      <c r="F20" s="3" t="s">
        <v>0</v>
      </c>
      <c r="G20" s="3" t="s">
        <v>0</v>
      </c>
      <c r="H20" s="90" t="s">
        <v>0</v>
      </c>
      <c r="I20" s="108" t="s">
        <v>0</v>
      </c>
      <c r="J20" s="101" t="s">
        <v>0</v>
      </c>
      <c r="K20" s="3" t="s">
        <v>0</v>
      </c>
      <c r="L20" s="101" t="s">
        <v>0</v>
      </c>
      <c r="M20" s="3" t="s">
        <v>0</v>
      </c>
      <c r="N20" s="101" t="s">
        <v>0</v>
      </c>
      <c r="O20" s="3" t="s">
        <v>0</v>
      </c>
      <c r="P20" s="101"/>
      <c r="Q20" s="92"/>
      <c r="R20" s="96" t="s">
        <v>0</v>
      </c>
      <c r="S20" s="3" t="s">
        <v>0</v>
      </c>
      <c r="T20" s="96" t="s">
        <v>0</v>
      </c>
      <c r="U20" s="59" t="s">
        <v>0</v>
      </c>
    </row>
    <row r="21" spans="1:21" x14ac:dyDescent="0.15">
      <c r="A21" s="4" t="s">
        <v>73</v>
      </c>
      <c r="B21" s="58">
        <f t="shared" si="0"/>
        <v>2019</v>
      </c>
      <c r="C21" s="58">
        <f t="shared" si="1"/>
        <v>12</v>
      </c>
      <c r="D21" s="3">
        <v>245790.6</v>
      </c>
      <c r="E21" s="3">
        <v>9.1</v>
      </c>
      <c r="F21" s="3">
        <v>67182.009999999995</v>
      </c>
      <c r="G21" s="3">
        <v>13.1</v>
      </c>
      <c r="H21" s="90">
        <v>178608.59</v>
      </c>
      <c r="I21" s="108">
        <v>7.6</v>
      </c>
      <c r="J21" s="101">
        <v>25228.77</v>
      </c>
      <c r="K21" s="3">
        <v>5.0999999999999996</v>
      </c>
      <c r="L21" s="101">
        <v>175.72</v>
      </c>
      <c r="M21" s="3">
        <v>62.7</v>
      </c>
      <c r="N21" s="101">
        <v>58157.84</v>
      </c>
      <c r="O21" s="3">
        <v>4.2</v>
      </c>
      <c r="P21" s="101">
        <f t="shared" si="2"/>
        <v>95046.260000000009</v>
      </c>
      <c r="Q21" s="92">
        <f t="shared" si="3"/>
        <v>10.493544853774248</v>
      </c>
      <c r="R21" s="96">
        <v>41884.300000000003</v>
      </c>
      <c r="S21" s="3">
        <v>12.4</v>
      </c>
      <c r="T21" s="96">
        <v>22964.76</v>
      </c>
      <c r="U21" s="59">
        <v>18.100000000000001</v>
      </c>
    </row>
    <row r="22" spans="1:21" hidden="1" x14ac:dyDescent="0.15">
      <c r="A22" s="4" t="s">
        <v>74</v>
      </c>
      <c r="B22" s="58">
        <f t="shared" si="0"/>
        <v>2019</v>
      </c>
      <c r="C22" s="58">
        <f t="shared" si="1"/>
        <v>11</v>
      </c>
      <c r="D22" s="3">
        <v>227009.28</v>
      </c>
      <c r="E22" s="3">
        <v>8.6</v>
      </c>
      <c r="F22" s="3">
        <v>66478.09</v>
      </c>
      <c r="G22" s="3">
        <v>12.8</v>
      </c>
      <c r="H22" s="90">
        <v>160531.20000000001</v>
      </c>
      <c r="I22" s="108">
        <v>7</v>
      </c>
      <c r="J22" s="101">
        <v>23012.61</v>
      </c>
      <c r="K22" s="3">
        <v>5.5</v>
      </c>
      <c r="L22" s="101">
        <v>161.22</v>
      </c>
      <c r="M22" s="3">
        <v>57.5</v>
      </c>
      <c r="N22" s="101">
        <v>52511.27</v>
      </c>
      <c r="O22" s="3">
        <v>3.7</v>
      </c>
      <c r="P22" s="101">
        <f t="shared" si="2"/>
        <v>84846.100000000035</v>
      </c>
      <c r="Q22" s="92">
        <f t="shared" si="3"/>
        <v>9.4106370596600204</v>
      </c>
      <c r="R22" s="96">
        <v>37932.620000000003</v>
      </c>
      <c r="S22" s="3">
        <v>10.6</v>
      </c>
      <c r="T22" s="96">
        <v>20886.52</v>
      </c>
      <c r="U22" s="59">
        <v>16.899999999999999</v>
      </c>
    </row>
    <row r="23" spans="1:21" hidden="1" x14ac:dyDescent="0.15">
      <c r="A23" s="4" t="s">
        <v>75</v>
      </c>
      <c r="B23" s="58">
        <f t="shared" si="0"/>
        <v>2019</v>
      </c>
      <c r="C23" s="58">
        <f t="shared" si="1"/>
        <v>10</v>
      </c>
      <c r="D23" s="3">
        <v>210687.28</v>
      </c>
      <c r="E23" s="3">
        <v>8.8000000000000007</v>
      </c>
      <c r="F23" s="3">
        <v>65536.73</v>
      </c>
      <c r="G23" s="3">
        <v>12.9</v>
      </c>
      <c r="H23" s="90">
        <v>145150.54999999999</v>
      </c>
      <c r="I23" s="108">
        <v>7</v>
      </c>
      <c r="J23" s="101">
        <v>21287.79</v>
      </c>
      <c r="K23" s="3">
        <v>7.9</v>
      </c>
      <c r="L23" s="101">
        <v>131.37</v>
      </c>
      <c r="M23" s="3">
        <v>63.2</v>
      </c>
      <c r="N23" s="101">
        <v>46996.3</v>
      </c>
      <c r="O23" s="3">
        <v>3.3</v>
      </c>
      <c r="P23" s="101">
        <f t="shared" si="2"/>
        <v>76735.089999999982</v>
      </c>
      <c r="Q23" s="92">
        <f t="shared" si="3"/>
        <v>9.127754055754826</v>
      </c>
      <c r="R23" s="96">
        <v>35141.68</v>
      </c>
      <c r="S23" s="3">
        <v>10.8</v>
      </c>
      <c r="T23" s="96">
        <v>19370.759999999998</v>
      </c>
      <c r="U23" s="59">
        <v>16.2</v>
      </c>
    </row>
    <row r="24" spans="1:21" hidden="1" x14ac:dyDescent="0.15">
      <c r="A24" s="4" t="s">
        <v>76</v>
      </c>
      <c r="B24" s="58">
        <f t="shared" si="0"/>
        <v>2019</v>
      </c>
      <c r="C24" s="58">
        <f t="shared" si="1"/>
        <v>9</v>
      </c>
      <c r="D24" s="3">
        <v>195225.85</v>
      </c>
      <c r="E24" s="3">
        <v>9</v>
      </c>
      <c r="F24" s="3">
        <v>64655.13</v>
      </c>
      <c r="G24" s="3">
        <v>12.9</v>
      </c>
      <c r="H24" s="90">
        <v>130570.72</v>
      </c>
      <c r="I24" s="108">
        <v>7.1</v>
      </c>
      <c r="J24" s="101">
        <v>19689.330000000002</v>
      </c>
      <c r="K24" s="3">
        <v>9.1</v>
      </c>
      <c r="L24" s="101">
        <v>103.58</v>
      </c>
      <c r="M24" s="3">
        <v>138.19999999999999</v>
      </c>
      <c r="N24" s="101">
        <v>42023.8</v>
      </c>
      <c r="O24" s="3">
        <v>3.5</v>
      </c>
      <c r="P24" s="101">
        <f t="shared" si="2"/>
        <v>68754.009999999995</v>
      </c>
      <c r="Q24" s="92">
        <f t="shared" si="3"/>
        <v>8.7850987505395466</v>
      </c>
      <c r="R24" s="96">
        <v>32671.31</v>
      </c>
      <c r="S24" s="3">
        <v>11.9</v>
      </c>
      <c r="T24" s="96">
        <v>18152.29</v>
      </c>
      <c r="U24" s="59">
        <v>18.8</v>
      </c>
    </row>
    <row r="25" spans="1:21" hidden="1" x14ac:dyDescent="0.15">
      <c r="A25" s="4" t="s">
        <v>77</v>
      </c>
      <c r="B25" s="58">
        <f t="shared" si="0"/>
        <v>2019</v>
      </c>
      <c r="C25" s="58">
        <f t="shared" si="1"/>
        <v>8</v>
      </c>
      <c r="D25" s="3">
        <v>177193.03</v>
      </c>
      <c r="E25" s="3">
        <v>9.1</v>
      </c>
      <c r="F25" s="3">
        <v>63469.37</v>
      </c>
      <c r="G25" s="3">
        <v>13.8</v>
      </c>
      <c r="H25" s="90">
        <v>113723.66</v>
      </c>
      <c r="I25" s="108">
        <v>6.6</v>
      </c>
      <c r="J25" s="101">
        <v>17321.830000000002</v>
      </c>
      <c r="K25" s="3">
        <v>9.8000000000000007</v>
      </c>
      <c r="L25" s="101">
        <v>81.150000000000006</v>
      </c>
      <c r="M25" s="3">
        <v>129.30000000000001</v>
      </c>
      <c r="N25" s="101">
        <v>36035.57</v>
      </c>
      <c r="O25" s="3">
        <v>3.1</v>
      </c>
      <c r="P25" s="101">
        <f t="shared" si="2"/>
        <v>60285.110000000008</v>
      </c>
      <c r="Q25" s="92">
        <f t="shared" si="3"/>
        <v>7.8351092659141042</v>
      </c>
      <c r="R25" s="96">
        <v>30061.119999999999</v>
      </c>
      <c r="S25" s="3">
        <v>13.7</v>
      </c>
      <c r="T25" s="96">
        <v>16477.71</v>
      </c>
      <c r="U25" s="59">
        <v>18.3</v>
      </c>
    </row>
    <row r="26" spans="1:21" hidden="1" x14ac:dyDescent="0.15">
      <c r="A26" s="4" t="s">
        <v>78</v>
      </c>
      <c r="B26" s="58">
        <f t="shared" si="0"/>
        <v>2019</v>
      </c>
      <c r="C26" s="58">
        <f t="shared" si="1"/>
        <v>7</v>
      </c>
      <c r="D26" s="3">
        <v>161574.18</v>
      </c>
      <c r="E26" s="3">
        <v>9</v>
      </c>
      <c r="F26" s="3">
        <v>61773.72</v>
      </c>
      <c r="G26" s="3">
        <v>12.4</v>
      </c>
      <c r="H26" s="90">
        <v>99800.46</v>
      </c>
      <c r="I26" s="108">
        <v>7</v>
      </c>
      <c r="J26" s="101">
        <v>15377.4</v>
      </c>
      <c r="K26" s="3">
        <v>9.5</v>
      </c>
      <c r="L26" s="101">
        <v>61.33</v>
      </c>
      <c r="M26" s="3">
        <v>83.6</v>
      </c>
      <c r="N26" s="101">
        <v>31031.63</v>
      </c>
      <c r="O26" s="3">
        <v>2.8</v>
      </c>
      <c r="P26" s="101">
        <f t="shared" si="2"/>
        <v>53330.100000000006</v>
      </c>
      <c r="Q26" s="92">
        <f t="shared" si="3"/>
        <v>8.7443063806463641</v>
      </c>
      <c r="R26" s="96">
        <v>27772.86</v>
      </c>
      <c r="S26" s="3">
        <v>15</v>
      </c>
      <c r="T26" s="96">
        <v>15109.98</v>
      </c>
      <c r="U26" s="59">
        <v>18.5</v>
      </c>
    </row>
    <row r="27" spans="1:21" hidden="1" x14ac:dyDescent="0.15">
      <c r="A27" s="4" t="s">
        <v>79</v>
      </c>
      <c r="B27" s="58">
        <f t="shared" si="0"/>
        <v>2019</v>
      </c>
      <c r="C27" s="58">
        <f t="shared" si="1"/>
        <v>6</v>
      </c>
      <c r="D27" s="3">
        <v>145881.21</v>
      </c>
      <c r="E27" s="3">
        <v>9.6999999999999993</v>
      </c>
      <c r="F27" s="3">
        <v>60915.69</v>
      </c>
      <c r="G27" s="3">
        <v>13.5</v>
      </c>
      <c r="H27" s="90">
        <v>84965.52</v>
      </c>
      <c r="I27" s="108">
        <v>7.2</v>
      </c>
      <c r="J27" s="101">
        <v>13329.68</v>
      </c>
      <c r="K27" s="3">
        <v>8.4</v>
      </c>
      <c r="L27" s="101">
        <v>42.66</v>
      </c>
      <c r="M27" s="3">
        <v>51.8</v>
      </c>
      <c r="N27" s="101">
        <v>26730.65</v>
      </c>
      <c r="O27" s="3">
        <v>4.7</v>
      </c>
      <c r="P27" s="101">
        <f t="shared" si="2"/>
        <v>44862.529999999992</v>
      </c>
      <c r="Q27" s="92">
        <f t="shared" si="3"/>
        <v>8.2948814846231311</v>
      </c>
      <c r="R27" s="96">
        <v>25395.56</v>
      </c>
      <c r="S27" s="3">
        <v>17.600000000000001</v>
      </c>
      <c r="T27" s="96">
        <v>13622.6</v>
      </c>
      <c r="U27" s="59">
        <v>17.8</v>
      </c>
    </row>
    <row r="28" spans="1:21" hidden="1" x14ac:dyDescent="0.15">
      <c r="A28" s="4" t="s">
        <v>80</v>
      </c>
      <c r="B28" s="58">
        <f t="shared" si="0"/>
        <v>2019</v>
      </c>
      <c r="C28" s="58">
        <f t="shared" si="1"/>
        <v>5</v>
      </c>
      <c r="D28" s="3">
        <v>125290.59</v>
      </c>
      <c r="E28" s="3">
        <v>9.8000000000000007</v>
      </c>
      <c r="F28" s="3">
        <v>58601.98</v>
      </c>
      <c r="G28" s="3">
        <v>12.5</v>
      </c>
      <c r="H28" s="90">
        <v>66688.61</v>
      </c>
      <c r="I28" s="108">
        <v>7.6</v>
      </c>
      <c r="J28" s="101">
        <v>10761.64</v>
      </c>
      <c r="K28" s="3">
        <v>5.5</v>
      </c>
      <c r="L28" s="101">
        <v>29.68</v>
      </c>
      <c r="M28" s="3">
        <v>38.799999999999997</v>
      </c>
      <c r="N28" s="101">
        <v>20276.11</v>
      </c>
      <c r="O28" s="3">
        <v>4.0999999999999996</v>
      </c>
      <c r="P28" s="101">
        <f t="shared" si="2"/>
        <v>35621.18</v>
      </c>
      <c r="Q28" s="92">
        <f t="shared" si="3"/>
        <v>10.254744402869006</v>
      </c>
      <c r="R28" s="96">
        <v>21650.39</v>
      </c>
      <c r="S28" s="3">
        <v>16.7</v>
      </c>
      <c r="T28" s="96">
        <v>11763.79</v>
      </c>
      <c r="U28" s="59">
        <v>17.600000000000001</v>
      </c>
    </row>
    <row r="29" spans="1:21" hidden="1" x14ac:dyDescent="0.15">
      <c r="A29" s="4" t="s">
        <v>81</v>
      </c>
      <c r="B29" s="58">
        <f t="shared" si="0"/>
        <v>2019</v>
      </c>
      <c r="C29" s="58">
        <f t="shared" si="1"/>
        <v>4</v>
      </c>
      <c r="D29" s="3">
        <v>109172.09</v>
      </c>
      <c r="E29" s="3">
        <v>10.6</v>
      </c>
      <c r="F29" s="3">
        <v>56705.73</v>
      </c>
      <c r="G29" s="3">
        <v>12.3</v>
      </c>
      <c r="H29" s="90">
        <v>52466.37</v>
      </c>
      <c r="I29" s="108">
        <v>8.9</v>
      </c>
      <c r="J29" s="101">
        <v>8954.7900000000009</v>
      </c>
      <c r="K29" s="3">
        <v>3.7</v>
      </c>
      <c r="L29" s="101">
        <v>33.840000000000003</v>
      </c>
      <c r="M29" s="3">
        <v>103.7</v>
      </c>
      <c r="N29" s="101">
        <v>15687.02</v>
      </c>
      <c r="O29" s="3">
        <v>5.3</v>
      </c>
      <c r="P29" s="101">
        <f t="shared" si="2"/>
        <v>27790.720000000005</v>
      </c>
      <c r="Q29" s="92">
        <f t="shared" si="3"/>
        <v>12.770216449092228</v>
      </c>
      <c r="R29" s="96">
        <v>18857.32</v>
      </c>
      <c r="S29" s="3">
        <v>17.2</v>
      </c>
      <c r="T29" s="96">
        <v>10152.31</v>
      </c>
      <c r="U29" s="59">
        <v>16.899999999999999</v>
      </c>
    </row>
    <row r="30" spans="1:21" hidden="1" x14ac:dyDescent="0.15">
      <c r="A30" s="4" t="s">
        <v>82</v>
      </c>
      <c r="B30" s="58">
        <f t="shared" si="0"/>
        <v>2019</v>
      </c>
      <c r="C30" s="58">
        <f t="shared" si="1"/>
        <v>3</v>
      </c>
      <c r="D30" s="3">
        <v>95316.24</v>
      </c>
      <c r="E30" s="3">
        <v>11.5</v>
      </c>
      <c r="F30" s="3">
        <v>56368.19</v>
      </c>
      <c r="G30" s="3">
        <v>15.8</v>
      </c>
      <c r="H30" s="90">
        <v>38948.050000000003</v>
      </c>
      <c r="I30" s="108">
        <v>5.9</v>
      </c>
      <c r="J30" s="101">
        <v>7133.82</v>
      </c>
      <c r="K30" s="3">
        <v>2.5</v>
      </c>
      <c r="L30" s="101">
        <v>33.29</v>
      </c>
      <c r="M30" s="3">
        <v>108.3</v>
      </c>
      <c r="N30" s="101">
        <v>11794.59</v>
      </c>
      <c r="O30" s="3">
        <v>3</v>
      </c>
      <c r="P30" s="101">
        <f t="shared" si="2"/>
        <v>19986.350000000002</v>
      </c>
      <c r="Q30" s="92">
        <f t="shared" si="3"/>
        <v>8.9297266776143243</v>
      </c>
      <c r="R30" s="96">
        <v>16249.43</v>
      </c>
      <c r="S30" s="3">
        <v>13.7</v>
      </c>
      <c r="T30" s="96">
        <v>8806.69</v>
      </c>
      <c r="U30" s="59">
        <v>13.8</v>
      </c>
    </row>
    <row r="31" spans="1:21" hidden="1" x14ac:dyDescent="0.15">
      <c r="A31" s="4" t="s">
        <v>83</v>
      </c>
      <c r="B31" s="58">
        <f t="shared" si="0"/>
        <v>2019</v>
      </c>
      <c r="C31" s="58">
        <f t="shared" si="1"/>
        <v>2</v>
      </c>
      <c r="D31" s="3">
        <v>77696.350000000006</v>
      </c>
      <c r="E31" s="3">
        <v>10.9</v>
      </c>
      <c r="F31" s="3">
        <v>53199.05</v>
      </c>
      <c r="G31" s="3">
        <v>15.5</v>
      </c>
      <c r="H31" s="90">
        <v>24497.31</v>
      </c>
      <c r="I31" s="108">
        <v>2.1</v>
      </c>
      <c r="J31" s="101">
        <v>4976.33</v>
      </c>
      <c r="K31" s="3">
        <v>-0.5</v>
      </c>
      <c r="L31" s="101">
        <v>52.18</v>
      </c>
      <c r="M31" s="3">
        <v>328.1</v>
      </c>
      <c r="N31" s="101">
        <v>7279.1</v>
      </c>
      <c r="O31" s="3">
        <v>-1.5</v>
      </c>
      <c r="P31" s="101">
        <f t="shared" si="2"/>
        <v>12189.700000000003</v>
      </c>
      <c r="Q31" s="92">
        <f t="shared" si="3"/>
        <v>5.2249486810733776</v>
      </c>
      <c r="R31" s="96">
        <v>13847.58</v>
      </c>
      <c r="S31" s="3">
        <v>16.899999999999999</v>
      </c>
      <c r="T31" s="96">
        <v>7574.86</v>
      </c>
      <c r="U31" s="59">
        <v>17</v>
      </c>
    </row>
    <row r="32" spans="1:21" hidden="1" x14ac:dyDescent="0.15">
      <c r="A32" s="4" t="s">
        <v>84</v>
      </c>
      <c r="B32" s="58">
        <f t="shared" si="0"/>
        <v>2019</v>
      </c>
      <c r="C32" s="58">
        <f t="shared" si="1"/>
        <v>1</v>
      </c>
      <c r="D32" s="3" t="s">
        <v>0</v>
      </c>
      <c r="E32" s="3" t="s">
        <v>0</v>
      </c>
      <c r="F32" s="3" t="s">
        <v>0</v>
      </c>
      <c r="G32" s="3" t="s">
        <v>0</v>
      </c>
      <c r="H32" s="90" t="s">
        <v>0</v>
      </c>
      <c r="I32" s="108" t="s">
        <v>0</v>
      </c>
      <c r="J32" s="101" t="s">
        <v>0</v>
      </c>
      <c r="K32" s="3" t="s">
        <v>0</v>
      </c>
      <c r="L32" s="101" t="s">
        <v>0</v>
      </c>
      <c r="M32" s="3" t="s">
        <v>0</v>
      </c>
      <c r="N32" s="101" t="s">
        <v>0</v>
      </c>
      <c r="O32" s="3" t="s">
        <v>0</v>
      </c>
      <c r="P32" s="101"/>
      <c r="Q32" s="92"/>
      <c r="R32" s="96" t="s">
        <v>0</v>
      </c>
      <c r="S32" s="3" t="s">
        <v>0</v>
      </c>
      <c r="T32" s="96" t="s">
        <v>0</v>
      </c>
      <c r="U32" s="59" t="s">
        <v>0</v>
      </c>
    </row>
    <row r="33" spans="1:21" x14ac:dyDescent="0.15">
      <c r="A33" s="4" t="s">
        <v>85</v>
      </c>
      <c r="B33" s="58">
        <f t="shared" si="0"/>
        <v>2018</v>
      </c>
      <c r="C33" s="58">
        <f t="shared" si="1"/>
        <v>12</v>
      </c>
      <c r="D33" s="3">
        <v>225359.9</v>
      </c>
      <c r="E33" s="3">
        <v>7.8</v>
      </c>
      <c r="F33" s="3">
        <v>59397.01</v>
      </c>
      <c r="G33" s="3">
        <v>12.2</v>
      </c>
      <c r="H33" s="90">
        <v>165962.89000000001</v>
      </c>
      <c r="I33" s="108">
        <v>6.4</v>
      </c>
      <c r="J33" s="101">
        <v>24004.52</v>
      </c>
      <c r="K33" s="3">
        <v>-4.9000000000000004</v>
      </c>
      <c r="L33" s="101">
        <v>107.98</v>
      </c>
      <c r="M33" s="3">
        <v>-35.799999999999997</v>
      </c>
      <c r="N33" s="101">
        <v>55830.65</v>
      </c>
      <c r="O33" s="3">
        <v>9.6999999999999993</v>
      </c>
      <c r="P33" s="101">
        <f t="shared" si="2"/>
        <v>86019.74000000002</v>
      </c>
      <c r="Q33" s="92">
        <f t="shared" si="3"/>
        <v>7.834077928095204</v>
      </c>
      <c r="R33" s="96">
        <v>37273.5</v>
      </c>
      <c r="S33" s="3">
        <v>10.8</v>
      </c>
      <c r="T33" s="96">
        <v>19441.96</v>
      </c>
      <c r="U33" s="59">
        <v>8.1999999999999993</v>
      </c>
    </row>
    <row r="34" spans="1:21" hidden="1" x14ac:dyDescent="0.15">
      <c r="A34" s="4" t="s">
        <v>86</v>
      </c>
      <c r="B34" s="58">
        <f t="shared" si="0"/>
        <v>2018</v>
      </c>
      <c r="C34" s="58">
        <f t="shared" si="1"/>
        <v>11</v>
      </c>
      <c r="D34" s="3">
        <v>209010.22</v>
      </c>
      <c r="E34" s="3">
        <v>8.9</v>
      </c>
      <c r="F34" s="3">
        <v>58933.38</v>
      </c>
      <c r="G34" s="3">
        <v>12.4</v>
      </c>
      <c r="H34" s="90">
        <v>150076.84</v>
      </c>
      <c r="I34" s="108">
        <v>7.6</v>
      </c>
      <c r="J34" s="101">
        <v>21807.49</v>
      </c>
      <c r="K34" s="3">
        <v>-3.7</v>
      </c>
      <c r="L34" s="101">
        <v>102.33</v>
      </c>
      <c r="M34" s="3">
        <v>-30.4</v>
      </c>
      <c r="N34" s="101">
        <v>50618.71</v>
      </c>
      <c r="O34" s="3">
        <v>10</v>
      </c>
      <c r="P34" s="101">
        <f t="shared" si="2"/>
        <v>77548.31</v>
      </c>
      <c r="Q34" s="92">
        <f t="shared" si="3"/>
        <v>9.6930761862245642</v>
      </c>
      <c r="R34" s="96">
        <v>34302.620000000003</v>
      </c>
      <c r="S34" s="3">
        <v>12.1</v>
      </c>
      <c r="T34" s="96">
        <v>17860.759999999998</v>
      </c>
      <c r="U34" s="59">
        <v>8.1</v>
      </c>
    </row>
    <row r="35" spans="1:21" hidden="1" x14ac:dyDescent="0.15">
      <c r="A35" s="4" t="s">
        <v>87</v>
      </c>
      <c r="B35" s="58">
        <f t="shared" si="0"/>
        <v>2018</v>
      </c>
      <c r="C35" s="58">
        <f t="shared" si="1"/>
        <v>10</v>
      </c>
      <c r="D35" s="3">
        <v>193704.72</v>
      </c>
      <c r="E35" s="3">
        <v>9</v>
      </c>
      <c r="F35" s="3">
        <v>58068.47</v>
      </c>
      <c r="G35" s="3">
        <v>12.1</v>
      </c>
      <c r="H35" s="90">
        <v>135636.25</v>
      </c>
      <c r="I35" s="108">
        <v>7.7</v>
      </c>
      <c r="J35" s="101">
        <v>19726.669999999998</v>
      </c>
      <c r="K35" s="3">
        <v>-5.2</v>
      </c>
      <c r="L35" s="101">
        <v>80.47</v>
      </c>
      <c r="M35" s="3">
        <v>-35.6</v>
      </c>
      <c r="N35" s="101">
        <v>45512.36</v>
      </c>
      <c r="O35" s="3">
        <v>10.8</v>
      </c>
      <c r="P35" s="101">
        <f t="shared" si="2"/>
        <v>70316.75</v>
      </c>
      <c r="Q35" s="92">
        <f t="shared" si="3"/>
        <v>9.9875225964261478</v>
      </c>
      <c r="R35" s="96">
        <v>31727.45</v>
      </c>
      <c r="S35" s="3">
        <v>11.5</v>
      </c>
      <c r="T35" s="96">
        <v>16664.7</v>
      </c>
      <c r="U35" s="59">
        <v>7.8</v>
      </c>
    </row>
    <row r="36" spans="1:21" hidden="1" x14ac:dyDescent="0.15">
      <c r="A36" s="4" t="s">
        <v>88</v>
      </c>
      <c r="B36" s="58">
        <f t="shared" si="0"/>
        <v>2018</v>
      </c>
      <c r="C36" s="58">
        <f t="shared" si="1"/>
        <v>9</v>
      </c>
      <c r="D36" s="3">
        <v>179126.69</v>
      </c>
      <c r="E36" s="3">
        <v>9.1</v>
      </c>
      <c r="F36" s="3">
        <v>57244.52</v>
      </c>
      <c r="G36" s="3">
        <v>12.1</v>
      </c>
      <c r="H36" s="90">
        <v>121882.17</v>
      </c>
      <c r="I36" s="108">
        <v>7.8</v>
      </c>
      <c r="J36" s="101">
        <v>18041.189999999999</v>
      </c>
      <c r="K36" s="3">
        <v>-5.0999999999999996</v>
      </c>
      <c r="L36" s="101">
        <v>43.49</v>
      </c>
      <c r="M36" s="3">
        <v>-61.7</v>
      </c>
      <c r="N36" s="101">
        <v>40595.81</v>
      </c>
      <c r="O36" s="3">
        <v>11.4</v>
      </c>
      <c r="P36" s="101">
        <f t="shared" si="2"/>
        <v>63201.679999999993</v>
      </c>
      <c r="Q36" s="92">
        <f t="shared" si="3"/>
        <v>9.8616648953682287</v>
      </c>
      <c r="R36" s="96">
        <v>29200.27</v>
      </c>
      <c r="S36" s="3">
        <v>10.8</v>
      </c>
      <c r="T36" s="96">
        <v>15273.28</v>
      </c>
      <c r="U36" s="59">
        <v>5.9</v>
      </c>
    </row>
    <row r="37" spans="1:21" hidden="1" x14ac:dyDescent="0.15">
      <c r="A37" s="4" t="s">
        <v>89</v>
      </c>
      <c r="B37" s="58">
        <f t="shared" si="0"/>
        <v>2018</v>
      </c>
      <c r="C37" s="58">
        <f t="shared" si="1"/>
        <v>8</v>
      </c>
      <c r="D37" s="3">
        <v>162435.76</v>
      </c>
      <c r="E37" s="3">
        <v>8.1999999999999993</v>
      </c>
      <c r="F37" s="3">
        <v>55753.39</v>
      </c>
      <c r="G37" s="3">
        <v>10.9</v>
      </c>
      <c r="H37" s="90">
        <v>106682.37</v>
      </c>
      <c r="I37" s="108">
        <v>6.9</v>
      </c>
      <c r="J37" s="101">
        <v>15782.63</v>
      </c>
      <c r="K37" s="3">
        <v>-6.6</v>
      </c>
      <c r="L37" s="101">
        <v>35.39</v>
      </c>
      <c r="M37" s="3">
        <v>-68.3</v>
      </c>
      <c r="N37" s="101">
        <v>34959.449999999997</v>
      </c>
      <c r="O37" s="3">
        <v>11.2</v>
      </c>
      <c r="P37" s="101">
        <f t="shared" si="2"/>
        <v>55904.899999999994</v>
      </c>
      <c r="Q37" s="92">
        <f t="shared" si="3"/>
        <v>8.871595164032124</v>
      </c>
      <c r="R37" s="96">
        <v>26432.87</v>
      </c>
      <c r="S37" s="3">
        <v>10.4</v>
      </c>
      <c r="T37" s="96">
        <v>13928.76</v>
      </c>
      <c r="U37" s="59">
        <v>4.5</v>
      </c>
    </row>
    <row r="38" spans="1:21" hidden="1" x14ac:dyDescent="0.15">
      <c r="A38" s="4" t="s">
        <v>90</v>
      </c>
      <c r="B38" s="58">
        <f t="shared" si="0"/>
        <v>2018</v>
      </c>
      <c r="C38" s="58">
        <f t="shared" si="1"/>
        <v>7</v>
      </c>
      <c r="D38" s="3">
        <v>148281.9</v>
      </c>
      <c r="E38" s="3">
        <v>8.1999999999999993</v>
      </c>
      <c r="F38" s="3">
        <v>54974.34</v>
      </c>
      <c r="G38" s="3">
        <v>11.2</v>
      </c>
      <c r="H38" s="90">
        <v>93307.55</v>
      </c>
      <c r="I38" s="108">
        <v>6.4</v>
      </c>
      <c r="J38" s="101">
        <v>14044.98</v>
      </c>
      <c r="K38" s="3">
        <v>-6.9</v>
      </c>
      <c r="L38" s="101">
        <v>33.409999999999997</v>
      </c>
      <c r="M38" s="3">
        <v>-70.099999999999994</v>
      </c>
      <c r="N38" s="101">
        <v>30187.42</v>
      </c>
      <c r="O38" s="3">
        <v>10.4</v>
      </c>
      <c r="P38" s="101">
        <f t="shared" si="2"/>
        <v>49041.740000000005</v>
      </c>
      <c r="Q38" s="92">
        <f t="shared" si="3"/>
        <v>8.6965695746400407</v>
      </c>
      <c r="R38" s="96">
        <v>24147.35</v>
      </c>
      <c r="S38" s="3">
        <v>9.3000000000000007</v>
      </c>
      <c r="T38" s="96">
        <v>12754.54</v>
      </c>
      <c r="U38" s="59">
        <v>3.2</v>
      </c>
    </row>
    <row r="39" spans="1:21" hidden="1" x14ac:dyDescent="0.15">
      <c r="A39" s="4" t="s">
        <v>91</v>
      </c>
      <c r="B39" s="58">
        <f t="shared" si="0"/>
        <v>2018</v>
      </c>
      <c r="C39" s="58">
        <f t="shared" si="1"/>
        <v>6</v>
      </c>
      <c r="D39" s="3">
        <v>132970.94</v>
      </c>
      <c r="E39" s="3">
        <v>6.7</v>
      </c>
      <c r="F39" s="3">
        <v>53683.59</v>
      </c>
      <c r="G39" s="3">
        <v>9.8000000000000007</v>
      </c>
      <c r="H39" s="90">
        <v>79287.350000000006</v>
      </c>
      <c r="I39" s="108">
        <v>4.5999999999999996</v>
      </c>
      <c r="J39" s="101">
        <v>12291.85</v>
      </c>
      <c r="K39" s="3">
        <v>-7.9</v>
      </c>
      <c r="L39" s="101">
        <v>28.11</v>
      </c>
      <c r="M39" s="3">
        <v>-73.099999999999994</v>
      </c>
      <c r="N39" s="101">
        <v>25541.119999999999</v>
      </c>
      <c r="O39" s="3">
        <v>9.6999999999999993</v>
      </c>
      <c r="P39" s="101">
        <f t="shared" si="2"/>
        <v>41426.270000000004</v>
      </c>
      <c r="Q39" s="92">
        <f t="shared" si="3"/>
        <v>6.1261541906185144</v>
      </c>
      <c r="R39" s="96">
        <v>21589.19</v>
      </c>
      <c r="S39" s="3">
        <v>6.7</v>
      </c>
      <c r="T39" s="96">
        <v>11559.51</v>
      </c>
      <c r="U39" s="59">
        <v>2.2000000000000002</v>
      </c>
    </row>
    <row r="40" spans="1:21" hidden="1" x14ac:dyDescent="0.15">
      <c r="A40" s="4" t="s">
        <v>92</v>
      </c>
      <c r="B40" s="58">
        <f t="shared" si="0"/>
        <v>2018</v>
      </c>
      <c r="C40" s="58">
        <f t="shared" si="1"/>
        <v>5</v>
      </c>
      <c r="D40" s="3">
        <v>114087.6</v>
      </c>
      <c r="E40" s="3">
        <v>6.9</v>
      </c>
      <c r="F40" s="3">
        <v>52084.37</v>
      </c>
      <c r="G40" s="3">
        <v>9.1999999999999993</v>
      </c>
      <c r="H40" s="90">
        <v>62003.24</v>
      </c>
      <c r="I40" s="108">
        <v>5.0999999999999996</v>
      </c>
      <c r="J40" s="101">
        <v>10200.85</v>
      </c>
      <c r="K40" s="3">
        <v>-2.8</v>
      </c>
      <c r="L40" s="101">
        <v>21.39</v>
      </c>
      <c r="M40" s="3">
        <v>-76.2</v>
      </c>
      <c r="N40" s="101">
        <v>19472.93</v>
      </c>
      <c r="O40" s="3">
        <v>8.1</v>
      </c>
      <c r="P40" s="101">
        <f t="shared" si="2"/>
        <v>32308.07</v>
      </c>
      <c r="Q40" s="92">
        <f t="shared" si="3"/>
        <v>6.2979455074508373</v>
      </c>
      <c r="R40" s="96">
        <v>18555.919999999998</v>
      </c>
      <c r="S40" s="3">
        <v>8.3000000000000007</v>
      </c>
      <c r="T40" s="96">
        <v>10000.61</v>
      </c>
      <c r="U40" s="59">
        <v>3.8</v>
      </c>
    </row>
    <row r="41" spans="1:21" hidden="1" x14ac:dyDescent="0.15">
      <c r="A41" s="4" t="s">
        <v>93</v>
      </c>
      <c r="B41" s="58">
        <f t="shared" si="0"/>
        <v>2018</v>
      </c>
      <c r="C41" s="58">
        <f t="shared" si="1"/>
        <v>4</v>
      </c>
      <c r="D41" s="3">
        <v>98700.58</v>
      </c>
      <c r="E41" s="3">
        <v>4.5</v>
      </c>
      <c r="F41" s="3">
        <v>50508.71</v>
      </c>
      <c r="G41" s="3">
        <v>6.8</v>
      </c>
      <c r="H41" s="90">
        <v>48191.87</v>
      </c>
      <c r="I41" s="108">
        <v>2.1</v>
      </c>
      <c r="J41" s="101">
        <v>8637.4699999999993</v>
      </c>
      <c r="K41" s="3">
        <v>-1.6</v>
      </c>
      <c r="L41" s="101">
        <v>16.61</v>
      </c>
      <c r="M41" s="3">
        <v>-77.599999999999994</v>
      </c>
      <c r="N41" s="101">
        <v>14894.12</v>
      </c>
      <c r="O41" s="3">
        <v>4.8</v>
      </c>
      <c r="P41" s="101">
        <f t="shared" si="2"/>
        <v>24643.67</v>
      </c>
      <c r="Q41" s="92">
        <f t="shared" si="3"/>
        <v>2.0181601711530246</v>
      </c>
      <c r="R41" s="96">
        <v>16085.88</v>
      </c>
      <c r="S41" s="3">
        <v>5.6</v>
      </c>
      <c r="T41" s="96">
        <v>8685.0400000000009</v>
      </c>
      <c r="U41" s="59">
        <v>3.1</v>
      </c>
    </row>
    <row r="42" spans="1:21" hidden="1" x14ac:dyDescent="0.15">
      <c r="A42" s="4" t="s">
        <v>94</v>
      </c>
      <c r="B42" s="58">
        <f t="shared" si="0"/>
        <v>2018</v>
      </c>
      <c r="C42" s="58">
        <f t="shared" si="1"/>
        <v>3</v>
      </c>
      <c r="D42" s="3">
        <v>85456.99</v>
      </c>
      <c r="E42" s="3">
        <v>3.6</v>
      </c>
      <c r="F42" s="3">
        <v>48686.98</v>
      </c>
      <c r="G42" s="3">
        <v>4</v>
      </c>
      <c r="H42" s="90">
        <v>36770.01</v>
      </c>
      <c r="I42" s="108">
        <v>3.1</v>
      </c>
      <c r="J42" s="101">
        <v>6957.32</v>
      </c>
      <c r="K42" s="3">
        <v>0.9</v>
      </c>
      <c r="L42" s="101">
        <v>15.98</v>
      </c>
      <c r="M42" s="3">
        <v>-78.400000000000006</v>
      </c>
      <c r="N42" s="101">
        <v>11448.78</v>
      </c>
      <c r="O42" s="3">
        <v>5.0999999999999996</v>
      </c>
      <c r="P42" s="101">
        <f t="shared" si="2"/>
        <v>18347.93</v>
      </c>
      <c r="Q42" s="92">
        <f t="shared" si="3"/>
        <v>3.0431774350979328</v>
      </c>
      <c r="R42" s="96">
        <v>14288.8</v>
      </c>
      <c r="S42" s="3">
        <v>6.3</v>
      </c>
      <c r="T42" s="96">
        <v>7738.39</v>
      </c>
      <c r="U42" s="59">
        <v>4.9000000000000004</v>
      </c>
    </row>
    <row r="43" spans="1:21" hidden="1" x14ac:dyDescent="0.15">
      <c r="A43" s="4" t="s">
        <v>95</v>
      </c>
      <c r="B43" s="58">
        <f t="shared" si="0"/>
        <v>2018</v>
      </c>
      <c r="C43" s="58">
        <f t="shared" si="1"/>
        <v>2</v>
      </c>
      <c r="D43" s="3">
        <v>70060.149999999994</v>
      </c>
      <c r="E43" s="3">
        <v>3</v>
      </c>
      <c r="F43" s="3">
        <v>46072.13</v>
      </c>
      <c r="G43" s="3">
        <v>2</v>
      </c>
      <c r="H43" s="90">
        <v>23988.02</v>
      </c>
      <c r="I43" s="108">
        <v>4.8</v>
      </c>
      <c r="J43" s="101">
        <v>5001.43</v>
      </c>
      <c r="K43" s="3">
        <v>0.3</v>
      </c>
      <c r="L43" s="101">
        <v>12.19</v>
      </c>
      <c r="M43" s="3">
        <v>-74.8</v>
      </c>
      <c r="N43" s="101">
        <v>7389.98</v>
      </c>
      <c r="O43" s="3">
        <v>7.2</v>
      </c>
      <c r="P43" s="101">
        <f>H43-J43-L43-N43</f>
        <v>11584.420000000002</v>
      </c>
      <c r="Q43" s="92">
        <f t="shared" si="3"/>
        <v>5.7916644597095095</v>
      </c>
      <c r="R43" s="96">
        <v>11843.39</v>
      </c>
      <c r="S43" s="3">
        <v>5.5</v>
      </c>
      <c r="T43" s="96">
        <v>6472.14</v>
      </c>
      <c r="U43" s="59">
        <v>3.4</v>
      </c>
    </row>
    <row r="44" spans="1:21" hidden="1" x14ac:dyDescent="0.15">
      <c r="A44" s="4" t="s">
        <v>96</v>
      </c>
      <c r="B44" s="58">
        <f t="shared" si="0"/>
        <v>2018</v>
      </c>
      <c r="C44" s="58">
        <f t="shared" si="1"/>
        <v>1</v>
      </c>
      <c r="D44" s="3" t="s">
        <v>0</v>
      </c>
      <c r="E44" s="3" t="s">
        <v>0</v>
      </c>
      <c r="F44" s="3" t="s">
        <v>0</v>
      </c>
      <c r="G44" s="3" t="s">
        <v>0</v>
      </c>
      <c r="H44" s="90" t="s">
        <v>0</v>
      </c>
      <c r="I44" s="108" t="s">
        <v>0</v>
      </c>
      <c r="J44" s="101" t="s">
        <v>0</v>
      </c>
      <c r="K44" s="3" t="s">
        <v>0</v>
      </c>
      <c r="L44" s="101" t="s">
        <v>0</v>
      </c>
      <c r="M44" s="3" t="s">
        <v>0</v>
      </c>
      <c r="N44" s="101" t="s">
        <v>0</v>
      </c>
      <c r="O44" s="3" t="s">
        <v>0</v>
      </c>
      <c r="P44" s="101" t="s">
        <v>0</v>
      </c>
      <c r="Q44" s="92" t="s">
        <v>0</v>
      </c>
      <c r="R44" s="96" t="s">
        <v>0</v>
      </c>
      <c r="S44" s="3" t="s">
        <v>0</v>
      </c>
      <c r="T44" s="96" t="s">
        <v>0</v>
      </c>
      <c r="U44" s="59" t="s">
        <v>0</v>
      </c>
    </row>
    <row r="45" spans="1:21" x14ac:dyDescent="0.15">
      <c r="A45" s="4" t="s">
        <v>97</v>
      </c>
      <c r="B45" s="58">
        <f t="shared" si="0"/>
        <v>2017</v>
      </c>
      <c r="C45" s="58">
        <f t="shared" si="1"/>
        <v>12</v>
      </c>
      <c r="D45" s="3">
        <v>208973.13</v>
      </c>
      <c r="E45" s="3">
        <v>14.1</v>
      </c>
      <c r="F45" s="3">
        <v>52920.51</v>
      </c>
      <c r="G45" s="3">
        <v>35.700000000000003</v>
      </c>
      <c r="H45" s="90">
        <v>156052.62</v>
      </c>
      <c r="I45" s="108">
        <v>8.1999999999999993</v>
      </c>
      <c r="J45" s="101">
        <v>25241.759999999998</v>
      </c>
      <c r="K45" s="3">
        <v>17.3</v>
      </c>
      <c r="L45" s="101">
        <v>168.19</v>
      </c>
      <c r="M45" s="3">
        <v>19.8</v>
      </c>
      <c r="N45" s="101">
        <v>50872.21</v>
      </c>
      <c r="O45" s="3">
        <v>3.5</v>
      </c>
      <c r="P45" s="101">
        <v>79770.460000000006</v>
      </c>
      <c r="Q45" s="92">
        <v>8.6</v>
      </c>
      <c r="R45" s="96">
        <v>33654.879999999997</v>
      </c>
      <c r="S45" s="3">
        <v>8.9</v>
      </c>
      <c r="T45" s="96">
        <v>17966.79</v>
      </c>
      <c r="U45" s="59">
        <v>5.3</v>
      </c>
    </row>
    <row r="46" spans="1:21" hidden="1" x14ac:dyDescent="0.15">
      <c r="A46" s="4" t="s">
        <v>98</v>
      </c>
      <c r="B46" s="58">
        <f t="shared" si="0"/>
        <v>2017</v>
      </c>
      <c r="C46" s="58">
        <f t="shared" si="1"/>
        <v>11</v>
      </c>
      <c r="D46" s="3">
        <v>191897.49</v>
      </c>
      <c r="E46" s="3">
        <v>14.1</v>
      </c>
      <c r="F46" s="3">
        <v>52408.71</v>
      </c>
      <c r="G46" s="3">
        <v>35.4</v>
      </c>
      <c r="H46" s="90">
        <v>139488.78</v>
      </c>
      <c r="I46" s="108">
        <v>7.7</v>
      </c>
      <c r="J46" s="101">
        <v>22649.24</v>
      </c>
      <c r="K46" s="3">
        <v>18</v>
      </c>
      <c r="L46" s="101">
        <v>147.04</v>
      </c>
      <c r="M46" s="3">
        <v>11.7</v>
      </c>
      <c r="N46" s="101">
        <v>45996.78</v>
      </c>
      <c r="O46" s="3">
        <v>2.7</v>
      </c>
      <c r="P46" s="101">
        <v>70695.72</v>
      </c>
      <c r="Q46" s="92">
        <v>8.1</v>
      </c>
      <c r="R46" s="96">
        <v>30606.07</v>
      </c>
      <c r="S46" s="3">
        <v>5.0999999999999996</v>
      </c>
      <c r="T46" s="96">
        <v>16519.3</v>
      </c>
      <c r="U46" s="59">
        <v>4.5</v>
      </c>
    </row>
    <row r="47" spans="1:21" hidden="1" x14ac:dyDescent="0.15">
      <c r="A47" s="4" t="s">
        <v>99</v>
      </c>
      <c r="B47" s="58">
        <f t="shared" si="0"/>
        <v>2017</v>
      </c>
      <c r="C47" s="58">
        <f t="shared" si="1"/>
        <v>10</v>
      </c>
      <c r="D47" s="3">
        <v>177739.12</v>
      </c>
      <c r="E47" s="3">
        <v>14.2</v>
      </c>
      <c r="F47" s="3">
        <v>51798.2</v>
      </c>
      <c r="G47" s="3">
        <v>35.1</v>
      </c>
      <c r="H47" s="90">
        <v>125940.92</v>
      </c>
      <c r="I47" s="108">
        <v>7.4</v>
      </c>
      <c r="J47" s="101">
        <v>20798.04</v>
      </c>
      <c r="K47" s="3">
        <v>20.2</v>
      </c>
      <c r="L47" s="101">
        <v>124.99</v>
      </c>
      <c r="M47" s="3">
        <v>1.6</v>
      </c>
      <c r="N47" s="101">
        <v>41086.32</v>
      </c>
      <c r="O47" s="3">
        <v>0.8</v>
      </c>
      <c r="P47" s="101">
        <v>63931.57</v>
      </c>
      <c r="Q47" s="92">
        <v>8.1999999999999993</v>
      </c>
      <c r="R47" s="96">
        <v>28462.31</v>
      </c>
      <c r="S47" s="3">
        <v>7.7</v>
      </c>
      <c r="T47" s="96">
        <v>15454.72</v>
      </c>
      <c r="U47" s="59">
        <v>4.8</v>
      </c>
    </row>
    <row r="48" spans="1:21" hidden="1" x14ac:dyDescent="0.15">
      <c r="A48" s="4" t="s">
        <v>100</v>
      </c>
      <c r="B48" s="58">
        <f t="shared" si="0"/>
        <v>2017</v>
      </c>
      <c r="C48" s="58">
        <f t="shared" si="1"/>
        <v>9</v>
      </c>
      <c r="D48" s="3">
        <v>164179.32999999999</v>
      </c>
      <c r="E48" s="3">
        <v>15.1</v>
      </c>
      <c r="F48" s="3">
        <v>51083.88</v>
      </c>
      <c r="G48" s="3">
        <v>34.700000000000003</v>
      </c>
      <c r="H48" s="90">
        <v>113095.45</v>
      </c>
      <c r="I48" s="108">
        <v>8</v>
      </c>
      <c r="J48" s="101">
        <v>19002.68</v>
      </c>
      <c r="K48" s="3">
        <v>19.5</v>
      </c>
      <c r="L48" s="101">
        <v>113.48</v>
      </c>
      <c r="M48" s="3">
        <v>0.9</v>
      </c>
      <c r="N48" s="101">
        <v>36450.870000000003</v>
      </c>
      <c r="O48" s="3">
        <v>-0.3</v>
      </c>
      <c r="P48" s="101">
        <v>57528.42</v>
      </c>
      <c r="Q48" s="92">
        <v>10.4</v>
      </c>
      <c r="R48" s="96">
        <v>26352.880000000001</v>
      </c>
      <c r="S48" s="3">
        <v>8.1999999999999993</v>
      </c>
      <c r="T48" s="96">
        <v>14422.89</v>
      </c>
      <c r="U48" s="59">
        <v>3.6</v>
      </c>
    </row>
    <row r="49" spans="1:21" hidden="1" x14ac:dyDescent="0.15">
      <c r="A49" s="4" t="s">
        <v>101</v>
      </c>
      <c r="B49" s="58">
        <f t="shared" si="0"/>
        <v>2017</v>
      </c>
      <c r="C49" s="58">
        <f t="shared" si="1"/>
        <v>8</v>
      </c>
      <c r="D49" s="3">
        <v>150062.5</v>
      </c>
      <c r="E49" s="3">
        <v>16.2</v>
      </c>
      <c r="F49" s="3">
        <v>50258.21</v>
      </c>
      <c r="G49" s="3">
        <v>33.9</v>
      </c>
      <c r="H49" s="90">
        <v>99804.29</v>
      </c>
      <c r="I49" s="108">
        <v>9</v>
      </c>
      <c r="J49" s="101">
        <v>16903.849999999999</v>
      </c>
      <c r="K49" s="3">
        <v>19</v>
      </c>
      <c r="L49" s="101">
        <v>111.74</v>
      </c>
      <c r="M49" s="3">
        <v>15.4</v>
      </c>
      <c r="N49" s="101">
        <v>31439.32</v>
      </c>
      <c r="O49" s="3">
        <v>-1.7</v>
      </c>
      <c r="P49" s="101">
        <v>51349.39</v>
      </c>
      <c r="Q49" s="92">
        <v>13.4</v>
      </c>
      <c r="R49" s="96">
        <v>23951.759999999998</v>
      </c>
      <c r="S49" s="3">
        <v>6.5</v>
      </c>
      <c r="T49" s="96">
        <v>13330.19</v>
      </c>
      <c r="U49" s="59">
        <v>4.3</v>
      </c>
    </row>
    <row r="50" spans="1:21" hidden="1" x14ac:dyDescent="0.15">
      <c r="A50" s="4" t="s">
        <v>102</v>
      </c>
      <c r="B50" s="58">
        <f t="shared" si="0"/>
        <v>2017</v>
      </c>
      <c r="C50" s="58">
        <f t="shared" si="1"/>
        <v>7</v>
      </c>
      <c r="D50" s="3">
        <v>137089.92000000001</v>
      </c>
      <c r="E50" s="3">
        <v>17.100000000000001</v>
      </c>
      <c r="F50" s="3">
        <v>49425.78</v>
      </c>
      <c r="G50" s="3">
        <v>33</v>
      </c>
      <c r="H50" s="90">
        <v>87664.14</v>
      </c>
      <c r="I50" s="108">
        <v>9.6999999999999993</v>
      </c>
      <c r="J50" s="101">
        <v>15094</v>
      </c>
      <c r="K50" s="3">
        <v>19.8</v>
      </c>
      <c r="L50" s="101">
        <v>111.89</v>
      </c>
      <c r="M50" s="3">
        <v>20.6</v>
      </c>
      <c r="N50" s="101">
        <v>27340.23</v>
      </c>
      <c r="O50" s="3">
        <v>-1.9</v>
      </c>
      <c r="P50" s="101">
        <v>45118.02</v>
      </c>
      <c r="Q50" s="92">
        <v>14.8</v>
      </c>
      <c r="R50" s="96">
        <v>22098.85</v>
      </c>
      <c r="S50" s="3">
        <v>5.3</v>
      </c>
      <c r="T50" s="96">
        <v>12362.33</v>
      </c>
      <c r="U50" s="59">
        <v>3.4</v>
      </c>
    </row>
    <row r="51" spans="1:21" hidden="1" x14ac:dyDescent="0.15">
      <c r="A51" s="4" t="s">
        <v>103</v>
      </c>
      <c r="B51" s="58">
        <f t="shared" si="0"/>
        <v>2017</v>
      </c>
      <c r="C51" s="58">
        <f t="shared" si="1"/>
        <v>6</v>
      </c>
      <c r="D51" s="3">
        <v>124666.71</v>
      </c>
      <c r="E51" s="3">
        <v>18.7</v>
      </c>
      <c r="F51" s="3">
        <v>48902.16</v>
      </c>
      <c r="G51" s="3">
        <v>32.700000000000003</v>
      </c>
      <c r="H51" s="90">
        <v>75764.55</v>
      </c>
      <c r="I51" s="108">
        <v>11.2</v>
      </c>
      <c r="J51" s="101">
        <v>13352.05</v>
      </c>
      <c r="K51" s="3">
        <v>22.1</v>
      </c>
      <c r="L51" s="101">
        <v>104.32</v>
      </c>
      <c r="M51" s="3">
        <v>58.9</v>
      </c>
      <c r="N51" s="101">
        <v>23273.26</v>
      </c>
      <c r="O51" s="3">
        <v>-2.2999999999999998</v>
      </c>
      <c r="P51" s="101">
        <v>39034.93</v>
      </c>
      <c r="Q51" s="92">
        <v>17.2</v>
      </c>
      <c r="R51" s="96">
        <v>20229.98</v>
      </c>
      <c r="S51" s="3">
        <v>8.5</v>
      </c>
      <c r="T51" s="96">
        <v>11314.33</v>
      </c>
      <c r="U51" s="59">
        <v>8.5</v>
      </c>
    </row>
    <row r="52" spans="1:21" hidden="1" x14ac:dyDescent="0.15">
      <c r="A52" s="4" t="s">
        <v>104</v>
      </c>
      <c r="B52" s="58">
        <f t="shared" si="0"/>
        <v>2017</v>
      </c>
      <c r="C52" s="58">
        <f t="shared" si="1"/>
        <v>5</v>
      </c>
      <c r="D52" s="3">
        <v>106675.08</v>
      </c>
      <c r="E52" s="3">
        <v>18.8</v>
      </c>
      <c r="F52" s="3">
        <v>47686.54</v>
      </c>
      <c r="G52" s="3">
        <v>32</v>
      </c>
      <c r="H52" s="90">
        <v>58988.54</v>
      </c>
      <c r="I52" s="108">
        <v>9.9</v>
      </c>
      <c r="J52" s="101">
        <v>10496.69</v>
      </c>
      <c r="K52" s="3">
        <v>17.3</v>
      </c>
      <c r="L52" s="101">
        <v>89.8</v>
      </c>
      <c r="M52" s="3">
        <v>115.1</v>
      </c>
      <c r="N52" s="101">
        <v>18008.16</v>
      </c>
      <c r="O52" s="3">
        <v>-3.4</v>
      </c>
      <c r="P52" s="101">
        <v>30393.88</v>
      </c>
      <c r="Q52" s="92">
        <v>16.7</v>
      </c>
      <c r="R52" s="96">
        <v>17127.349999999999</v>
      </c>
      <c r="S52" s="3">
        <v>6.8</v>
      </c>
      <c r="T52" s="96">
        <v>9636.56</v>
      </c>
      <c r="U52" s="59">
        <v>7</v>
      </c>
    </row>
    <row r="53" spans="1:21" hidden="1" x14ac:dyDescent="0.15">
      <c r="A53" s="4" t="s">
        <v>105</v>
      </c>
      <c r="B53" s="58">
        <f t="shared" si="0"/>
        <v>2017</v>
      </c>
      <c r="C53" s="58">
        <f t="shared" si="1"/>
        <v>4</v>
      </c>
      <c r="D53" s="3">
        <v>94493.74</v>
      </c>
      <c r="E53" s="3">
        <v>20.9</v>
      </c>
      <c r="F53" s="3">
        <v>47272.4</v>
      </c>
      <c r="G53" s="3">
        <v>32.200000000000003</v>
      </c>
      <c r="H53" s="90">
        <v>47221.34</v>
      </c>
      <c r="I53" s="108">
        <v>11.4</v>
      </c>
      <c r="J53" s="101">
        <v>8773.83</v>
      </c>
      <c r="K53" s="3">
        <v>17</v>
      </c>
      <c r="L53" s="101">
        <v>74.31</v>
      </c>
      <c r="M53" s="3">
        <v>115.3</v>
      </c>
      <c r="N53" s="101">
        <v>14217.04</v>
      </c>
      <c r="O53" s="3">
        <v>-4.7</v>
      </c>
      <c r="P53" s="101">
        <v>24156.16</v>
      </c>
      <c r="Q53" s="92">
        <v>21.3</v>
      </c>
      <c r="R53" s="96">
        <v>15238.16</v>
      </c>
      <c r="S53" s="3">
        <v>5.9</v>
      </c>
      <c r="T53" s="96">
        <v>8427.7000000000007</v>
      </c>
      <c r="U53" s="59">
        <v>5.7</v>
      </c>
    </row>
    <row r="54" spans="1:21" hidden="1" x14ac:dyDescent="0.15">
      <c r="A54" s="4" t="s">
        <v>106</v>
      </c>
      <c r="B54" s="58">
        <f t="shared" si="0"/>
        <v>2017</v>
      </c>
      <c r="C54" s="58">
        <f t="shared" si="1"/>
        <v>3</v>
      </c>
      <c r="D54" s="3">
        <v>82488.17</v>
      </c>
      <c r="E54" s="3">
        <v>21.9</v>
      </c>
      <c r="F54" s="3">
        <v>46821.84</v>
      </c>
      <c r="G54" s="3">
        <v>31.2</v>
      </c>
      <c r="H54" s="90">
        <v>35666.33</v>
      </c>
      <c r="I54" s="108">
        <v>11.5</v>
      </c>
      <c r="J54" s="101">
        <v>6892.04</v>
      </c>
      <c r="K54" s="3">
        <v>10.7</v>
      </c>
      <c r="L54" s="101">
        <v>74.03</v>
      </c>
      <c r="M54" s="3">
        <v>308</v>
      </c>
      <c r="N54" s="101">
        <v>10894.21</v>
      </c>
      <c r="O54" s="3">
        <v>-7.2</v>
      </c>
      <c r="P54" s="101">
        <v>17806.060000000001</v>
      </c>
      <c r="Q54" s="92">
        <v>27.1</v>
      </c>
      <c r="R54" s="96">
        <v>13440.6</v>
      </c>
      <c r="S54" s="3">
        <v>7.5</v>
      </c>
      <c r="T54" s="96">
        <v>7378.78</v>
      </c>
      <c r="U54" s="59">
        <v>6.8</v>
      </c>
    </row>
    <row r="55" spans="1:21" hidden="1" x14ac:dyDescent="0.15">
      <c r="A55" s="4" t="s">
        <v>107</v>
      </c>
      <c r="B55" s="58">
        <f t="shared" si="0"/>
        <v>2017</v>
      </c>
      <c r="C55" s="58">
        <f t="shared" si="1"/>
        <v>2</v>
      </c>
      <c r="D55" s="3">
        <v>68049.08</v>
      </c>
      <c r="E55" s="3">
        <v>21.6</v>
      </c>
      <c r="F55" s="3">
        <v>45169.01</v>
      </c>
      <c r="G55" s="3">
        <v>30.7</v>
      </c>
      <c r="H55" s="90">
        <v>22880.06</v>
      </c>
      <c r="I55" s="108">
        <v>7</v>
      </c>
      <c r="J55" s="101">
        <v>4984.7700000000004</v>
      </c>
      <c r="K55" s="3">
        <v>11.5</v>
      </c>
      <c r="L55" s="101">
        <v>48.41</v>
      </c>
      <c r="M55" s="3">
        <v>227.4</v>
      </c>
      <c r="N55" s="101">
        <v>6896.66</v>
      </c>
      <c r="O55" s="3">
        <v>-17.2</v>
      </c>
      <c r="P55" s="101">
        <v>10950.22</v>
      </c>
      <c r="Q55" s="92">
        <v>27.7</v>
      </c>
      <c r="R55" s="96">
        <v>11229</v>
      </c>
      <c r="S55" s="3">
        <v>7.8</v>
      </c>
      <c r="T55" s="96">
        <v>6260.48</v>
      </c>
      <c r="U55" s="59">
        <v>8.1999999999999993</v>
      </c>
    </row>
    <row r="56" spans="1:21" hidden="1" x14ac:dyDescent="0.15">
      <c r="A56" s="4" t="s">
        <v>108</v>
      </c>
      <c r="B56" s="58">
        <f t="shared" si="0"/>
        <v>2017</v>
      </c>
      <c r="C56" s="58">
        <f t="shared" si="1"/>
        <v>1</v>
      </c>
      <c r="D56" s="3" t="s">
        <v>0</v>
      </c>
      <c r="E56" s="3" t="s">
        <v>0</v>
      </c>
      <c r="F56" s="3" t="s">
        <v>0</v>
      </c>
      <c r="G56" s="3" t="s">
        <v>0</v>
      </c>
      <c r="H56" s="90" t="s">
        <v>0</v>
      </c>
      <c r="I56" s="108" t="s">
        <v>0</v>
      </c>
      <c r="J56" s="101" t="s">
        <v>0</v>
      </c>
      <c r="K56" s="3" t="s">
        <v>0</v>
      </c>
      <c r="L56" s="101" t="s">
        <v>0</v>
      </c>
      <c r="M56" s="3" t="s">
        <v>0</v>
      </c>
      <c r="N56" s="101" t="s">
        <v>0</v>
      </c>
      <c r="O56" s="3" t="s">
        <v>0</v>
      </c>
      <c r="P56" s="101" t="s">
        <v>0</v>
      </c>
      <c r="Q56" s="92" t="s">
        <v>0</v>
      </c>
      <c r="R56" s="96" t="s">
        <v>0</v>
      </c>
      <c r="S56" s="3" t="s">
        <v>0</v>
      </c>
      <c r="T56" s="96" t="s">
        <v>0</v>
      </c>
      <c r="U56" s="59" t="s">
        <v>0</v>
      </c>
    </row>
    <row r="57" spans="1:21" x14ac:dyDescent="0.15">
      <c r="A57" s="4" t="s">
        <v>109</v>
      </c>
      <c r="B57" s="58">
        <f t="shared" si="0"/>
        <v>2016</v>
      </c>
      <c r="C57" s="58">
        <f t="shared" si="1"/>
        <v>12</v>
      </c>
      <c r="D57" s="3">
        <v>183203.17</v>
      </c>
      <c r="E57" s="3">
        <v>12.8</v>
      </c>
      <c r="F57" s="3">
        <v>38989.11</v>
      </c>
      <c r="G57" s="3">
        <v>4.8</v>
      </c>
      <c r="H57" s="90">
        <v>144214</v>
      </c>
      <c r="I57" s="108">
        <v>15.2</v>
      </c>
      <c r="J57" s="101">
        <v>21512</v>
      </c>
      <c r="K57" s="3">
        <v>6.4</v>
      </c>
      <c r="L57" s="101">
        <v>140</v>
      </c>
      <c r="M57" s="3">
        <v>-52.6</v>
      </c>
      <c r="N57" s="101">
        <v>49133</v>
      </c>
      <c r="O57" s="3">
        <v>0.2</v>
      </c>
      <c r="P57" s="101">
        <v>73428</v>
      </c>
      <c r="Q57" s="92">
        <v>31.9</v>
      </c>
      <c r="R57" s="96">
        <v>30916.2</v>
      </c>
      <c r="S57" s="3">
        <v>6.6</v>
      </c>
      <c r="T57" s="96">
        <v>17059.43</v>
      </c>
      <c r="U57" s="59">
        <v>12.4</v>
      </c>
    </row>
    <row r="58" spans="1:21" hidden="1" x14ac:dyDescent="0.15">
      <c r="A58" s="4" t="s">
        <v>110</v>
      </c>
      <c r="B58" s="58">
        <f t="shared" si="0"/>
        <v>2016</v>
      </c>
      <c r="C58" s="58">
        <f t="shared" si="1"/>
        <v>11</v>
      </c>
      <c r="D58" s="3">
        <v>168200.42</v>
      </c>
      <c r="E58" s="3">
        <v>12.3</v>
      </c>
      <c r="F58" s="3">
        <v>38716.04</v>
      </c>
      <c r="G58" s="3">
        <v>4.2</v>
      </c>
      <c r="H58" s="90">
        <v>129484.38</v>
      </c>
      <c r="I58" s="108">
        <v>15</v>
      </c>
      <c r="J58" s="101">
        <v>19199.37</v>
      </c>
      <c r="K58" s="3">
        <v>3.1</v>
      </c>
      <c r="L58" s="101">
        <v>131.66999999999999</v>
      </c>
      <c r="M58" s="3">
        <v>-49</v>
      </c>
      <c r="N58" s="101">
        <v>44772</v>
      </c>
      <c r="O58" s="3">
        <v>0.3</v>
      </c>
      <c r="P58" s="101">
        <v>65381.34</v>
      </c>
      <c r="Q58" s="92">
        <v>33.4</v>
      </c>
      <c r="R58" s="96">
        <v>29111.83</v>
      </c>
      <c r="S58" s="3">
        <v>8.4</v>
      </c>
      <c r="T58" s="96">
        <v>15805.64</v>
      </c>
      <c r="U58" s="59">
        <v>13</v>
      </c>
    </row>
    <row r="59" spans="1:21" hidden="1" x14ac:dyDescent="0.15">
      <c r="A59" s="4" t="s">
        <v>111</v>
      </c>
      <c r="B59" s="58">
        <f t="shared" si="0"/>
        <v>2016</v>
      </c>
      <c r="C59" s="58">
        <f t="shared" si="1"/>
        <v>10</v>
      </c>
      <c r="D59" s="3">
        <v>155588.38</v>
      </c>
      <c r="E59" s="3">
        <v>12.6</v>
      </c>
      <c r="F59" s="3">
        <v>38327.440000000002</v>
      </c>
      <c r="G59" s="3">
        <v>4.5</v>
      </c>
      <c r="H59" s="90">
        <v>117260.94</v>
      </c>
      <c r="I59" s="108">
        <v>15.5</v>
      </c>
      <c r="J59" s="101">
        <v>17303.11</v>
      </c>
      <c r="K59" s="3">
        <v>1.2</v>
      </c>
      <c r="L59" s="101">
        <v>123.06</v>
      </c>
      <c r="M59" s="3">
        <v>-49</v>
      </c>
      <c r="N59" s="101">
        <v>40764.199999999997</v>
      </c>
      <c r="O59" s="3">
        <v>0.6</v>
      </c>
      <c r="P59" s="101">
        <v>59070.57</v>
      </c>
      <c r="Q59" s="92">
        <v>35.200000000000003</v>
      </c>
      <c r="R59" s="96">
        <v>26425.8</v>
      </c>
      <c r="S59" s="3">
        <v>6.2</v>
      </c>
      <c r="T59" s="96">
        <v>14746.93</v>
      </c>
      <c r="U59" s="59">
        <v>12.3</v>
      </c>
    </row>
    <row r="60" spans="1:21" hidden="1" x14ac:dyDescent="0.15">
      <c r="A60" s="4" t="s">
        <v>112</v>
      </c>
      <c r="B60" s="58">
        <f t="shared" si="0"/>
        <v>2016</v>
      </c>
      <c r="C60" s="58">
        <f t="shared" si="1"/>
        <v>9</v>
      </c>
      <c r="D60" s="3">
        <v>142629.44</v>
      </c>
      <c r="E60" s="3">
        <v>12.4</v>
      </c>
      <c r="F60" s="3">
        <v>37918.1</v>
      </c>
      <c r="G60" s="3">
        <v>4.7</v>
      </c>
      <c r="H60" s="90">
        <v>104711.34</v>
      </c>
      <c r="I60" s="108">
        <v>15.5</v>
      </c>
      <c r="J60" s="101">
        <v>15895.5</v>
      </c>
      <c r="K60" s="3">
        <v>1.2</v>
      </c>
      <c r="L60" s="101">
        <v>112.51</v>
      </c>
      <c r="M60" s="3">
        <v>-50.8</v>
      </c>
      <c r="N60" s="101">
        <v>36574.22</v>
      </c>
      <c r="O60" s="3">
        <v>0.8</v>
      </c>
      <c r="P60" s="101">
        <v>52129.11</v>
      </c>
      <c r="Q60" s="92">
        <v>35.6</v>
      </c>
      <c r="R60" s="96">
        <v>24357.34</v>
      </c>
      <c r="S60" s="3">
        <v>7.3</v>
      </c>
      <c r="T60" s="96">
        <v>13923.82</v>
      </c>
      <c r="U60" s="59">
        <v>14.2</v>
      </c>
    </row>
    <row r="61" spans="1:21" hidden="1" x14ac:dyDescent="0.15">
      <c r="A61" s="4" t="s">
        <v>113</v>
      </c>
      <c r="B61" s="58">
        <f t="shared" si="0"/>
        <v>2016</v>
      </c>
      <c r="C61" s="58">
        <f t="shared" si="1"/>
        <v>8</v>
      </c>
      <c r="D61" s="3">
        <v>129096.04</v>
      </c>
      <c r="E61" s="3">
        <v>11.7</v>
      </c>
      <c r="F61" s="3">
        <v>37522.68</v>
      </c>
      <c r="G61" s="3">
        <v>4.8</v>
      </c>
      <c r="H61" s="90">
        <v>91573.36</v>
      </c>
      <c r="I61" s="108">
        <v>14.8</v>
      </c>
      <c r="J61" s="101">
        <v>14199.08</v>
      </c>
      <c r="K61" s="3">
        <v>1.7</v>
      </c>
      <c r="L61" s="101">
        <v>96.83</v>
      </c>
      <c r="M61" s="3">
        <v>-52.6</v>
      </c>
      <c r="N61" s="101">
        <v>31983.16</v>
      </c>
      <c r="O61" s="3">
        <v>0.6</v>
      </c>
      <c r="P61" s="101">
        <v>45294.3</v>
      </c>
      <c r="Q61" s="92">
        <v>34.1</v>
      </c>
      <c r="R61" s="96">
        <v>22495.87</v>
      </c>
      <c r="S61" s="3">
        <v>9.1</v>
      </c>
      <c r="T61" s="96">
        <v>12785.31</v>
      </c>
      <c r="U61" s="59">
        <v>14.7</v>
      </c>
    </row>
    <row r="62" spans="1:21" hidden="1" x14ac:dyDescent="0.15">
      <c r="A62" s="4" t="s">
        <v>114</v>
      </c>
      <c r="B62" s="58">
        <f t="shared" si="0"/>
        <v>2016</v>
      </c>
      <c r="C62" s="58">
        <f t="shared" si="1"/>
        <v>7</v>
      </c>
      <c r="D62" s="3">
        <v>117035.22</v>
      </c>
      <c r="E62" s="3">
        <v>11.9</v>
      </c>
      <c r="F62" s="3">
        <v>37154.080000000002</v>
      </c>
      <c r="G62" s="3">
        <v>5.3</v>
      </c>
      <c r="H62" s="90">
        <v>79881.14</v>
      </c>
      <c r="I62" s="108">
        <v>15.3</v>
      </c>
      <c r="J62" s="101">
        <v>12604.55</v>
      </c>
      <c r="K62" s="3">
        <v>0.7</v>
      </c>
      <c r="L62" s="101">
        <v>92.81</v>
      </c>
      <c r="M62" s="3">
        <v>-49.8</v>
      </c>
      <c r="N62" s="101">
        <v>27877.01</v>
      </c>
      <c r="O62" s="3">
        <v>0.4</v>
      </c>
      <c r="P62" s="101">
        <v>39306.769999999997</v>
      </c>
      <c r="Q62" s="92">
        <v>36.299999999999997</v>
      </c>
      <c r="R62" s="96">
        <v>20981</v>
      </c>
      <c r="S62" s="3">
        <v>9.8000000000000007</v>
      </c>
      <c r="T62" s="96">
        <v>11954.54</v>
      </c>
      <c r="U62" s="59">
        <v>15.4</v>
      </c>
    </row>
    <row r="63" spans="1:21" hidden="1" x14ac:dyDescent="0.15">
      <c r="A63" s="4" t="s">
        <v>115</v>
      </c>
      <c r="B63" s="58">
        <f t="shared" si="0"/>
        <v>2016</v>
      </c>
      <c r="C63" s="58">
        <f t="shared" si="1"/>
        <v>6</v>
      </c>
      <c r="D63" s="3">
        <v>104998.19</v>
      </c>
      <c r="E63" s="3">
        <v>11.7</v>
      </c>
      <c r="F63" s="3">
        <v>36863.65</v>
      </c>
      <c r="G63" s="3">
        <v>5.0999999999999996</v>
      </c>
      <c r="H63" s="90">
        <v>68134.539999999994</v>
      </c>
      <c r="I63" s="108">
        <v>15.6</v>
      </c>
      <c r="J63" s="101">
        <v>10938.57</v>
      </c>
      <c r="K63" s="3">
        <v>1</v>
      </c>
      <c r="L63" s="101">
        <v>65.650000000000006</v>
      </c>
      <c r="M63" s="3">
        <v>-63.2</v>
      </c>
      <c r="N63" s="101">
        <v>23816.12</v>
      </c>
      <c r="O63" s="3">
        <v>-0.1</v>
      </c>
      <c r="P63" s="101">
        <v>33314.199999999997</v>
      </c>
      <c r="Q63" s="92">
        <v>38.299999999999997</v>
      </c>
      <c r="R63" s="96">
        <v>18651.68</v>
      </c>
      <c r="S63" s="3">
        <v>6.5</v>
      </c>
      <c r="T63" s="96">
        <v>10426.59</v>
      </c>
      <c r="U63" s="59">
        <v>10.9</v>
      </c>
    </row>
    <row r="64" spans="1:21" hidden="1" x14ac:dyDescent="0.15">
      <c r="A64" s="4" t="s">
        <v>116</v>
      </c>
      <c r="B64" s="58">
        <f t="shared" si="0"/>
        <v>2016</v>
      </c>
      <c r="C64" s="58">
        <f t="shared" si="1"/>
        <v>5</v>
      </c>
      <c r="D64" s="3">
        <v>89797.61</v>
      </c>
      <c r="E64" s="3">
        <v>12</v>
      </c>
      <c r="F64" s="3">
        <v>36116.839999999997</v>
      </c>
      <c r="G64" s="3">
        <v>5.6</v>
      </c>
      <c r="H64" s="90">
        <v>53680.76</v>
      </c>
      <c r="I64" s="108">
        <v>16.8</v>
      </c>
      <c r="J64" s="101">
        <v>8945.11</v>
      </c>
      <c r="K64" s="3">
        <v>2.2999999999999998</v>
      </c>
      <c r="L64" s="101">
        <v>41.76</v>
      </c>
      <c r="M64" s="3">
        <v>-72.099999999999994</v>
      </c>
      <c r="N64" s="101">
        <v>18642.53</v>
      </c>
      <c r="O64" s="3">
        <v>1.4</v>
      </c>
      <c r="P64" s="101">
        <v>26051.37</v>
      </c>
      <c r="Q64" s="92">
        <v>39.4</v>
      </c>
      <c r="R64" s="96">
        <v>16036.62</v>
      </c>
      <c r="S64" s="3">
        <v>6.2</v>
      </c>
      <c r="T64" s="96">
        <v>9007.7000000000007</v>
      </c>
      <c r="U64" s="59">
        <v>11.8</v>
      </c>
    </row>
    <row r="65" spans="1:21" hidden="1" x14ac:dyDescent="0.15">
      <c r="A65" s="4" t="s">
        <v>117</v>
      </c>
      <c r="B65" s="58">
        <f t="shared" si="0"/>
        <v>2016</v>
      </c>
      <c r="C65" s="58">
        <f t="shared" si="1"/>
        <v>4</v>
      </c>
      <c r="D65" s="3">
        <v>78127.92</v>
      </c>
      <c r="E65" s="3">
        <v>11.9</v>
      </c>
      <c r="F65" s="3">
        <v>35756.949999999997</v>
      </c>
      <c r="G65" s="3">
        <v>6.6</v>
      </c>
      <c r="H65" s="90">
        <v>42370.97</v>
      </c>
      <c r="I65" s="108">
        <v>16.8</v>
      </c>
      <c r="J65" s="101">
        <v>7501.5</v>
      </c>
      <c r="K65" s="3">
        <v>2.2000000000000002</v>
      </c>
      <c r="L65" s="101">
        <v>34.520000000000003</v>
      </c>
      <c r="M65" s="3">
        <v>-68.099999999999994</v>
      </c>
      <c r="N65" s="101">
        <v>14919.59</v>
      </c>
      <c r="O65" s="3">
        <v>3.7</v>
      </c>
      <c r="P65" s="101">
        <v>19915.36</v>
      </c>
      <c r="Q65" s="92">
        <v>37.9</v>
      </c>
      <c r="R65" s="96">
        <v>14394.73</v>
      </c>
      <c r="S65" s="3">
        <v>7</v>
      </c>
      <c r="T65" s="96">
        <v>7973.77</v>
      </c>
      <c r="U65" s="59">
        <v>13.7</v>
      </c>
    </row>
    <row r="66" spans="1:21" hidden="1" x14ac:dyDescent="0.15">
      <c r="A66" s="4" t="s">
        <v>118</v>
      </c>
      <c r="B66" s="58">
        <f t="shared" si="0"/>
        <v>2016</v>
      </c>
      <c r="C66" s="58">
        <f t="shared" si="1"/>
        <v>3</v>
      </c>
      <c r="D66" s="3">
        <v>67688.320000000007</v>
      </c>
      <c r="E66" s="3">
        <v>11</v>
      </c>
      <c r="F66" s="3">
        <v>35696.57</v>
      </c>
      <c r="G66" s="3">
        <v>7.8</v>
      </c>
      <c r="H66" s="90">
        <v>31991.75</v>
      </c>
      <c r="I66" s="108">
        <v>14.7</v>
      </c>
      <c r="J66" s="101">
        <v>6226.09</v>
      </c>
      <c r="K66" s="3">
        <v>6.5</v>
      </c>
      <c r="L66" s="101">
        <v>18.14</v>
      </c>
      <c r="M66" s="3">
        <v>-80.599999999999994</v>
      </c>
      <c r="N66" s="101">
        <v>11740.44</v>
      </c>
      <c r="O66" s="3">
        <v>4.7</v>
      </c>
      <c r="P66" s="101">
        <v>14007.07</v>
      </c>
      <c r="Q66" s="92">
        <v>30.4</v>
      </c>
      <c r="R66" s="96">
        <v>12500.87</v>
      </c>
      <c r="S66" s="3">
        <v>5.3</v>
      </c>
      <c r="T66" s="96">
        <v>6909.38</v>
      </c>
      <c r="U66" s="59">
        <v>10.6</v>
      </c>
    </row>
    <row r="67" spans="1:21" hidden="1" x14ac:dyDescent="0.15">
      <c r="A67" s="4" t="s">
        <v>119</v>
      </c>
      <c r="B67" s="58">
        <f t="shared" ref="B67:B130" si="4">YEAR(A67)</f>
        <v>2016</v>
      </c>
      <c r="C67" s="58">
        <f t="shared" ref="C67:C130" si="5">MONTH(A67)</f>
        <v>2</v>
      </c>
      <c r="D67" s="3">
        <v>55962.7</v>
      </c>
      <c r="E67" s="3">
        <v>1.5</v>
      </c>
      <c r="F67" s="3">
        <v>34571.050000000003</v>
      </c>
      <c r="G67" s="3">
        <v>3.2</v>
      </c>
      <c r="H67" s="90">
        <v>21391.64</v>
      </c>
      <c r="I67" s="108">
        <v>-1</v>
      </c>
      <c r="J67" s="101">
        <v>4471.47</v>
      </c>
      <c r="K67" s="3">
        <v>-9.5</v>
      </c>
      <c r="L67" s="101">
        <v>14.79</v>
      </c>
      <c r="M67" s="3">
        <v>-82.8</v>
      </c>
      <c r="N67" s="101">
        <v>8332.57</v>
      </c>
      <c r="O67" s="3">
        <v>-7.6</v>
      </c>
      <c r="P67" s="101">
        <v>8572.82</v>
      </c>
      <c r="Q67" s="92">
        <v>13.3</v>
      </c>
      <c r="R67" s="96">
        <v>10416.280000000001</v>
      </c>
      <c r="S67" s="3">
        <v>2</v>
      </c>
      <c r="T67" s="96">
        <v>5783.83</v>
      </c>
      <c r="U67" s="59">
        <v>1.5</v>
      </c>
    </row>
    <row r="68" spans="1:21" hidden="1" x14ac:dyDescent="0.15">
      <c r="A68" s="4" t="s">
        <v>120</v>
      </c>
      <c r="B68" s="58">
        <f t="shared" si="4"/>
        <v>2016</v>
      </c>
      <c r="C68" s="58">
        <f t="shared" si="5"/>
        <v>1</v>
      </c>
      <c r="D68" s="3" t="s">
        <v>0</v>
      </c>
      <c r="E68" s="3" t="s">
        <v>0</v>
      </c>
      <c r="F68" s="3" t="s">
        <v>0</v>
      </c>
      <c r="G68" s="3" t="s">
        <v>0</v>
      </c>
      <c r="H68" s="90" t="s">
        <v>0</v>
      </c>
      <c r="I68" s="108" t="s">
        <v>0</v>
      </c>
      <c r="J68" s="101" t="s">
        <v>0</v>
      </c>
      <c r="K68" s="3" t="s">
        <v>0</v>
      </c>
      <c r="L68" s="101" t="s">
        <v>0</v>
      </c>
      <c r="M68" s="3" t="s">
        <v>0</v>
      </c>
      <c r="N68" s="101" t="s">
        <v>0</v>
      </c>
      <c r="O68" s="3" t="s">
        <v>0</v>
      </c>
      <c r="P68" s="101" t="s">
        <v>0</v>
      </c>
      <c r="Q68" s="92" t="s">
        <v>0</v>
      </c>
      <c r="R68" s="96" t="s">
        <v>0</v>
      </c>
      <c r="S68" s="3" t="s">
        <v>0</v>
      </c>
      <c r="T68" s="96" t="s">
        <v>0</v>
      </c>
      <c r="U68" s="59" t="s">
        <v>0</v>
      </c>
    </row>
    <row r="69" spans="1:21" x14ac:dyDescent="0.15">
      <c r="A69" s="4" t="s">
        <v>121</v>
      </c>
      <c r="B69" s="58">
        <f t="shared" si="4"/>
        <v>2015</v>
      </c>
      <c r="C69" s="58">
        <f t="shared" si="5"/>
        <v>12</v>
      </c>
      <c r="D69" s="3">
        <v>162398.59</v>
      </c>
      <c r="E69" s="3">
        <v>3.6</v>
      </c>
      <c r="F69" s="3">
        <v>37195.53</v>
      </c>
      <c r="G69" s="3">
        <v>7.1</v>
      </c>
      <c r="H69" s="90">
        <v>125203.06</v>
      </c>
      <c r="I69" s="108">
        <v>2.6</v>
      </c>
      <c r="J69" s="101">
        <v>20214.38</v>
      </c>
      <c r="K69" s="3">
        <v>-4.8</v>
      </c>
      <c r="L69" s="101">
        <v>296.52999999999997</v>
      </c>
      <c r="M69" s="3">
        <v>-53.6</v>
      </c>
      <c r="N69" s="101">
        <v>49037.56</v>
      </c>
      <c r="O69" s="3">
        <v>-2.7</v>
      </c>
      <c r="P69" s="101">
        <v>55654.6</v>
      </c>
      <c r="Q69" s="92">
        <v>12</v>
      </c>
      <c r="R69" s="96">
        <v>28992.63</v>
      </c>
      <c r="S69" s="3">
        <v>13.3</v>
      </c>
      <c r="T69" s="96">
        <v>15183.04</v>
      </c>
      <c r="U69" s="59">
        <v>6.4</v>
      </c>
    </row>
    <row r="70" spans="1:21" hidden="1" x14ac:dyDescent="0.15">
      <c r="A70" s="4" t="s">
        <v>122</v>
      </c>
      <c r="B70" s="58">
        <f t="shared" si="4"/>
        <v>2015</v>
      </c>
      <c r="C70" s="58">
        <f t="shared" si="5"/>
        <v>11</v>
      </c>
      <c r="D70" s="3">
        <v>149728</v>
      </c>
      <c r="E70" s="3">
        <v>3.5</v>
      </c>
      <c r="F70" s="3">
        <v>37165.5</v>
      </c>
      <c r="G70" s="3">
        <v>7.5</v>
      </c>
      <c r="H70" s="90">
        <v>112562.51</v>
      </c>
      <c r="I70" s="108">
        <v>2.2000000000000002</v>
      </c>
      <c r="J70" s="101">
        <v>18627.93</v>
      </c>
      <c r="K70" s="3">
        <v>-3.2</v>
      </c>
      <c r="L70" s="101">
        <v>258.05</v>
      </c>
      <c r="M70" s="3">
        <v>-51.4</v>
      </c>
      <c r="N70" s="101">
        <v>44647.77</v>
      </c>
      <c r="O70" s="3">
        <v>-3.4</v>
      </c>
      <c r="P70" s="101">
        <v>49028.76</v>
      </c>
      <c r="Q70" s="92">
        <v>11.2</v>
      </c>
      <c r="R70" s="96">
        <v>26861.34</v>
      </c>
      <c r="S70" s="3">
        <v>13.1</v>
      </c>
      <c r="T70" s="96">
        <v>13988.14</v>
      </c>
      <c r="U70" s="59">
        <v>6.1</v>
      </c>
    </row>
    <row r="71" spans="1:21" hidden="1" x14ac:dyDescent="0.15">
      <c r="A71" s="4" t="s">
        <v>123</v>
      </c>
      <c r="B71" s="58">
        <f t="shared" si="4"/>
        <v>2015</v>
      </c>
      <c r="C71" s="58">
        <f t="shared" si="5"/>
        <v>10</v>
      </c>
      <c r="D71" s="3">
        <v>138232.54</v>
      </c>
      <c r="E71" s="3">
        <v>2.8</v>
      </c>
      <c r="F71" s="3">
        <v>36666.339999999997</v>
      </c>
      <c r="G71" s="3">
        <v>7</v>
      </c>
      <c r="H71" s="90">
        <v>101566.2</v>
      </c>
      <c r="I71" s="108">
        <v>1.3</v>
      </c>
      <c r="J71" s="101">
        <v>17096.98</v>
      </c>
      <c r="K71" s="3">
        <v>-3.6</v>
      </c>
      <c r="L71" s="101">
        <v>241.52</v>
      </c>
      <c r="M71" s="3">
        <v>-50.6</v>
      </c>
      <c r="N71" s="101">
        <v>40537.550000000003</v>
      </c>
      <c r="O71" s="3">
        <v>-4</v>
      </c>
      <c r="P71" s="101">
        <v>43690.15</v>
      </c>
      <c r="Q71" s="92">
        <v>9.8000000000000007</v>
      </c>
      <c r="R71" s="96">
        <v>24892.86</v>
      </c>
      <c r="S71" s="3">
        <v>12.7</v>
      </c>
      <c r="T71" s="96">
        <v>13126.59</v>
      </c>
      <c r="U71" s="59">
        <v>6.9</v>
      </c>
    </row>
    <row r="72" spans="1:21" hidden="1" x14ac:dyDescent="0.15">
      <c r="A72" s="4" t="s">
        <v>124</v>
      </c>
      <c r="B72" s="58">
        <f t="shared" si="4"/>
        <v>2015</v>
      </c>
      <c r="C72" s="58">
        <f t="shared" si="5"/>
        <v>9</v>
      </c>
      <c r="D72" s="3">
        <v>126881.56</v>
      </c>
      <c r="E72" s="3">
        <v>2.6</v>
      </c>
      <c r="F72" s="3">
        <v>36229.03</v>
      </c>
      <c r="G72" s="3">
        <v>7.3</v>
      </c>
      <c r="H72" s="90">
        <v>90652.53</v>
      </c>
      <c r="I72" s="108">
        <v>0.9</v>
      </c>
      <c r="J72" s="101">
        <v>15701.08</v>
      </c>
      <c r="K72" s="3">
        <v>-3.6</v>
      </c>
      <c r="L72" s="101">
        <v>228.84</v>
      </c>
      <c r="M72" s="3">
        <v>-46.8</v>
      </c>
      <c r="N72" s="101">
        <v>36285.269999999997</v>
      </c>
      <c r="O72" s="3">
        <v>-3.3</v>
      </c>
      <c r="P72" s="101">
        <v>38437.339999999997</v>
      </c>
      <c r="Q72" s="92">
        <v>7.9</v>
      </c>
      <c r="R72" s="96">
        <v>22709.43</v>
      </c>
      <c r="S72" s="3">
        <v>11.6</v>
      </c>
      <c r="T72" s="96">
        <v>12196.12</v>
      </c>
      <c r="U72" s="59">
        <v>8.1999999999999993</v>
      </c>
    </row>
    <row r="73" spans="1:21" hidden="1" x14ac:dyDescent="0.15">
      <c r="A73" s="4" t="s">
        <v>125</v>
      </c>
      <c r="B73" s="58">
        <f t="shared" si="4"/>
        <v>2015</v>
      </c>
      <c r="C73" s="58">
        <f t="shared" si="5"/>
        <v>8</v>
      </c>
      <c r="D73" s="3">
        <v>115541.56</v>
      </c>
      <c r="E73" s="3">
        <v>2.8</v>
      </c>
      <c r="F73" s="3">
        <v>35799.17</v>
      </c>
      <c r="G73" s="3">
        <v>7.5</v>
      </c>
      <c r="H73" s="90">
        <v>79742.39</v>
      </c>
      <c r="I73" s="108">
        <v>0.9</v>
      </c>
      <c r="J73" s="101">
        <v>13956.09</v>
      </c>
      <c r="K73" s="3">
        <v>-4.8</v>
      </c>
      <c r="L73" s="101">
        <v>204.24</v>
      </c>
      <c r="M73" s="3">
        <v>-40.1</v>
      </c>
      <c r="N73" s="101">
        <v>31796.97</v>
      </c>
      <c r="O73" s="3">
        <v>-2.5</v>
      </c>
      <c r="P73" s="101">
        <v>33785.08</v>
      </c>
      <c r="Q73" s="92">
        <v>7.5</v>
      </c>
      <c r="R73" s="96">
        <v>20621.400000000001</v>
      </c>
      <c r="S73" s="3">
        <v>12.6</v>
      </c>
      <c r="T73" s="96">
        <v>11144</v>
      </c>
      <c r="U73" s="59">
        <v>8.6</v>
      </c>
    </row>
    <row r="74" spans="1:21" hidden="1" x14ac:dyDescent="0.15">
      <c r="A74" s="4" t="s">
        <v>126</v>
      </c>
      <c r="B74" s="58">
        <f t="shared" si="4"/>
        <v>2015</v>
      </c>
      <c r="C74" s="58">
        <f t="shared" si="5"/>
        <v>7</v>
      </c>
      <c r="D74" s="3">
        <v>104592.5</v>
      </c>
      <c r="E74" s="3">
        <v>2.5</v>
      </c>
      <c r="F74" s="3">
        <v>35291.19</v>
      </c>
      <c r="G74" s="3">
        <v>6.9</v>
      </c>
      <c r="H74" s="90">
        <v>69301.31</v>
      </c>
      <c r="I74" s="108">
        <v>0.5</v>
      </c>
      <c r="J74" s="101">
        <v>12515.06</v>
      </c>
      <c r="K74" s="3">
        <v>-4.5</v>
      </c>
      <c r="L74" s="101">
        <v>184.7</v>
      </c>
      <c r="M74" s="3">
        <v>-24.5</v>
      </c>
      <c r="N74" s="101">
        <v>27761.17</v>
      </c>
      <c r="O74" s="3">
        <v>-1.1000000000000001</v>
      </c>
      <c r="P74" s="101">
        <v>28840.39</v>
      </c>
      <c r="Q74" s="92">
        <v>4.7</v>
      </c>
      <c r="R74" s="96">
        <v>19108.77</v>
      </c>
      <c r="S74" s="3">
        <v>14.6</v>
      </c>
      <c r="T74" s="96">
        <v>10357.85</v>
      </c>
      <c r="U74" s="59">
        <v>11.7</v>
      </c>
    </row>
    <row r="75" spans="1:21" hidden="1" x14ac:dyDescent="0.15">
      <c r="A75" s="4" t="s">
        <v>127</v>
      </c>
      <c r="B75" s="58">
        <f t="shared" si="4"/>
        <v>2015</v>
      </c>
      <c r="C75" s="58">
        <f t="shared" si="5"/>
        <v>6</v>
      </c>
      <c r="D75" s="3">
        <v>94030.93</v>
      </c>
      <c r="E75" s="3">
        <v>2.8</v>
      </c>
      <c r="F75" s="3">
        <v>35082.949999999997</v>
      </c>
      <c r="G75" s="3">
        <v>7.8</v>
      </c>
      <c r="H75" s="90">
        <v>58947.98</v>
      </c>
      <c r="I75" s="108">
        <v>0.1</v>
      </c>
      <c r="J75" s="101">
        <v>10830.67</v>
      </c>
      <c r="K75" s="3">
        <v>-4.0999999999999996</v>
      </c>
      <c r="L75" s="101">
        <v>178.5</v>
      </c>
      <c r="M75" s="3">
        <v>-3.9</v>
      </c>
      <c r="N75" s="101">
        <v>23843.62</v>
      </c>
      <c r="O75" s="3">
        <v>0.1</v>
      </c>
      <c r="P75" s="101">
        <v>24095.200000000001</v>
      </c>
      <c r="Q75" s="92">
        <v>2</v>
      </c>
      <c r="R75" s="96">
        <v>17507.45</v>
      </c>
      <c r="S75" s="3">
        <v>16.399999999999999</v>
      </c>
      <c r="T75" s="96">
        <v>9401.11</v>
      </c>
      <c r="U75" s="59">
        <v>10.4</v>
      </c>
    </row>
    <row r="76" spans="1:21" hidden="1" x14ac:dyDescent="0.15">
      <c r="A76" s="4" t="s">
        <v>128</v>
      </c>
      <c r="B76" s="58">
        <f t="shared" si="4"/>
        <v>2015</v>
      </c>
      <c r="C76" s="58">
        <f t="shared" si="5"/>
        <v>5</v>
      </c>
      <c r="D76" s="3">
        <v>80180.63</v>
      </c>
      <c r="E76" s="3">
        <v>2</v>
      </c>
      <c r="F76" s="3">
        <v>34214.21</v>
      </c>
      <c r="G76" s="3">
        <v>7.4</v>
      </c>
      <c r="H76" s="90">
        <v>45966.41</v>
      </c>
      <c r="I76" s="108">
        <v>-1.6</v>
      </c>
      <c r="J76" s="101">
        <v>8740.1</v>
      </c>
      <c r="K76" s="3">
        <v>-6.8</v>
      </c>
      <c r="L76" s="101">
        <v>149.93</v>
      </c>
      <c r="M76" s="3">
        <v>0</v>
      </c>
      <c r="N76" s="101">
        <v>18388.68</v>
      </c>
      <c r="O76" s="3">
        <v>0.9</v>
      </c>
      <c r="P76" s="101">
        <v>18687.7</v>
      </c>
      <c r="Q76" s="92">
        <v>-1.5</v>
      </c>
      <c r="R76" s="96">
        <v>15105.15</v>
      </c>
      <c r="S76" s="3">
        <v>18.899999999999999</v>
      </c>
      <c r="T76" s="96">
        <v>8055.45</v>
      </c>
      <c r="U76" s="59">
        <v>12</v>
      </c>
    </row>
    <row r="77" spans="1:21" hidden="1" x14ac:dyDescent="0.15">
      <c r="A77" s="4" t="s">
        <v>129</v>
      </c>
      <c r="B77" s="58">
        <f t="shared" si="4"/>
        <v>2015</v>
      </c>
      <c r="C77" s="58">
        <f t="shared" si="5"/>
        <v>4</v>
      </c>
      <c r="D77" s="3">
        <v>69809.39</v>
      </c>
      <c r="E77" s="3">
        <v>1.7</v>
      </c>
      <c r="F77" s="3">
        <v>33530.58</v>
      </c>
      <c r="G77" s="3">
        <v>6.6</v>
      </c>
      <c r="H77" s="90">
        <v>36278.81</v>
      </c>
      <c r="I77" s="108">
        <v>-2.5</v>
      </c>
      <c r="J77" s="101">
        <v>7340.57</v>
      </c>
      <c r="K77" s="3">
        <v>-4.8</v>
      </c>
      <c r="L77" s="101">
        <v>108.28</v>
      </c>
      <c r="M77" s="3">
        <v>-6.8</v>
      </c>
      <c r="N77" s="101">
        <v>14386.41</v>
      </c>
      <c r="O77" s="3">
        <v>0.1</v>
      </c>
      <c r="P77" s="101">
        <v>14443.55</v>
      </c>
      <c r="Q77" s="92">
        <v>-3.7</v>
      </c>
      <c r="R77" s="96">
        <v>13448.57</v>
      </c>
      <c r="S77" s="3">
        <v>20.6</v>
      </c>
      <c r="T77" s="96">
        <v>7015.7</v>
      </c>
      <c r="U77" s="59">
        <v>13</v>
      </c>
    </row>
    <row r="78" spans="1:21" hidden="1" x14ac:dyDescent="0.15">
      <c r="A78" s="4" t="s">
        <v>130</v>
      </c>
      <c r="B78" s="58">
        <f t="shared" si="4"/>
        <v>2015</v>
      </c>
      <c r="C78" s="58">
        <f t="shared" si="5"/>
        <v>3</v>
      </c>
      <c r="D78" s="3">
        <v>61005.43</v>
      </c>
      <c r="E78" s="3">
        <v>1.6</v>
      </c>
      <c r="F78" s="3">
        <v>33113.11</v>
      </c>
      <c r="G78" s="3">
        <v>5.8</v>
      </c>
      <c r="H78" s="90">
        <v>27892.32</v>
      </c>
      <c r="I78" s="108">
        <v>-2.9</v>
      </c>
      <c r="J78" s="101">
        <v>5845.39</v>
      </c>
      <c r="K78" s="3">
        <v>-6.1</v>
      </c>
      <c r="L78" s="101">
        <v>93.43</v>
      </c>
      <c r="M78" s="3">
        <v>11.3</v>
      </c>
      <c r="N78" s="101">
        <v>11214.07</v>
      </c>
      <c r="O78" s="3">
        <v>1.1000000000000001</v>
      </c>
      <c r="P78" s="101">
        <v>10739.42</v>
      </c>
      <c r="Q78" s="92">
        <v>-5.2</v>
      </c>
      <c r="R78" s="96">
        <v>11866.93</v>
      </c>
      <c r="S78" s="3">
        <v>21.4</v>
      </c>
      <c r="T78" s="96">
        <v>6247.96</v>
      </c>
      <c r="U78" s="59">
        <v>15.8</v>
      </c>
    </row>
    <row r="79" spans="1:21" hidden="1" x14ac:dyDescent="0.15">
      <c r="A79" s="4" t="s">
        <v>131</v>
      </c>
      <c r="B79" s="58">
        <f t="shared" si="4"/>
        <v>2015</v>
      </c>
      <c r="C79" s="58">
        <f t="shared" si="5"/>
        <v>2</v>
      </c>
      <c r="D79" s="3">
        <v>55113.85</v>
      </c>
      <c r="E79" s="3">
        <v>-13.6</v>
      </c>
      <c r="F79" s="3">
        <v>33500.5</v>
      </c>
      <c r="G79" s="3">
        <v>-21.2</v>
      </c>
      <c r="H79" s="90">
        <v>21613.35</v>
      </c>
      <c r="I79" s="108">
        <v>1.6</v>
      </c>
      <c r="J79" s="101">
        <v>4941.54</v>
      </c>
      <c r="K79" s="3">
        <v>0.6</v>
      </c>
      <c r="L79" s="101">
        <v>85.85</v>
      </c>
      <c r="M79" s="3">
        <v>72.599999999999994</v>
      </c>
      <c r="N79" s="101">
        <v>9022.65</v>
      </c>
      <c r="O79" s="3">
        <v>9.3000000000000007</v>
      </c>
      <c r="P79" s="101">
        <v>7563.3</v>
      </c>
      <c r="Q79" s="92">
        <v>-6</v>
      </c>
      <c r="R79" s="96">
        <v>10210.43</v>
      </c>
      <c r="S79" s="3">
        <v>20.7</v>
      </c>
      <c r="T79" s="96">
        <v>5696.33</v>
      </c>
      <c r="U79" s="59">
        <v>21.7</v>
      </c>
    </row>
    <row r="80" spans="1:21" hidden="1" x14ac:dyDescent="0.15">
      <c r="A80" s="4" t="s">
        <v>132</v>
      </c>
      <c r="B80" s="58">
        <f t="shared" si="4"/>
        <v>2015</v>
      </c>
      <c r="C80" s="58">
        <f t="shared" si="5"/>
        <v>1</v>
      </c>
      <c r="D80" s="3" t="s">
        <v>0</v>
      </c>
      <c r="E80" s="3" t="s">
        <v>0</v>
      </c>
      <c r="F80" s="3" t="s">
        <v>0</v>
      </c>
      <c r="G80" s="3" t="s">
        <v>0</v>
      </c>
      <c r="H80" s="90" t="s">
        <v>0</v>
      </c>
      <c r="I80" s="108" t="s">
        <v>0</v>
      </c>
      <c r="J80" s="101" t="s">
        <v>0</v>
      </c>
      <c r="K80" s="3" t="s">
        <v>0</v>
      </c>
      <c r="L80" s="101" t="s">
        <v>0</v>
      </c>
      <c r="M80" s="3" t="s">
        <v>0</v>
      </c>
      <c r="N80" s="101" t="s">
        <v>0</v>
      </c>
      <c r="O80" s="3" t="s">
        <v>0</v>
      </c>
      <c r="P80" s="101" t="s">
        <v>0</v>
      </c>
      <c r="Q80" s="92" t="s">
        <v>0</v>
      </c>
      <c r="R80" s="96" t="s">
        <v>0</v>
      </c>
      <c r="S80" s="3" t="s">
        <v>0</v>
      </c>
      <c r="T80" s="96" t="s">
        <v>0</v>
      </c>
      <c r="U80" s="59" t="s">
        <v>0</v>
      </c>
    </row>
    <row r="81" spans="1:21" hidden="1" x14ac:dyDescent="0.15">
      <c r="A81" s="4" t="s">
        <v>133</v>
      </c>
      <c r="B81" s="58">
        <f t="shared" si="4"/>
        <v>2014</v>
      </c>
      <c r="C81" s="58">
        <f t="shared" si="5"/>
        <v>12</v>
      </c>
      <c r="D81" s="3">
        <v>156731.23000000001</v>
      </c>
      <c r="E81" s="3">
        <v>2.1</v>
      </c>
      <c r="F81" s="3">
        <v>34739.74</v>
      </c>
      <c r="G81" s="3">
        <v>10.7</v>
      </c>
      <c r="H81" s="90">
        <v>121991.48</v>
      </c>
      <c r="I81" s="108">
        <v>-0.1</v>
      </c>
      <c r="J81" s="101">
        <v>21242.61</v>
      </c>
      <c r="K81" s="3">
        <v>8</v>
      </c>
      <c r="L81" s="101">
        <v>639.26</v>
      </c>
      <c r="M81" s="3">
        <v>19.7</v>
      </c>
      <c r="N81" s="101">
        <v>50419.8</v>
      </c>
      <c r="O81" s="3">
        <v>6.3</v>
      </c>
      <c r="P81" s="101">
        <v>49689.81</v>
      </c>
      <c r="Q81" s="92">
        <v>-8.8000000000000007</v>
      </c>
      <c r="R81" s="96">
        <v>25584.13</v>
      </c>
      <c r="S81" s="3">
        <v>19.399999999999999</v>
      </c>
      <c r="T81" s="96">
        <v>14264.58</v>
      </c>
      <c r="U81" s="59">
        <v>20.9</v>
      </c>
    </row>
    <row r="82" spans="1:21" hidden="1" x14ac:dyDescent="0.15">
      <c r="A82" s="4" t="s">
        <v>134</v>
      </c>
      <c r="B82" s="58">
        <f t="shared" si="4"/>
        <v>2014</v>
      </c>
      <c r="C82" s="58">
        <f t="shared" si="5"/>
        <v>11</v>
      </c>
      <c r="D82" s="3">
        <v>144688.95999999999</v>
      </c>
      <c r="E82" s="3">
        <v>2.8</v>
      </c>
      <c r="F82" s="3">
        <v>34573.660000000003</v>
      </c>
      <c r="G82" s="3">
        <v>10.4</v>
      </c>
      <c r="H82" s="90">
        <v>110115.3</v>
      </c>
      <c r="I82" s="108">
        <v>0.6</v>
      </c>
      <c r="J82" s="101">
        <v>19252.46</v>
      </c>
      <c r="K82" s="3">
        <v>9</v>
      </c>
      <c r="L82" s="101">
        <v>530.42999999999995</v>
      </c>
      <c r="M82" s="3">
        <v>11.8</v>
      </c>
      <c r="N82" s="101">
        <v>46242.92</v>
      </c>
      <c r="O82" s="3">
        <v>8.1999999999999993</v>
      </c>
      <c r="P82" s="101">
        <v>44089.49</v>
      </c>
      <c r="Q82" s="92">
        <v>-9.3000000000000007</v>
      </c>
      <c r="R82" s="96">
        <v>23757.08</v>
      </c>
      <c r="S82" s="3">
        <v>19.2</v>
      </c>
      <c r="T82" s="96">
        <v>13180.01</v>
      </c>
      <c r="U82" s="59">
        <v>20.9</v>
      </c>
    </row>
    <row r="83" spans="1:21" hidden="1" x14ac:dyDescent="0.15">
      <c r="A83" s="4" t="s">
        <v>135</v>
      </c>
      <c r="B83" s="58">
        <f t="shared" si="4"/>
        <v>2014</v>
      </c>
      <c r="C83" s="58">
        <f t="shared" si="5"/>
        <v>10</v>
      </c>
      <c r="D83" s="3">
        <v>134523.32</v>
      </c>
      <c r="E83" s="3">
        <v>5</v>
      </c>
      <c r="F83" s="3">
        <v>34282.53</v>
      </c>
      <c r="G83" s="3">
        <v>10.8</v>
      </c>
      <c r="H83" s="90">
        <v>100240.79</v>
      </c>
      <c r="I83" s="108">
        <v>3.1</v>
      </c>
      <c r="J83" s="101">
        <v>17734.54</v>
      </c>
      <c r="K83" s="3">
        <v>11.1</v>
      </c>
      <c r="L83" s="101">
        <v>489.01</v>
      </c>
      <c r="M83" s="3">
        <v>17.600000000000001</v>
      </c>
      <c r="N83" s="101">
        <v>42231.53</v>
      </c>
      <c r="O83" s="3">
        <v>13.8</v>
      </c>
      <c r="P83" s="101">
        <v>39785.71</v>
      </c>
      <c r="Q83" s="92">
        <v>-9</v>
      </c>
      <c r="R83" s="96">
        <v>22086.77</v>
      </c>
      <c r="S83" s="3">
        <v>22.5</v>
      </c>
      <c r="T83" s="96">
        <v>12276.92</v>
      </c>
      <c r="U83" s="59">
        <v>23.4</v>
      </c>
    </row>
    <row r="84" spans="1:21" hidden="1" x14ac:dyDescent="0.15">
      <c r="A84" s="4" t="s">
        <v>136</v>
      </c>
      <c r="B84" s="58">
        <f t="shared" si="4"/>
        <v>2014</v>
      </c>
      <c r="C84" s="58">
        <f t="shared" si="5"/>
        <v>9</v>
      </c>
      <c r="D84" s="3">
        <v>123617.9</v>
      </c>
      <c r="E84" s="3">
        <v>4.2</v>
      </c>
      <c r="F84" s="3">
        <v>33748.99</v>
      </c>
      <c r="G84" s="3">
        <v>9.6</v>
      </c>
      <c r="H84" s="90">
        <v>89868.91</v>
      </c>
      <c r="I84" s="108">
        <v>2.2999999999999998</v>
      </c>
      <c r="J84" s="101">
        <v>16288.05</v>
      </c>
      <c r="K84" s="3">
        <v>11.8</v>
      </c>
      <c r="L84" s="101">
        <v>429.8</v>
      </c>
      <c r="M84" s="3">
        <v>9.9</v>
      </c>
      <c r="N84" s="101">
        <v>37535.11</v>
      </c>
      <c r="O84" s="3">
        <v>11.5</v>
      </c>
      <c r="P84" s="101">
        <v>35615.94</v>
      </c>
      <c r="Q84" s="92">
        <v>-9.1</v>
      </c>
      <c r="R84" s="96">
        <v>20355.71</v>
      </c>
      <c r="S84" s="3">
        <v>20.6</v>
      </c>
      <c r="T84" s="96">
        <v>11269.69</v>
      </c>
      <c r="U84" s="59">
        <v>20.8</v>
      </c>
    </row>
    <row r="85" spans="1:21" hidden="1" x14ac:dyDescent="0.15">
      <c r="A85" s="4" t="s">
        <v>137</v>
      </c>
      <c r="B85" s="58">
        <f t="shared" si="4"/>
        <v>2014</v>
      </c>
      <c r="C85" s="58">
        <f t="shared" si="5"/>
        <v>8</v>
      </c>
      <c r="D85" s="3">
        <v>112353.08</v>
      </c>
      <c r="E85" s="3">
        <v>4.5</v>
      </c>
      <c r="F85" s="3">
        <v>33290.949999999997</v>
      </c>
      <c r="G85" s="3">
        <v>9.1</v>
      </c>
      <c r="H85" s="90">
        <v>79062.13</v>
      </c>
      <c r="I85" s="108">
        <v>2.7</v>
      </c>
      <c r="J85" s="101">
        <v>14663.63</v>
      </c>
      <c r="K85" s="3">
        <v>13.8</v>
      </c>
      <c r="L85" s="101">
        <v>340.76</v>
      </c>
      <c r="M85" s="3">
        <v>-0.9</v>
      </c>
      <c r="N85" s="101">
        <v>32617.97</v>
      </c>
      <c r="O85" s="3">
        <v>11.6</v>
      </c>
      <c r="P85" s="101">
        <v>31439.77</v>
      </c>
      <c r="Q85" s="92">
        <v>-8.9</v>
      </c>
      <c r="R85" s="96">
        <v>18319.490000000002</v>
      </c>
      <c r="S85" s="3">
        <v>19.5</v>
      </c>
      <c r="T85" s="96">
        <v>10257.129999999999</v>
      </c>
      <c r="U85" s="59">
        <v>21.7</v>
      </c>
    </row>
    <row r="86" spans="1:21" hidden="1" x14ac:dyDescent="0.15">
      <c r="A86" s="4" t="s">
        <v>138</v>
      </c>
      <c r="B86" s="58">
        <f t="shared" si="4"/>
        <v>2014</v>
      </c>
      <c r="C86" s="58">
        <f t="shared" si="5"/>
        <v>7</v>
      </c>
      <c r="D86" s="3">
        <v>102005.63</v>
      </c>
      <c r="E86" s="3">
        <v>5.0999999999999996</v>
      </c>
      <c r="F86" s="3">
        <v>33018.79</v>
      </c>
      <c r="G86" s="3">
        <v>9.1999999999999993</v>
      </c>
      <c r="H86" s="90">
        <v>68986.850000000006</v>
      </c>
      <c r="I86" s="108">
        <v>3.2</v>
      </c>
      <c r="J86" s="101">
        <v>13111.42</v>
      </c>
      <c r="K86" s="3">
        <v>14.7</v>
      </c>
      <c r="L86" s="101">
        <v>244.53</v>
      </c>
      <c r="M86" s="3">
        <v>-9.1999999999999993</v>
      </c>
      <c r="N86" s="101">
        <v>28077.95</v>
      </c>
      <c r="O86" s="3">
        <v>11.6</v>
      </c>
      <c r="P86" s="101">
        <v>27552.95</v>
      </c>
      <c r="Q86" s="92">
        <v>-8.1</v>
      </c>
      <c r="R86" s="96">
        <v>16669.099999999999</v>
      </c>
      <c r="S86" s="3">
        <v>19.3</v>
      </c>
      <c r="T86" s="96">
        <v>9272.5</v>
      </c>
      <c r="U86" s="59">
        <v>20</v>
      </c>
    </row>
    <row r="87" spans="1:21" hidden="1" x14ac:dyDescent="0.15">
      <c r="A87" s="4" t="s">
        <v>139</v>
      </c>
      <c r="B87" s="58">
        <f t="shared" si="4"/>
        <v>2014</v>
      </c>
      <c r="C87" s="58">
        <f t="shared" si="5"/>
        <v>6</v>
      </c>
      <c r="D87" s="3">
        <v>91463.45</v>
      </c>
      <c r="E87" s="3">
        <v>4.0999999999999996</v>
      </c>
      <c r="F87" s="3">
        <v>32550.49</v>
      </c>
      <c r="G87" s="3">
        <v>6.1</v>
      </c>
      <c r="H87" s="90">
        <v>58912.959999999999</v>
      </c>
      <c r="I87" s="108">
        <v>3</v>
      </c>
      <c r="J87" s="101">
        <v>11292.89</v>
      </c>
      <c r="K87" s="3">
        <v>14.1</v>
      </c>
      <c r="L87" s="101">
        <v>185.78</v>
      </c>
      <c r="M87" s="3">
        <v>-20.6</v>
      </c>
      <c r="N87" s="101">
        <v>23810.27</v>
      </c>
      <c r="O87" s="3">
        <v>10.1</v>
      </c>
      <c r="P87" s="101">
        <v>23624.02</v>
      </c>
      <c r="Q87" s="92">
        <v>-7.2</v>
      </c>
      <c r="R87" s="96">
        <v>15037.71</v>
      </c>
      <c r="S87" s="3">
        <v>19.100000000000001</v>
      </c>
      <c r="T87" s="96">
        <v>8511.7900000000009</v>
      </c>
      <c r="U87" s="59">
        <v>21.7</v>
      </c>
    </row>
    <row r="88" spans="1:21" hidden="1" x14ac:dyDescent="0.15">
      <c r="A88" s="4" t="s">
        <v>140</v>
      </c>
      <c r="B88" s="58">
        <f t="shared" si="4"/>
        <v>2014</v>
      </c>
      <c r="C88" s="58">
        <f t="shared" si="5"/>
        <v>5</v>
      </c>
      <c r="D88" s="3">
        <v>78579.41</v>
      </c>
      <c r="E88" s="3">
        <v>4.5</v>
      </c>
      <c r="F88" s="3">
        <v>31851.74</v>
      </c>
      <c r="G88" s="3">
        <v>5.9</v>
      </c>
      <c r="H88" s="90">
        <v>46727.67</v>
      </c>
      <c r="I88" s="108">
        <v>3.6</v>
      </c>
      <c r="J88" s="101">
        <v>9378.6200000000008</v>
      </c>
      <c r="K88" s="3">
        <v>16.5</v>
      </c>
      <c r="L88" s="101">
        <v>149.88999999999999</v>
      </c>
      <c r="M88" s="3">
        <v>-24.5</v>
      </c>
      <c r="N88" s="101">
        <v>18221.78</v>
      </c>
      <c r="O88" s="3">
        <v>9.8000000000000007</v>
      </c>
      <c r="P88" s="101">
        <v>18977.37</v>
      </c>
      <c r="Q88" s="92">
        <v>-6.4</v>
      </c>
      <c r="R88" s="96">
        <v>12703.05</v>
      </c>
      <c r="S88" s="3">
        <v>17.5</v>
      </c>
      <c r="T88" s="96">
        <v>7189.77</v>
      </c>
      <c r="U88" s="59">
        <v>22.5</v>
      </c>
    </row>
    <row r="89" spans="1:21" hidden="1" x14ac:dyDescent="0.15">
      <c r="A89" s="4" t="s">
        <v>141</v>
      </c>
      <c r="B89" s="58">
        <f t="shared" si="4"/>
        <v>2014</v>
      </c>
      <c r="C89" s="58">
        <f t="shared" si="5"/>
        <v>4</v>
      </c>
      <c r="D89" s="3">
        <v>68652.05</v>
      </c>
      <c r="E89" s="3">
        <v>5.4</v>
      </c>
      <c r="F89" s="3">
        <v>31451.8</v>
      </c>
      <c r="G89" s="3">
        <v>6.5</v>
      </c>
      <c r="H89" s="90">
        <v>37200.25</v>
      </c>
      <c r="I89" s="108">
        <v>4.5</v>
      </c>
      <c r="J89" s="101">
        <v>7709.13</v>
      </c>
      <c r="K89" s="3">
        <v>16.5</v>
      </c>
      <c r="L89" s="101">
        <v>116.18</v>
      </c>
      <c r="M89" s="3">
        <v>-28.7</v>
      </c>
      <c r="N89" s="101">
        <v>14376.1</v>
      </c>
      <c r="O89" s="3">
        <v>11</v>
      </c>
      <c r="P89" s="101">
        <v>14998.84</v>
      </c>
      <c r="Q89" s="92">
        <v>-5.5</v>
      </c>
      <c r="R89" s="96">
        <v>11155.9</v>
      </c>
      <c r="S89" s="3">
        <v>16.8</v>
      </c>
      <c r="T89" s="96">
        <v>6209.45</v>
      </c>
      <c r="U89" s="59">
        <v>21.4</v>
      </c>
    </row>
    <row r="90" spans="1:21" hidden="1" x14ac:dyDescent="0.15">
      <c r="A90" s="4" t="s">
        <v>142</v>
      </c>
      <c r="B90" s="58">
        <f t="shared" si="4"/>
        <v>2014</v>
      </c>
      <c r="C90" s="58">
        <f t="shared" si="5"/>
        <v>3</v>
      </c>
      <c r="D90" s="3">
        <v>60042.27</v>
      </c>
      <c r="E90" s="3">
        <v>9.1999999999999993</v>
      </c>
      <c r="F90" s="3">
        <v>31311.57</v>
      </c>
      <c r="G90" s="3">
        <v>11.7</v>
      </c>
      <c r="H90" s="90">
        <v>28730.7</v>
      </c>
      <c r="I90" s="108">
        <v>6.6</v>
      </c>
      <c r="J90" s="101">
        <v>6226.42</v>
      </c>
      <c r="K90" s="3">
        <v>20.399999999999999</v>
      </c>
      <c r="L90" s="101">
        <v>83.96</v>
      </c>
      <c r="M90" s="3">
        <v>-33.9</v>
      </c>
      <c r="N90" s="101">
        <v>11093.15</v>
      </c>
      <c r="O90" s="3">
        <v>9.6</v>
      </c>
      <c r="P90" s="101">
        <v>11327.17</v>
      </c>
      <c r="Q90" s="92">
        <v>-1.9</v>
      </c>
      <c r="R90" s="96">
        <v>9777.32</v>
      </c>
      <c r="S90" s="3">
        <v>17.100000000000001</v>
      </c>
      <c r="T90" s="96">
        <v>5396.87</v>
      </c>
      <c r="U90" s="59">
        <v>21.7</v>
      </c>
    </row>
    <row r="91" spans="1:21" hidden="1" x14ac:dyDescent="0.15">
      <c r="A91" s="4" t="s">
        <v>143</v>
      </c>
      <c r="B91" s="58">
        <f t="shared" si="4"/>
        <v>2014</v>
      </c>
      <c r="C91" s="58">
        <f t="shared" si="5"/>
        <v>2</v>
      </c>
      <c r="D91" s="3">
        <v>63756.74</v>
      </c>
      <c r="E91" s="3">
        <v>37.299999999999997</v>
      </c>
      <c r="F91" s="3">
        <v>42492.3</v>
      </c>
      <c r="G91" s="3">
        <v>54.5</v>
      </c>
      <c r="H91" s="90">
        <v>21264.44</v>
      </c>
      <c r="I91" s="108">
        <v>12.4</v>
      </c>
      <c r="J91" s="101">
        <v>4913.09</v>
      </c>
      <c r="K91" s="3">
        <v>24.8</v>
      </c>
      <c r="L91" s="101">
        <v>49.75</v>
      </c>
      <c r="M91" s="3">
        <v>-43.2</v>
      </c>
      <c r="N91" s="101">
        <v>8256.1200000000008</v>
      </c>
      <c r="O91" s="3">
        <v>12.6</v>
      </c>
      <c r="P91" s="101">
        <v>8045.49</v>
      </c>
      <c r="Q91" s="92">
        <v>6.3</v>
      </c>
      <c r="R91" s="96">
        <v>8461.93</v>
      </c>
      <c r="S91" s="3">
        <v>19.399999999999999</v>
      </c>
      <c r="T91" s="96">
        <v>4680.32</v>
      </c>
      <c r="U91" s="59">
        <v>24.9</v>
      </c>
    </row>
    <row r="92" spans="1:21" hidden="1" x14ac:dyDescent="0.15">
      <c r="A92" s="4" t="s">
        <v>144</v>
      </c>
      <c r="B92" s="58">
        <f t="shared" si="4"/>
        <v>2014</v>
      </c>
      <c r="C92" s="58">
        <f t="shared" si="5"/>
        <v>1</v>
      </c>
      <c r="D92" s="3" t="s">
        <v>0</v>
      </c>
      <c r="E92" s="3" t="s">
        <v>0</v>
      </c>
      <c r="F92" s="3" t="s">
        <v>0</v>
      </c>
      <c r="G92" s="3" t="s">
        <v>0</v>
      </c>
      <c r="H92" s="90" t="s">
        <v>0</v>
      </c>
      <c r="I92" s="108" t="s">
        <v>0</v>
      </c>
      <c r="J92" s="101" t="s">
        <v>0</v>
      </c>
      <c r="K92" s="3" t="s">
        <v>0</v>
      </c>
      <c r="L92" s="101" t="s">
        <v>0</v>
      </c>
      <c r="M92" s="3" t="s">
        <v>0</v>
      </c>
      <c r="N92" s="101" t="s">
        <v>0</v>
      </c>
      <c r="O92" s="3" t="s">
        <v>0</v>
      </c>
      <c r="P92" s="101" t="s">
        <v>0</v>
      </c>
      <c r="Q92" s="92" t="s">
        <v>0</v>
      </c>
      <c r="R92" s="96" t="s">
        <v>0</v>
      </c>
      <c r="S92" s="3" t="s">
        <v>0</v>
      </c>
      <c r="T92" s="96" t="s">
        <v>0</v>
      </c>
      <c r="U92" s="59" t="s">
        <v>0</v>
      </c>
    </row>
    <row r="93" spans="1:21" hidden="1" x14ac:dyDescent="0.15">
      <c r="A93" s="4" t="s">
        <v>145</v>
      </c>
      <c r="B93" s="58">
        <f t="shared" si="4"/>
        <v>2013</v>
      </c>
      <c r="C93" s="58">
        <f t="shared" si="5"/>
        <v>12</v>
      </c>
      <c r="D93" s="3">
        <v>153503.96</v>
      </c>
      <c r="E93" s="3">
        <v>26.9</v>
      </c>
      <c r="F93" s="3">
        <v>31381.49</v>
      </c>
      <c r="G93" s="3">
        <v>28.4</v>
      </c>
      <c r="H93" s="90">
        <v>122122.47</v>
      </c>
      <c r="I93" s="108">
        <v>26.5</v>
      </c>
      <c r="J93" s="101">
        <v>19672.66</v>
      </c>
      <c r="K93" s="3">
        <v>33.1</v>
      </c>
      <c r="L93" s="101">
        <v>534.16999999999996</v>
      </c>
      <c r="M93" s="3">
        <v>32.799999999999997</v>
      </c>
      <c r="N93" s="101">
        <v>47424.95</v>
      </c>
      <c r="O93" s="3">
        <v>21.3</v>
      </c>
      <c r="P93" s="101">
        <v>54490.7</v>
      </c>
      <c r="Q93" s="92">
        <v>28.9</v>
      </c>
      <c r="R93" s="96">
        <v>21419.759999999998</v>
      </c>
      <c r="S93" s="3">
        <v>32.4</v>
      </c>
      <c r="T93" s="96">
        <v>11801.46</v>
      </c>
      <c r="U93" s="59">
        <v>40.6</v>
      </c>
    </row>
    <row r="94" spans="1:21" hidden="1" x14ac:dyDescent="0.15">
      <c r="A94" s="4" t="s">
        <v>146</v>
      </c>
      <c r="B94" s="58">
        <f t="shared" si="4"/>
        <v>2013</v>
      </c>
      <c r="C94" s="58">
        <f t="shared" si="5"/>
        <v>11</v>
      </c>
      <c r="D94" s="3">
        <v>140805.37</v>
      </c>
      <c r="E94" s="3">
        <v>26.4</v>
      </c>
      <c r="F94" s="3">
        <v>31329.88</v>
      </c>
      <c r="G94" s="3">
        <v>22.2</v>
      </c>
      <c r="H94" s="90">
        <v>109475.49</v>
      </c>
      <c r="I94" s="108">
        <v>27.6</v>
      </c>
      <c r="J94" s="101">
        <v>17666.810000000001</v>
      </c>
      <c r="K94" s="3">
        <v>33.799999999999997</v>
      </c>
      <c r="L94" s="101">
        <v>474.61</v>
      </c>
      <c r="M94" s="3">
        <v>28</v>
      </c>
      <c r="N94" s="101">
        <v>42742.18</v>
      </c>
      <c r="O94" s="3">
        <v>20.8</v>
      </c>
      <c r="P94" s="101">
        <v>48591.89</v>
      </c>
      <c r="Q94" s="92">
        <v>31.9</v>
      </c>
      <c r="R94" s="96">
        <v>19936.669999999998</v>
      </c>
      <c r="S94" s="3">
        <v>34.700000000000003</v>
      </c>
      <c r="T94" s="96">
        <v>10903.38</v>
      </c>
      <c r="U94" s="59">
        <v>42.4</v>
      </c>
    </row>
    <row r="95" spans="1:21" hidden="1" x14ac:dyDescent="0.15">
      <c r="A95" s="4" t="s">
        <v>147</v>
      </c>
      <c r="B95" s="58">
        <f t="shared" si="4"/>
        <v>2013</v>
      </c>
      <c r="C95" s="58">
        <f t="shared" si="5"/>
        <v>10</v>
      </c>
      <c r="D95" s="3">
        <v>128147.61</v>
      </c>
      <c r="E95" s="3">
        <v>26.1</v>
      </c>
      <c r="F95" s="3">
        <v>30953.68</v>
      </c>
      <c r="G95" s="3">
        <v>22.6</v>
      </c>
      <c r="H95" s="90">
        <v>97193.93</v>
      </c>
      <c r="I95" s="108">
        <v>27.2</v>
      </c>
      <c r="J95" s="101">
        <v>15968.52</v>
      </c>
      <c r="K95" s="3">
        <v>31.9</v>
      </c>
      <c r="L95" s="101">
        <v>415.97</v>
      </c>
      <c r="M95" s="3">
        <v>23.4</v>
      </c>
      <c r="N95" s="101">
        <v>37095.9</v>
      </c>
      <c r="O95" s="3">
        <v>17.7</v>
      </c>
      <c r="P95" s="101">
        <v>43713.55</v>
      </c>
      <c r="Q95" s="92">
        <v>34.799999999999997</v>
      </c>
      <c r="R95" s="96">
        <v>18023.77</v>
      </c>
      <c r="S95" s="3">
        <v>31.4</v>
      </c>
      <c r="T95" s="96">
        <v>9948.61</v>
      </c>
      <c r="U95" s="59">
        <v>41.1</v>
      </c>
    </row>
    <row r="96" spans="1:21" hidden="1" x14ac:dyDescent="0.15">
      <c r="A96" s="4" t="s">
        <v>148</v>
      </c>
      <c r="B96" s="58">
        <f t="shared" si="4"/>
        <v>2013</v>
      </c>
      <c r="C96" s="58">
        <f t="shared" si="5"/>
        <v>9</v>
      </c>
      <c r="D96" s="3">
        <v>118625.8</v>
      </c>
      <c r="E96" s="3">
        <v>27.2</v>
      </c>
      <c r="F96" s="3">
        <v>30798.02</v>
      </c>
      <c r="G96" s="3">
        <v>23.1</v>
      </c>
      <c r="H96" s="90">
        <v>87827.78</v>
      </c>
      <c r="I96" s="108">
        <v>28.7</v>
      </c>
      <c r="J96" s="101">
        <v>14567.83</v>
      </c>
      <c r="K96" s="3">
        <v>32.299999999999997</v>
      </c>
      <c r="L96" s="101">
        <v>391.08</v>
      </c>
      <c r="M96" s="3">
        <v>23.4</v>
      </c>
      <c r="N96" s="101">
        <v>33673.69</v>
      </c>
      <c r="O96" s="3">
        <v>18.399999999999999</v>
      </c>
      <c r="P96" s="101">
        <v>39195.19</v>
      </c>
      <c r="Q96" s="92">
        <v>37.700000000000003</v>
      </c>
      <c r="R96" s="96">
        <v>16881.330000000002</v>
      </c>
      <c r="S96" s="3">
        <v>32.9</v>
      </c>
      <c r="T96" s="96">
        <v>9327.32</v>
      </c>
      <c r="U96" s="59">
        <v>42.7</v>
      </c>
    </row>
    <row r="97" spans="1:21" hidden="1" x14ac:dyDescent="0.15">
      <c r="A97" s="4" t="s">
        <v>149</v>
      </c>
      <c r="B97" s="58">
        <f t="shared" si="4"/>
        <v>2013</v>
      </c>
      <c r="C97" s="58">
        <f t="shared" si="5"/>
        <v>8</v>
      </c>
      <c r="D97" s="3">
        <v>107480.23</v>
      </c>
      <c r="E97" s="3">
        <v>27.4</v>
      </c>
      <c r="F97" s="3">
        <v>30519.919999999998</v>
      </c>
      <c r="G97" s="3">
        <v>23.7</v>
      </c>
      <c r="H97" s="90">
        <v>76960.31</v>
      </c>
      <c r="I97" s="108">
        <v>28.9</v>
      </c>
      <c r="J97" s="101">
        <v>12883.21</v>
      </c>
      <c r="K97" s="3">
        <v>30.3</v>
      </c>
      <c r="L97" s="101">
        <v>343.71</v>
      </c>
      <c r="M97" s="3">
        <v>17.2</v>
      </c>
      <c r="N97" s="101">
        <v>29216.240000000002</v>
      </c>
      <c r="O97" s="3">
        <v>16.7</v>
      </c>
      <c r="P97" s="101">
        <v>34517.15</v>
      </c>
      <c r="Q97" s="92">
        <v>40.9</v>
      </c>
      <c r="R97" s="96">
        <v>15335.28</v>
      </c>
      <c r="S97" s="3">
        <v>31.3</v>
      </c>
      <c r="T97" s="96">
        <v>8425.69</v>
      </c>
      <c r="U97" s="59">
        <v>40.5</v>
      </c>
    </row>
    <row r="98" spans="1:21" hidden="1" x14ac:dyDescent="0.15">
      <c r="A98" s="4" t="s">
        <v>150</v>
      </c>
      <c r="B98" s="58">
        <f t="shared" si="4"/>
        <v>2013</v>
      </c>
      <c r="C98" s="58">
        <f t="shared" si="5"/>
        <v>7</v>
      </c>
      <c r="D98" s="3">
        <v>97058.79</v>
      </c>
      <c r="E98" s="3">
        <v>29.4</v>
      </c>
      <c r="F98" s="3">
        <v>30228.25</v>
      </c>
      <c r="G98" s="3">
        <v>24.9</v>
      </c>
      <c r="H98" s="90">
        <v>66830.539999999994</v>
      </c>
      <c r="I98" s="108">
        <v>31.5</v>
      </c>
      <c r="J98" s="101">
        <v>11433.24</v>
      </c>
      <c r="K98" s="3">
        <v>31.1</v>
      </c>
      <c r="L98" s="101">
        <v>269.37</v>
      </c>
      <c r="M98" s="3">
        <v>18</v>
      </c>
      <c r="N98" s="101">
        <v>25151.42</v>
      </c>
      <c r="O98" s="3">
        <v>18.2</v>
      </c>
      <c r="P98" s="101">
        <v>29976.51</v>
      </c>
      <c r="Q98" s="92">
        <v>45.5</v>
      </c>
      <c r="R98" s="96">
        <v>13977.27</v>
      </c>
      <c r="S98" s="3">
        <v>32</v>
      </c>
      <c r="T98" s="96">
        <v>7724.85</v>
      </c>
      <c r="U98" s="59">
        <v>43.6</v>
      </c>
    </row>
    <row r="99" spans="1:21" hidden="1" x14ac:dyDescent="0.15">
      <c r="A99" s="4" t="s">
        <v>151</v>
      </c>
      <c r="B99" s="58">
        <f t="shared" si="4"/>
        <v>2013</v>
      </c>
      <c r="C99" s="58">
        <f t="shared" si="5"/>
        <v>6</v>
      </c>
      <c r="D99" s="3">
        <v>87890.99</v>
      </c>
      <c r="E99" s="3">
        <v>30.6</v>
      </c>
      <c r="F99" s="3">
        <v>30666.26</v>
      </c>
      <c r="G99" s="3">
        <v>27.9</v>
      </c>
      <c r="H99" s="90">
        <v>57224.72</v>
      </c>
      <c r="I99" s="108">
        <v>32.1</v>
      </c>
      <c r="J99" s="101">
        <v>9901.24</v>
      </c>
      <c r="K99" s="3">
        <v>30.4</v>
      </c>
      <c r="L99" s="101">
        <v>234.05</v>
      </c>
      <c r="M99" s="3">
        <v>15.9</v>
      </c>
      <c r="N99" s="101">
        <v>21629.72</v>
      </c>
      <c r="O99" s="3">
        <v>16.3</v>
      </c>
      <c r="P99" s="101">
        <v>25459.72</v>
      </c>
      <c r="Q99" s="92">
        <v>50.3</v>
      </c>
      <c r="R99" s="96">
        <v>12630.81</v>
      </c>
      <c r="S99" s="3">
        <v>31.5</v>
      </c>
      <c r="T99" s="96">
        <v>6992.56</v>
      </c>
      <c r="U99" s="59">
        <v>45.8</v>
      </c>
    </row>
    <row r="100" spans="1:21" hidden="1" x14ac:dyDescent="0.15">
      <c r="A100" s="4" t="s">
        <v>152</v>
      </c>
      <c r="B100" s="58">
        <f t="shared" si="4"/>
        <v>2013</v>
      </c>
      <c r="C100" s="58">
        <f t="shared" si="5"/>
        <v>5</v>
      </c>
      <c r="D100" s="3">
        <v>75195.039999999994</v>
      </c>
      <c r="E100" s="3">
        <v>30.5</v>
      </c>
      <c r="F100" s="3">
        <v>30080.26</v>
      </c>
      <c r="G100" s="3">
        <v>28.2</v>
      </c>
      <c r="H100" s="90">
        <v>45114.78</v>
      </c>
      <c r="I100" s="108">
        <v>32</v>
      </c>
      <c r="J100" s="101">
        <v>8051.14</v>
      </c>
      <c r="K100" s="3">
        <v>27.9</v>
      </c>
      <c r="L100" s="101">
        <v>198.64</v>
      </c>
      <c r="M100" s="3">
        <v>18.2</v>
      </c>
      <c r="N100" s="101">
        <v>16588.3</v>
      </c>
      <c r="O100" s="3">
        <v>14.3</v>
      </c>
      <c r="P100" s="101">
        <v>20276.689999999999</v>
      </c>
      <c r="Q100" s="92">
        <v>53.7</v>
      </c>
      <c r="R100" s="96">
        <v>10811.75</v>
      </c>
      <c r="S100" s="3">
        <v>26.9</v>
      </c>
      <c r="T100" s="96">
        <v>5867.22</v>
      </c>
      <c r="U100" s="59">
        <v>43.8</v>
      </c>
    </row>
    <row r="101" spans="1:21" hidden="1" x14ac:dyDescent="0.15">
      <c r="A101" s="4" t="s">
        <v>153</v>
      </c>
      <c r="B101" s="58">
        <f t="shared" si="4"/>
        <v>2013</v>
      </c>
      <c r="C101" s="58">
        <f t="shared" si="5"/>
        <v>4</v>
      </c>
      <c r="D101" s="3">
        <v>65140.38</v>
      </c>
      <c r="E101" s="3">
        <v>35.700000000000003</v>
      </c>
      <c r="F101" s="3">
        <v>29538.87</v>
      </c>
      <c r="G101" s="3">
        <v>38.5</v>
      </c>
      <c r="H101" s="90">
        <v>35601.51</v>
      </c>
      <c r="I101" s="108">
        <v>33.5</v>
      </c>
      <c r="J101" s="101">
        <v>6618.29</v>
      </c>
      <c r="K101" s="3">
        <v>26.8</v>
      </c>
      <c r="L101" s="101">
        <v>162.87</v>
      </c>
      <c r="M101" s="3">
        <v>28.5</v>
      </c>
      <c r="N101" s="101">
        <v>12951.7</v>
      </c>
      <c r="O101" s="3">
        <v>16.2</v>
      </c>
      <c r="P101" s="101">
        <v>15868.64</v>
      </c>
      <c r="Q101" s="92">
        <v>55.9</v>
      </c>
      <c r="R101" s="96">
        <v>9550.68</v>
      </c>
      <c r="S101" s="3">
        <v>30.5</v>
      </c>
      <c r="T101" s="96">
        <v>5114.93</v>
      </c>
      <c r="U101" s="59">
        <v>46.3</v>
      </c>
    </row>
    <row r="102" spans="1:21" hidden="1" x14ac:dyDescent="0.15">
      <c r="A102" s="4" t="s">
        <v>154</v>
      </c>
      <c r="B102" s="58">
        <f t="shared" si="4"/>
        <v>2013</v>
      </c>
      <c r="C102" s="58">
        <f t="shared" si="5"/>
        <v>3</v>
      </c>
      <c r="D102" s="3">
        <v>55004.1</v>
      </c>
      <c r="E102" s="3">
        <v>30.4</v>
      </c>
      <c r="F102" s="3">
        <v>28042.1</v>
      </c>
      <c r="G102" s="3">
        <v>31.4</v>
      </c>
      <c r="H102" s="90">
        <v>26962</v>
      </c>
      <c r="I102" s="108">
        <v>29.3</v>
      </c>
      <c r="J102" s="101">
        <v>5172.24</v>
      </c>
      <c r="K102" s="3">
        <v>19.8</v>
      </c>
      <c r="L102" s="101">
        <v>126.97</v>
      </c>
      <c r="M102" s="3">
        <v>13.6</v>
      </c>
      <c r="N102" s="101">
        <v>10119.66</v>
      </c>
      <c r="O102" s="3">
        <v>13.6</v>
      </c>
      <c r="P102" s="101">
        <v>11543.14</v>
      </c>
      <c r="Q102" s="92">
        <v>53.8</v>
      </c>
      <c r="R102" s="96">
        <v>8346.42</v>
      </c>
      <c r="S102" s="3">
        <v>27.9</v>
      </c>
      <c r="T102" s="96">
        <v>4433.6000000000004</v>
      </c>
      <c r="U102" s="59">
        <v>41</v>
      </c>
    </row>
    <row r="103" spans="1:21" hidden="1" x14ac:dyDescent="0.15">
      <c r="A103" s="4" t="s">
        <v>155</v>
      </c>
      <c r="B103" s="58">
        <f t="shared" si="4"/>
        <v>2013</v>
      </c>
      <c r="C103" s="58">
        <f t="shared" si="5"/>
        <v>2</v>
      </c>
      <c r="D103" s="3">
        <v>46424.06</v>
      </c>
      <c r="E103" s="3">
        <v>33.4</v>
      </c>
      <c r="F103" s="3">
        <v>27498.31</v>
      </c>
      <c r="G103" s="3">
        <v>33.200000000000003</v>
      </c>
      <c r="H103" s="90">
        <v>18925.75</v>
      </c>
      <c r="I103" s="108">
        <v>33.700000000000003</v>
      </c>
      <c r="J103" s="101">
        <v>3937.6</v>
      </c>
      <c r="K103" s="3">
        <v>26.4</v>
      </c>
      <c r="L103" s="101">
        <v>87.51</v>
      </c>
      <c r="M103" s="3">
        <v>-18.399999999999999</v>
      </c>
      <c r="N103" s="101">
        <v>7330.85</v>
      </c>
      <c r="O103" s="3">
        <v>22.3</v>
      </c>
      <c r="P103" s="101">
        <v>7569.79</v>
      </c>
      <c r="Q103" s="92">
        <v>53.5</v>
      </c>
      <c r="R103" s="96">
        <v>7087.36</v>
      </c>
      <c r="S103" s="3">
        <v>29.4</v>
      </c>
      <c r="T103" s="96">
        <v>3746.48</v>
      </c>
      <c r="U103" s="59">
        <v>46.8</v>
      </c>
    </row>
    <row r="104" spans="1:21" hidden="1" x14ac:dyDescent="0.15">
      <c r="A104" s="4" t="s">
        <v>156</v>
      </c>
      <c r="B104" s="58">
        <f t="shared" si="4"/>
        <v>2013</v>
      </c>
      <c r="C104" s="58">
        <f t="shared" si="5"/>
        <v>1</v>
      </c>
      <c r="D104" s="3" t="s">
        <v>0</v>
      </c>
      <c r="E104" s="3" t="s">
        <v>0</v>
      </c>
      <c r="F104" s="3" t="s">
        <v>0</v>
      </c>
      <c r="G104" s="3" t="s">
        <v>0</v>
      </c>
      <c r="H104" s="90" t="s">
        <v>0</v>
      </c>
      <c r="I104" s="108" t="s">
        <v>0</v>
      </c>
      <c r="J104" s="101" t="s">
        <v>0</v>
      </c>
      <c r="K104" s="3" t="s">
        <v>0</v>
      </c>
      <c r="L104" s="101" t="s">
        <v>0</v>
      </c>
      <c r="M104" s="3" t="s">
        <v>0</v>
      </c>
      <c r="N104" s="101" t="s">
        <v>0</v>
      </c>
      <c r="O104" s="3" t="s">
        <v>0</v>
      </c>
      <c r="P104" s="101" t="s">
        <v>0</v>
      </c>
      <c r="Q104" s="92" t="s">
        <v>0</v>
      </c>
      <c r="R104" s="96" t="s">
        <v>0</v>
      </c>
      <c r="S104" s="3" t="s">
        <v>0</v>
      </c>
      <c r="T104" s="96" t="s">
        <v>0</v>
      </c>
      <c r="U104" s="59" t="s">
        <v>0</v>
      </c>
    </row>
    <row r="105" spans="1:21" hidden="1" x14ac:dyDescent="0.15">
      <c r="A105" s="4" t="s">
        <v>157</v>
      </c>
      <c r="B105" s="58">
        <f t="shared" si="4"/>
        <v>2012</v>
      </c>
      <c r="C105" s="58">
        <f t="shared" si="5"/>
        <v>12</v>
      </c>
      <c r="D105" s="3">
        <v>120969.76</v>
      </c>
      <c r="E105" s="3">
        <v>9</v>
      </c>
      <c r="F105" s="3">
        <v>24432.09</v>
      </c>
      <c r="G105" s="3">
        <v>-3.4</v>
      </c>
      <c r="H105" s="90">
        <v>96536.81</v>
      </c>
      <c r="I105" s="108">
        <v>12.7</v>
      </c>
      <c r="J105" s="101">
        <v>14778.39</v>
      </c>
      <c r="K105" s="3">
        <v>13.2</v>
      </c>
      <c r="L105" s="101">
        <v>402.09</v>
      </c>
      <c r="M105" s="3">
        <v>-48.8</v>
      </c>
      <c r="N105" s="101">
        <v>39081.96</v>
      </c>
      <c r="O105" s="3">
        <v>11.7</v>
      </c>
      <c r="P105" s="101">
        <v>42274.38</v>
      </c>
      <c r="Q105" s="92">
        <v>14.7</v>
      </c>
      <c r="R105" s="96">
        <v>16178.11</v>
      </c>
      <c r="S105" s="3">
        <v>25.4</v>
      </c>
      <c r="T105" s="96">
        <v>8395.14</v>
      </c>
      <c r="U105" s="59">
        <v>33</v>
      </c>
    </row>
    <row r="106" spans="1:21" hidden="1" x14ac:dyDescent="0.15">
      <c r="A106" s="4" t="s">
        <v>158</v>
      </c>
      <c r="B106" s="58">
        <f t="shared" si="4"/>
        <v>2012</v>
      </c>
      <c r="C106" s="58">
        <f t="shared" si="5"/>
        <v>11</v>
      </c>
      <c r="D106" s="3">
        <v>111431.43</v>
      </c>
      <c r="E106" s="3">
        <v>13</v>
      </c>
      <c r="F106" s="3">
        <v>25629.39</v>
      </c>
      <c r="G106" s="3">
        <v>9.6999999999999993</v>
      </c>
      <c r="H106" s="90">
        <v>85802.04</v>
      </c>
      <c r="I106" s="108">
        <v>14.1</v>
      </c>
      <c r="J106" s="101">
        <v>13207.78</v>
      </c>
      <c r="K106" s="3">
        <v>16.100000000000001</v>
      </c>
      <c r="L106" s="101">
        <v>370.78</v>
      </c>
      <c r="M106" s="3">
        <v>-51.5</v>
      </c>
      <c r="N106" s="101">
        <v>35374.25</v>
      </c>
      <c r="O106" s="3">
        <v>13.8</v>
      </c>
      <c r="P106" s="101">
        <v>36849.24</v>
      </c>
      <c r="Q106" s="92">
        <v>15.2</v>
      </c>
      <c r="R106" s="96">
        <v>14803.7</v>
      </c>
      <c r="S106" s="3">
        <v>38.799999999999997</v>
      </c>
      <c r="T106" s="96">
        <v>7659.02</v>
      </c>
      <c r="U106" s="59">
        <v>46.7</v>
      </c>
    </row>
    <row r="107" spans="1:21" hidden="1" x14ac:dyDescent="0.15">
      <c r="A107" s="4" t="s">
        <v>159</v>
      </c>
      <c r="B107" s="58">
        <f t="shared" si="4"/>
        <v>2012</v>
      </c>
      <c r="C107" s="58">
        <f t="shared" si="5"/>
        <v>10</v>
      </c>
      <c r="D107" s="3">
        <v>101637.66</v>
      </c>
      <c r="E107" s="3">
        <v>13.6</v>
      </c>
      <c r="F107" s="3">
        <v>25240.6</v>
      </c>
      <c r="G107" s="3">
        <v>19.899999999999999</v>
      </c>
      <c r="H107" s="90">
        <v>76397.06</v>
      </c>
      <c r="I107" s="108">
        <v>11.6</v>
      </c>
      <c r="J107" s="101">
        <v>12105.68</v>
      </c>
      <c r="K107" s="3">
        <v>14.7</v>
      </c>
      <c r="L107" s="101">
        <v>337.21</v>
      </c>
      <c r="M107" s="3">
        <v>-52.8</v>
      </c>
      <c r="N107" s="101">
        <v>31514.57</v>
      </c>
      <c r="O107" s="3">
        <v>11.7</v>
      </c>
      <c r="P107" s="101">
        <v>32439.599999999999</v>
      </c>
      <c r="Q107" s="92">
        <v>12</v>
      </c>
      <c r="R107" s="96">
        <v>13719.79</v>
      </c>
      <c r="S107" s="3">
        <v>38.799999999999997</v>
      </c>
      <c r="T107" s="96">
        <v>7052.28</v>
      </c>
      <c r="U107" s="59">
        <v>45.5</v>
      </c>
    </row>
    <row r="108" spans="1:21" hidden="1" x14ac:dyDescent="0.15">
      <c r="A108" s="4" t="s">
        <v>160</v>
      </c>
      <c r="B108" s="58">
        <f t="shared" si="4"/>
        <v>2012</v>
      </c>
      <c r="C108" s="58">
        <f t="shared" si="5"/>
        <v>9</v>
      </c>
      <c r="D108" s="3">
        <v>93253.62</v>
      </c>
      <c r="E108" s="3">
        <v>12.8</v>
      </c>
      <c r="F108" s="3">
        <v>25022.01</v>
      </c>
      <c r="G108" s="3">
        <v>20.8</v>
      </c>
      <c r="H108" s="90">
        <v>68231.62</v>
      </c>
      <c r="I108" s="108">
        <v>10.1</v>
      </c>
      <c r="J108" s="101">
        <v>11008.12</v>
      </c>
      <c r="K108" s="3">
        <v>12.9</v>
      </c>
      <c r="L108" s="101">
        <v>316.88</v>
      </c>
      <c r="M108" s="3">
        <v>-53.3</v>
      </c>
      <c r="N108" s="101">
        <v>28437.71</v>
      </c>
      <c r="O108" s="3">
        <v>11.4</v>
      </c>
      <c r="P108" s="101">
        <v>28468.9</v>
      </c>
      <c r="Q108" s="92">
        <v>9.6</v>
      </c>
      <c r="R108" s="96">
        <v>12697.64</v>
      </c>
      <c r="S108" s="3">
        <v>40.700000000000003</v>
      </c>
      <c r="T108" s="96">
        <v>6534.47</v>
      </c>
      <c r="U108" s="59">
        <v>47.9</v>
      </c>
    </row>
    <row r="109" spans="1:21" hidden="1" x14ac:dyDescent="0.15">
      <c r="A109" s="4" t="s">
        <v>161</v>
      </c>
      <c r="B109" s="58">
        <f t="shared" si="4"/>
        <v>2012</v>
      </c>
      <c r="C109" s="58">
        <f t="shared" si="5"/>
        <v>8</v>
      </c>
      <c r="D109" s="3">
        <v>84384.28</v>
      </c>
      <c r="E109" s="3">
        <v>13.2</v>
      </c>
      <c r="F109" s="3">
        <v>24670.33</v>
      </c>
      <c r="G109" s="3">
        <v>24.7</v>
      </c>
      <c r="H109" s="90">
        <v>59713.95</v>
      </c>
      <c r="I109" s="108">
        <v>9.1</v>
      </c>
      <c r="J109" s="101">
        <v>9885.92</v>
      </c>
      <c r="K109" s="3">
        <v>11.2</v>
      </c>
      <c r="L109" s="101">
        <v>293.3</v>
      </c>
      <c r="M109" s="3">
        <v>-53.7</v>
      </c>
      <c r="N109" s="101">
        <v>25039.88</v>
      </c>
      <c r="O109" s="3">
        <v>12.5</v>
      </c>
      <c r="P109" s="101">
        <v>24494.85</v>
      </c>
      <c r="Q109" s="92">
        <v>6.7</v>
      </c>
      <c r="R109" s="96">
        <v>11679.28</v>
      </c>
      <c r="S109" s="3">
        <v>43.1</v>
      </c>
      <c r="T109" s="96">
        <v>5994.83</v>
      </c>
      <c r="U109" s="59">
        <v>49</v>
      </c>
    </row>
    <row r="110" spans="1:21" hidden="1" x14ac:dyDescent="0.15">
      <c r="A110" s="4" t="s">
        <v>162</v>
      </c>
      <c r="B110" s="58">
        <f t="shared" si="4"/>
        <v>2012</v>
      </c>
      <c r="C110" s="58">
        <f t="shared" si="5"/>
        <v>7</v>
      </c>
      <c r="D110" s="3">
        <v>75027.62</v>
      </c>
      <c r="E110" s="3">
        <v>11.6</v>
      </c>
      <c r="F110" s="3">
        <v>24195.48</v>
      </c>
      <c r="G110" s="3">
        <v>24.8</v>
      </c>
      <c r="H110" s="90">
        <v>50832.14</v>
      </c>
      <c r="I110" s="108">
        <v>6.2</v>
      </c>
      <c r="J110" s="101">
        <v>8723</v>
      </c>
      <c r="K110" s="3">
        <v>8.8000000000000007</v>
      </c>
      <c r="L110" s="101">
        <v>228.34</v>
      </c>
      <c r="M110" s="3">
        <v>-54.3</v>
      </c>
      <c r="N110" s="101">
        <v>21284.48</v>
      </c>
      <c r="O110" s="3">
        <v>10.3</v>
      </c>
      <c r="P110" s="101">
        <v>20596.330000000002</v>
      </c>
      <c r="Q110" s="92">
        <v>2.8</v>
      </c>
      <c r="R110" s="96">
        <v>10592.34</v>
      </c>
      <c r="S110" s="3">
        <v>41.7</v>
      </c>
      <c r="T110" s="96">
        <v>5379.01</v>
      </c>
      <c r="U110" s="59">
        <v>47.5</v>
      </c>
    </row>
    <row r="111" spans="1:21" hidden="1" x14ac:dyDescent="0.15">
      <c r="A111" s="4" t="s">
        <v>163</v>
      </c>
      <c r="B111" s="58">
        <f t="shared" si="4"/>
        <v>2012</v>
      </c>
      <c r="C111" s="58">
        <f t="shared" si="5"/>
        <v>6</v>
      </c>
      <c r="D111" s="3">
        <v>67314.86</v>
      </c>
      <c r="E111" s="3">
        <v>12.3</v>
      </c>
      <c r="F111" s="3">
        <v>23985.83</v>
      </c>
      <c r="G111" s="3">
        <v>26.5</v>
      </c>
      <c r="H111" s="90">
        <v>43329.02</v>
      </c>
      <c r="I111" s="108">
        <v>5.7</v>
      </c>
      <c r="J111" s="101">
        <v>7591.82</v>
      </c>
      <c r="K111" s="3">
        <v>8.1</v>
      </c>
      <c r="L111" s="101">
        <v>202.01</v>
      </c>
      <c r="M111" s="3">
        <v>-53.9</v>
      </c>
      <c r="N111" s="101">
        <v>18590.98</v>
      </c>
      <c r="O111" s="3">
        <v>12.9</v>
      </c>
      <c r="P111" s="101">
        <v>16944.21</v>
      </c>
      <c r="Q111" s="92">
        <v>-0.7</v>
      </c>
      <c r="R111" s="96">
        <v>9606.4699999999993</v>
      </c>
      <c r="S111" s="3">
        <v>46</v>
      </c>
      <c r="T111" s="96">
        <v>4795.93</v>
      </c>
      <c r="U111" s="59">
        <v>48.7</v>
      </c>
    </row>
    <row r="112" spans="1:21" hidden="1" x14ac:dyDescent="0.15">
      <c r="A112" s="4" t="s">
        <v>164</v>
      </c>
      <c r="B112" s="58">
        <f t="shared" si="4"/>
        <v>2012</v>
      </c>
      <c r="C112" s="58">
        <f t="shared" si="5"/>
        <v>5</v>
      </c>
      <c r="D112" s="3">
        <v>57632.63</v>
      </c>
      <c r="E112" s="3">
        <v>13.9</v>
      </c>
      <c r="F112" s="3">
        <v>23462.07</v>
      </c>
      <c r="G112" s="3">
        <v>28.4</v>
      </c>
      <c r="H112" s="90">
        <v>34170.559999999998</v>
      </c>
      <c r="I112" s="108">
        <v>5.7</v>
      </c>
      <c r="J112" s="101">
        <v>6296.41</v>
      </c>
      <c r="K112" s="3">
        <v>8.5</v>
      </c>
      <c r="L112" s="101">
        <v>167.99</v>
      </c>
      <c r="M112" s="3">
        <v>-36.799999999999997</v>
      </c>
      <c r="N112" s="101">
        <v>14517.94</v>
      </c>
      <c r="O112" s="3">
        <v>16.3</v>
      </c>
      <c r="P112" s="101">
        <v>13188.22</v>
      </c>
      <c r="Q112" s="92">
        <v>-4.3</v>
      </c>
      <c r="R112" s="96">
        <v>8520.52</v>
      </c>
      <c r="S112" s="3">
        <v>52.2</v>
      </c>
      <c r="T112" s="96">
        <v>4080.03</v>
      </c>
      <c r="U112" s="59">
        <v>46.2</v>
      </c>
    </row>
    <row r="113" spans="1:21" hidden="1" x14ac:dyDescent="0.15">
      <c r="A113" s="4" t="s">
        <v>165</v>
      </c>
      <c r="B113" s="58">
        <f t="shared" si="4"/>
        <v>2012</v>
      </c>
      <c r="C113" s="58">
        <f t="shared" si="5"/>
        <v>4</v>
      </c>
      <c r="D113" s="3">
        <v>47993.34</v>
      </c>
      <c r="E113" s="3">
        <v>12.1</v>
      </c>
      <c r="F113" s="3">
        <v>21326.080000000002</v>
      </c>
      <c r="G113" s="3">
        <v>22.2</v>
      </c>
      <c r="H113" s="90">
        <v>26667.25</v>
      </c>
      <c r="I113" s="108">
        <v>5.0999999999999996</v>
      </c>
      <c r="J113" s="101">
        <v>5220.6400000000003</v>
      </c>
      <c r="K113" s="3">
        <v>8.8000000000000007</v>
      </c>
      <c r="L113" s="101">
        <v>126.79</v>
      </c>
      <c r="M113" s="3">
        <v>-42.9</v>
      </c>
      <c r="N113" s="101">
        <v>11144.02</v>
      </c>
      <c r="O113" s="3">
        <v>17.5</v>
      </c>
      <c r="P113" s="101">
        <v>10175.799999999999</v>
      </c>
      <c r="Q113" s="92">
        <v>-6.2</v>
      </c>
      <c r="R113" s="96">
        <v>7320.21</v>
      </c>
      <c r="S113" s="3">
        <v>49.4</v>
      </c>
      <c r="T113" s="96">
        <v>3497.35</v>
      </c>
      <c r="U113" s="59">
        <v>45.3</v>
      </c>
    </row>
    <row r="114" spans="1:21" hidden="1" x14ac:dyDescent="0.15">
      <c r="A114" s="4" t="s">
        <v>166</v>
      </c>
      <c r="B114" s="58">
        <f t="shared" si="4"/>
        <v>2012</v>
      </c>
      <c r="C114" s="58">
        <f t="shared" si="5"/>
        <v>3</v>
      </c>
      <c r="D114" s="3">
        <v>42195.34</v>
      </c>
      <c r="E114" s="3">
        <v>17.3</v>
      </c>
      <c r="F114" s="3">
        <v>21348.74</v>
      </c>
      <c r="G114" s="3">
        <v>27.9</v>
      </c>
      <c r="H114" s="90">
        <v>20846.599999999999</v>
      </c>
      <c r="I114" s="108">
        <v>8.1999999999999993</v>
      </c>
      <c r="J114" s="101">
        <v>4318.5200000000004</v>
      </c>
      <c r="K114" s="3">
        <v>12.6</v>
      </c>
      <c r="L114" s="101">
        <v>111.78</v>
      </c>
      <c r="M114" s="3">
        <v>-22.4</v>
      </c>
      <c r="N114" s="101">
        <v>8910.35</v>
      </c>
      <c r="O114" s="3">
        <v>25</v>
      </c>
      <c r="P114" s="101">
        <v>7505.94</v>
      </c>
      <c r="Q114" s="92">
        <v>-8</v>
      </c>
      <c r="R114" s="96">
        <v>6527.55</v>
      </c>
      <c r="S114" s="3">
        <v>57.6</v>
      </c>
      <c r="T114" s="96">
        <v>3144.15</v>
      </c>
      <c r="U114" s="59">
        <v>51.5</v>
      </c>
    </row>
    <row r="115" spans="1:21" hidden="1" x14ac:dyDescent="0.15">
      <c r="A115" s="4" t="s">
        <v>167</v>
      </c>
      <c r="B115" s="58">
        <f t="shared" si="4"/>
        <v>2012</v>
      </c>
      <c r="C115" s="58">
        <f t="shared" si="5"/>
        <v>2</v>
      </c>
      <c r="D115" s="3">
        <v>34799.370000000003</v>
      </c>
      <c r="E115" s="3">
        <v>31.3</v>
      </c>
      <c r="F115" s="3">
        <v>20648.45</v>
      </c>
      <c r="G115" s="3">
        <v>44</v>
      </c>
      <c r="H115" s="90">
        <v>14150.92</v>
      </c>
      <c r="I115" s="108">
        <v>16.2</v>
      </c>
      <c r="J115" s="101">
        <v>3116.22</v>
      </c>
      <c r="K115" s="3">
        <v>16.3</v>
      </c>
      <c r="L115" s="101">
        <v>107.2</v>
      </c>
      <c r="M115" s="3">
        <v>24.2</v>
      </c>
      <c r="N115" s="101">
        <v>5994.88</v>
      </c>
      <c r="O115" s="3">
        <v>43.3</v>
      </c>
      <c r="P115" s="101">
        <v>4932.63</v>
      </c>
      <c r="Q115" s="92">
        <v>-5.6</v>
      </c>
      <c r="R115" s="96">
        <v>5476.52</v>
      </c>
      <c r="S115" s="3">
        <v>72.400000000000006</v>
      </c>
      <c r="T115" s="96">
        <v>2551.4499999999998</v>
      </c>
      <c r="U115" s="59">
        <v>59.6</v>
      </c>
    </row>
    <row r="116" spans="1:21" hidden="1" x14ac:dyDescent="0.15">
      <c r="A116" s="4" t="s">
        <v>168</v>
      </c>
      <c r="B116" s="58">
        <f t="shared" si="4"/>
        <v>2012</v>
      </c>
      <c r="C116" s="58">
        <f t="shared" si="5"/>
        <v>1</v>
      </c>
      <c r="D116" s="3" t="s">
        <v>0</v>
      </c>
      <c r="E116" s="3" t="s">
        <v>0</v>
      </c>
      <c r="F116" s="3" t="s">
        <v>0</v>
      </c>
      <c r="G116" s="3" t="s">
        <v>0</v>
      </c>
      <c r="H116" s="90" t="s">
        <v>0</v>
      </c>
      <c r="I116" s="108" t="s">
        <v>0</v>
      </c>
      <c r="J116" s="101" t="s">
        <v>0</v>
      </c>
      <c r="K116" s="3" t="s">
        <v>0</v>
      </c>
      <c r="L116" s="101" t="s">
        <v>0</v>
      </c>
      <c r="M116" s="3" t="s">
        <v>0</v>
      </c>
      <c r="N116" s="101" t="s">
        <v>0</v>
      </c>
      <c r="O116" s="3" t="s">
        <v>0</v>
      </c>
      <c r="P116" s="101" t="s">
        <v>0</v>
      </c>
      <c r="Q116" s="92" t="s">
        <v>0</v>
      </c>
      <c r="R116" s="96" t="s">
        <v>0</v>
      </c>
      <c r="S116" s="3" t="s">
        <v>0</v>
      </c>
      <c r="T116" s="96" t="s">
        <v>0</v>
      </c>
      <c r="U116" s="59" t="s">
        <v>0</v>
      </c>
    </row>
    <row r="117" spans="1:21" hidden="1" x14ac:dyDescent="0.15">
      <c r="A117" s="4" t="s">
        <v>169</v>
      </c>
      <c r="B117" s="58">
        <f t="shared" si="4"/>
        <v>2011</v>
      </c>
      <c r="C117" s="58">
        <f t="shared" si="5"/>
        <v>12</v>
      </c>
      <c r="D117" s="3">
        <v>106768.87</v>
      </c>
      <c r="E117" s="3">
        <v>20.9</v>
      </c>
      <c r="F117" s="3">
        <v>23522.93</v>
      </c>
      <c r="G117" s="3">
        <v>53.2</v>
      </c>
      <c r="H117" s="90">
        <v>83245.94</v>
      </c>
      <c r="I117" s="108">
        <v>14.1</v>
      </c>
      <c r="J117" s="101">
        <v>12563.79</v>
      </c>
      <c r="K117" s="3">
        <v>0</v>
      </c>
      <c r="L117" s="101">
        <v>813.63</v>
      </c>
      <c r="M117" s="3">
        <v>2.9</v>
      </c>
      <c r="N117" s="101">
        <v>34093.4</v>
      </c>
      <c r="O117" s="3">
        <v>28</v>
      </c>
      <c r="P117" s="101">
        <v>35775.120000000003</v>
      </c>
      <c r="Q117" s="92">
        <v>8.6</v>
      </c>
      <c r="R117" s="96">
        <v>11909.81</v>
      </c>
      <c r="S117" s="3">
        <v>43.4</v>
      </c>
      <c r="T117" s="96">
        <v>5878.31</v>
      </c>
      <c r="U117" s="59">
        <v>45</v>
      </c>
    </row>
    <row r="118" spans="1:21" hidden="1" x14ac:dyDescent="0.15">
      <c r="A118" s="4" t="s">
        <v>170</v>
      </c>
      <c r="B118" s="58">
        <f t="shared" si="4"/>
        <v>2011</v>
      </c>
      <c r="C118" s="58">
        <f t="shared" si="5"/>
        <v>11</v>
      </c>
      <c r="D118" s="3">
        <v>98581.5</v>
      </c>
      <c r="E118" s="3">
        <v>25.9</v>
      </c>
      <c r="F118" s="3">
        <v>23373.14</v>
      </c>
      <c r="G118" s="3">
        <v>54.7</v>
      </c>
      <c r="H118" s="90">
        <v>75208.36</v>
      </c>
      <c r="I118" s="108">
        <v>19</v>
      </c>
      <c r="J118" s="101">
        <v>11376.09</v>
      </c>
      <c r="K118" s="3">
        <v>1.2</v>
      </c>
      <c r="L118" s="101">
        <v>764.47</v>
      </c>
      <c r="M118" s="3">
        <v>16.600000000000001</v>
      </c>
      <c r="N118" s="101">
        <v>31091.52</v>
      </c>
      <c r="O118" s="3">
        <v>30.6</v>
      </c>
      <c r="P118" s="101">
        <v>31976.28</v>
      </c>
      <c r="Q118" s="92">
        <v>16.2</v>
      </c>
      <c r="R118" s="96">
        <v>10664.85</v>
      </c>
      <c r="S118" s="3">
        <v>50</v>
      </c>
      <c r="T118" s="96">
        <v>5220.41</v>
      </c>
      <c r="U118" s="59">
        <v>47.9</v>
      </c>
    </row>
    <row r="119" spans="1:21" hidden="1" x14ac:dyDescent="0.15">
      <c r="A119" s="4" t="s">
        <v>171</v>
      </c>
      <c r="B119" s="58">
        <f t="shared" si="4"/>
        <v>2011</v>
      </c>
      <c r="C119" s="58">
        <f t="shared" si="5"/>
        <v>10</v>
      </c>
      <c r="D119" s="3">
        <v>89479.88</v>
      </c>
      <c r="E119" s="3">
        <v>24.6</v>
      </c>
      <c r="F119" s="3">
        <v>21051.11</v>
      </c>
      <c r="G119" s="3">
        <v>41.3</v>
      </c>
      <c r="H119" s="90">
        <v>68428.77</v>
      </c>
      <c r="I119" s="108">
        <v>20.2</v>
      </c>
      <c r="J119" s="101">
        <v>10552.37</v>
      </c>
      <c r="K119" s="3">
        <v>1</v>
      </c>
      <c r="L119" s="101">
        <v>714.49</v>
      </c>
      <c r="M119" s="3">
        <v>32.4</v>
      </c>
      <c r="N119" s="101">
        <v>28201.35</v>
      </c>
      <c r="O119" s="3">
        <v>30.8</v>
      </c>
      <c r="P119" s="101">
        <v>28960.560000000001</v>
      </c>
      <c r="Q119" s="92">
        <v>18.8</v>
      </c>
      <c r="R119" s="96">
        <v>9884.6200000000008</v>
      </c>
      <c r="S119" s="3">
        <v>50.3</v>
      </c>
      <c r="T119" s="96">
        <v>4845.95</v>
      </c>
      <c r="U119" s="59">
        <v>46.8</v>
      </c>
    </row>
    <row r="120" spans="1:21" hidden="1" x14ac:dyDescent="0.15">
      <c r="A120" s="4" t="s">
        <v>172</v>
      </c>
      <c r="B120" s="58">
        <f t="shared" si="4"/>
        <v>2011</v>
      </c>
      <c r="C120" s="58">
        <f t="shared" si="5"/>
        <v>9</v>
      </c>
      <c r="D120" s="3">
        <v>82653.820000000007</v>
      </c>
      <c r="E120" s="3">
        <v>26.8</v>
      </c>
      <c r="F120" s="3">
        <v>20706.63</v>
      </c>
      <c r="G120" s="3">
        <v>40.9</v>
      </c>
      <c r="H120" s="90">
        <v>61947.19</v>
      </c>
      <c r="I120" s="108">
        <v>22.7</v>
      </c>
      <c r="J120" s="101">
        <v>9749.25</v>
      </c>
      <c r="K120" s="3">
        <v>3.7</v>
      </c>
      <c r="L120" s="101">
        <v>678.55</v>
      </c>
      <c r="M120" s="3">
        <v>50.1</v>
      </c>
      <c r="N120" s="101">
        <v>25534.82</v>
      </c>
      <c r="O120" s="3">
        <v>33.5</v>
      </c>
      <c r="P120" s="101">
        <v>25984.560000000001</v>
      </c>
      <c r="Q120" s="92">
        <v>20.7</v>
      </c>
      <c r="R120" s="96">
        <v>9026.94</v>
      </c>
      <c r="S120" s="3">
        <v>49.2</v>
      </c>
      <c r="T120" s="96">
        <v>4419.04</v>
      </c>
      <c r="U120" s="59">
        <v>44.5</v>
      </c>
    </row>
    <row r="121" spans="1:21" hidden="1" x14ac:dyDescent="0.15">
      <c r="A121" s="4" t="s">
        <v>173</v>
      </c>
      <c r="B121" s="58">
        <f t="shared" si="4"/>
        <v>2011</v>
      </c>
      <c r="C121" s="58">
        <f t="shared" si="5"/>
        <v>8</v>
      </c>
      <c r="D121" s="3">
        <v>74516.45</v>
      </c>
      <c r="E121" s="3">
        <v>26.9</v>
      </c>
      <c r="F121" s="3">
        <v>19778.400000000001</v>
      </c>
      <c r="G121" s="3">
        <v>37.700000000000003</v>
      </c>
      <c r="H121" s="90">
        <v>54738.05</v>
      </c>
      <c r="I121" s="108">
        <v>23.4</v>
      </c>
      <c r="J121" s="101">
        <v>8888.83</v>
      </c>
      <c r="K121" s="3">
        <v>5.0999999999999996</v>
      </c>
      <c r="L121" s="101">
        <v>633.5</v>
      </c>
      <c r="M121" s="3">
        <v>71.5</v>
      </c>
      <c r="N121" s="101">
        <v>22253.11</v>
      </c>
      <c r="O121" s="3">
        <v>33.799999999999997</v>
      </c>
      <c r="P121" s="101">
        <v>22962.62</v>
      </c>
      <c r="Q121" s="92">
        <v>21.5</v>
      </c>
      <c r="R121" s="96">
        <v>8162.88</v>
      </c>
      <c r="S121" s="3">
        <v>47.7</v>
      </c>
      <c r="T121" s="96">
        <v>4023.97</v>
      </c>
      <c r="U121" s="59">
        <v>44.1</v>
      </c>
    </row>
    <row r="122" spans="1:21" hidden="1" x14ac:dyDescent="0.15">
      <c r="A122" s="4" t="s">
        <v>174</v>
      </c>
      <c r="B122" s="58">
        <f t="shared" si="4"/>
        <v>2011</v>
      </c>
      <c r="C122" s="58">
        <f t="shared" si="5"/>
        <v>7</v>
      </c>
      <c r="D122" s="3">
        <v>67242.52</v>
      </c>
      <c r="E122" s="3">
        <v>26.9</v>
      </c>
      <c r="F122" s="3">
        <v>19390.89</v>
      </c>
      <c r="G122" s="3">
        <v>37.4</v>
      </c>
      <c r="H122" s="90">
        <v>47851.63</v>
      </c>
      <c r="I122" s="108">
        <v>23.1</v>
      </c>
      <c r="J122" s="101">
        <v>8017.97</v>
      </c>
      <c r="K122" s="3">
        <v>6.4</v>
      </c>
      <c r="L122" s="101">
        <v>499.97</v>
      </c>
      <c r="M122" s="3">
        <v>65.8</v>
      </c>
      <c r="N122" s="101">
        <v>19293.39</v>
      </c>
      <c r="O122" s="3">
        <v>34</v>
      </c>
      <c r="P122" s="101">
        <v>20040.310000000001</v>
      </c>
      <c r="Q122" s="92">
        <v>20.399999999999999</v>
      </c>
      <c r="R122" s="96">
        <v>7474.98</v>
      </c>
      <c r="S122" s="3">
        <v>47.7</v>
      </c>
      <c r="T122" s="96">
        <v>3647.8</v>
      </c>
      <c r="U122" s="59">
        <v>43.6</v>
      </c>
    </row>
    <row r="123" spans="1:21" hidden="1" x14ac:dyDescent="0.15">
      <c r="A123" s="4" t="s">
        <v>175</v>
      </c>
      <c r="B123" s="58">
        <f t="shared" si="4"/>
        <v>2011</v>
      </c>
      <c r="C123" s="58">
        <f t="shared" si="5"/>
        <v>6</v>
      </c>
      <c r="D123" s="3">
        <v>59958.73</v>
      </c>
      <c r="E123" s="3">
        <v>26.1</v>
      </c>
      <c r="F123" s="3">
        <v>18967.87</v>
      </c>
      <c r="G123" s="3">
        <v>37.1</v>
      </c>
      <c r="H123" s="90">
        <v>40990.870000000003</v>
      </c>
      <c r="I123" s="108">
        <v>21.6</v>
      </c>
      <c r="J123" s="101">
        <v>7022.68</v>
      </c>
      <c r="K123" s="3">
        <v>6.8</v>
      </c>
      <c r="L123" s="101">
        <v>438.42</v>
      </c>
      <c r="M123" s="3">
        <v>75.5</v>
      </c>
      <c r="N123" s="101">
        <v>16462.97</v>
      </c>
      <c r="O123" s="3">
        <v>32.700000000000003</v>
      </c>
      <c r="P123" s="101">
        <v>17066.79</v>
      </c>
      <c r="Q123" s="92">
        <v>17.8</v>
      </c>
      <c r="R123" s="96">
        <v>6580.92</v>
      </c>
      <c r="S123" s="3">
        <v>42.6</v>
      </c>
      <c r="T123" s="96">
        <v>3224.94</v>
      </c>
      <c r="U123" s="59">
        <v>39.1</v>
      </c>
    </row>
    <row r="124" spans="1:21" hidden="1" x14ac:dyDescent="0.15">
      <c r="A124" s="4" t="s">
        <v>176</v>
      </c>
      <c r="B124" s="58">
        <f t="shared" si="4"/>
        <v>2011</v>
      </c>
      <c r="C124" s="58">
        <f t="shared" si="5"/>
        <v>5</v>
      </c>
      <c r="D124" s="3">
        <v>50615.77</v>
      </c>
      <c r="E124" s="3">
        <v>25</v>
      </c>
      <c r="F124" s="3">
        <v>18275.759999999998</v>
      </c>
      <c r="G124" s="3">
        <v>38.4</v>
      </c>
      <c r="H124" s="90">
        <v>32340.01</v>
      </c>
      <c r="I124" s="108">
        <v>18.5</v>
      </c>
      <c r="J124" s="101">
        <v>5803.43</v>
      </c>
      <c r="K124" s="3">
        <v>4.5999999999999996</v>
      </c>
      <c r="L124" s="101">
        <v>265.72000000000003</v>
      </c>
      <c r="M124" s="3">
        <v>57.3</v>
      </c>
      <c r="N124" s="101">
        <v>12485.79</v>
      </c>
      <c r="O124" s="3">
        <v>30.9</v>
      </c>
      <c r="P124" s="101">
        <v>13785.07</v>
      </c>
      <c r="Q124" s="92">
        <v>14.6</v>
      </c>
      <c r="R124" s="96">
        <v>5598.74</v>
      </c>
      <c r="S124" s="3">
        <v>42.4</v>
      </c>
      <c r="T124" s="96">
        <v>2790.45</v>
      </c>
      <c r="U124" s="59">
        <v>40.200000000000003</v>
      </c>
    </row>
    <row r="125" spans="1:21" hidden="1" x14ac:dyDescent="0.15">
      <c r="A125" s="4" t="s">
        <v>177</v>
      </c>
      <c r="B125" s="58">
        <f t="shared" si="4"/>
        <v>2011</v>
      </c>
      <c r="C125" s="58">
        <f t="shared" si="5"/>
        <v>4</v>
      </c>
      <c r="D125" s="3">
        <v>42815.89</v>
      </c>
      <c r="E125" s="3">
        <v>24.6</v>
      </c>
      <c r="F125" s="3">
        <v>17454.16</v>
      </c>
      <c r="G125" s="3">
        <v>36.700000000000003</v>
      </c>
      <c r="H125" s="90">
        <v>25361.73</v>
      </c>
      <c r="I125" s="108">
        <v>17.399999999999999</v>
      </c>
      <c r="J125" s="101">
        <v>4800.0600000000004</v>
      </c>
      <c r="K125" s="3">
        <v>5.4</v>
      </c>
      <c r="L125" s="101">
        <v>222.1</v>
      </c>
      <c r="M125" s="3">
        <v>62.3</v>
      </c>
      <c r="N125" s="101">
        <v>9486.35</v>
      </c>
      <c r="O125" s="3">
        <v>27.2</v>
      </c>
      <c r="P125" s="101">
        <v>10853.22</v>
      </c>
      <c r="Q125" s="92">
        <v>14.8</v>
      </c>
      <c r="R125" s="96">
        <v>4898.25</v>
      </c>
      <c r="S125" s="3">
        <v>40.200000000000003</v>
      </c>
      <c r="T125" s="96">
        <v>2406.9499999999998</v>
      </c>
      <c r="U125" s="59">
        <v>34.200000000000003</v>
      </c>
    </row>
    <row r="126" spans="1:21" hidden="1" x14ac:dyDescent="0.15">
      <c r="A126" s="4" t="s">
        <v>178</v>
      </c>
      <c r="B126" s="58">
        <f t="shared" si="4"/>
        <v>2011</v>
      </c>
      <c r="C126" s="58">
        <f t="shared" si="5"/>
        <v>3</v>
      </c>
      <c r="D126" s="3">
        <v>35965.53</v>
      </c>
      <c r="E126" s="3">
        <v>26.2</v>
      </c>
      <c r="F126" s="3">
        <v>16697.48</v>
      </c>
      <c r="G126" s="3">
        <v>36.299999999999997</v>
      </c>
      <c r="H126" s="90">
        <v>19268.05</v>
      </c>
      <c r="I126" s="108">
        <v>18.600000000000001</v>
      </c>
      <c r="J126" s="101">
        <v>3836.84</v>
      </c>
      <c r="K126" s="3">
        <v>4.4000000000000004</v>
      </c>
      <c r="L126" s="101">
        <v>144.01</v>
      </c>
      <c r="M126" s="3">
        <v>45.2</v>
      </c>
      <c r="N126" s="101">
        <v>7126.29</v>
      </c>
      <c r="O126" s="3">
        <v>27.2</v>
      </c>
      <c r="P126" s="101">
        <v>8160.91</v>
      </c>
      <c r="Q126" s="92">
        <v>18.7</v>
      </c>
      <c r="R126" s="96">
        <v>4143.0600000000004</v>
      </c>
      <c r="S126" s="3">
        <v>41.3</v>
      </c>
      <c r="T126" s="96">
        <v>2074.85</v>
      </c>
      <c r="U126" s="59">
        <v>41.3</v>
      </c>
    </row>
    <row r="127" spans="1:21" hidden="1" x14ac:dyDescent="0.15">
      <c r="A127" s="4" t="s">
        <v>179</v>
      </c>
      <c r="B127" s="58">
        <f t="shared" si="4"/>
        <v>2011</v>
      </c>
      <c r="C127" s="58">
        <f t="shared" si="5"/>
        <v>2</v>
      </c>
      <c r="D127" s="3">
        <v>26507.75</v>
      </c>
      <c r="E127" s="3">
        <v>26.4</v>
      </c>
      <c r="F127" s="3">
        <v>14334.67</v>
      </c>
      <c r="G127" s="3">
        <v>36.6</v>
      </c>
      <c r="H127" s="90">
        <v>12173.08</v>
      </c>
      <c r="I127" s="108">
        <v>16.3</v>
      </c>
      <c r="J127" s="101">
        <v>2679.15</v>
      </c>
      <c r="K127" s="3">
        <v>7.7</v>
      </c>
      <c r="L127" s="101">
        <v>86.28</v>
      </c>
      <c r="M127" s="3">
        <v>61.5</v>
      </c>
      <c r="N127" s="101">
        <v>4184.18</v>
      </c>
      <c r="O127" s="3">
        <v>21.4</v>
      </c>
      <c r="P127" s="101">
        <v>5223.47</v>
      </c>
      <c r="Q127" s="92">
        <v>16.600000000000001</v>
      </c>
      <c r="R127" s="96">
        <v>3176.83</v>
      </c>
      <c r="S127" s="3">
        <v>44.7</v>
      </c>
      <c r="T127" s="96">
        <v>1598.87</v>
      </c>
      <c r="U127" s="59">
        <v>43.7</v>
      </c>
    </row>
    <row r="128" spans="1:21" hidden="1" x14ac:dyDescent="0.15">
      <c r="A128" s="4" t="s">
        <v>180</v>
      </c>
      <c r="B128" s="58">
        <f t="shared" si="4"/>
        <v>2011</v>
      </c>
      <c r="C128" s="58">
        <f t="shared" si="5"/>
        <v>1</v>
      </c>
      <c r="D128" s="3" t="s">
        <v>0</v>
      </c>
      <c r="E128" s="3" t="s">
        <v>0</v>
      </c>
      <c r="F128" s="3" t="s">
        <v>0</v>
      </c>
      <c r="G128" s="3" t="s">
        <v>0</v>
      </c>
      <c r="H128" s="90" t="s">
        <v>0</v>
      </c>
      <c r="I128" s="108" t="s">
        <v>0</v>
      </c>
      <c r="J128" s="101" t="s">
        <v>0</v>
      </c>
      <c r="K128" s="3" t="s">
        <v>0</v>
      </c>
      <c r="L128" s="101" t="s">
        <v>0</v>
      </c>
      <c r="M128" s="3" t="s">
        <v>0</v>
      </c>
      <c r="N128" s="101" t="s">
        <v>0</v>
      </c>
      <c r="O128" s="3" t="s">
        <v>0</v>
      </c>
      <c r="P128" s="101" t="s">
        <v>0</v>
      </c>
      <c r="Q128" s="92" t="s">
        <v>0</v>
      </c>
      <c r="R128" s="96" t="s">
        <v>0</v>
      </c>
      <c r="S128" s="3" t="s">
        <v>0</v>
      </c>
      <c r="T128" s="96" t="s">
        <v>0</v>
      </c>
      <c r="U128" s="59" t="s">
        <v>0</v>
      </c>
    </row>
    <row r="129" spans="1:21" hidden="1" x14ac:dyDescent="0.15">
      <c r="A129" s="4" t="s">
        <v>181</v>
      </c>
      <c r="B129" s="58">
        <f t="shared" si="4"/>
        <v>2010</v>
      </c>
      <c r="C129" s="58">
        <f t="shared" si="5"/>
        <v>12</v>
      </c>
      <c r="D129" s="3">
        <v>87803.17</v>
      </c>
      <c r="E129" s="3">
        <v>31.9</v>
      </c>
      <c r="F129" s="3">
        <v>15308.84</v>
      </c>
      <c r="G129" s="3">
        <v>75</v>
      </c>
      <c r="H129" s="90">
        <v>72494.34</v>
      </c>
      <c r="I129" s="108">
        <v>25.4</v>
      </c>
      <c r="J129" s="101">
        <v>12540.48</v>
      </c>
      <c r="K129" s="3">
        <v>10.3</v>
      </c>
      <c r="L129" s="101">
        <v>795.56</v>
      </c>
      <c r="M129" s="3">
        <v>66</v>
      </c>
      <c r="N129" s="101">
        <v>26704.58</v>
      </c>
      <c r="O129" s="3">
        <v>48.8</v>
      </c>
      <c r="P129" s="101">
        <v>32453.72</v>
      </c>
      <c r="Q129" s="92">
        <v>15.9</v>
      </c>
      <c r="R129" s="96">
        <v>8220.16</v>
      </c>
      <c r="S129" s="3">
        <v>29.3</v>
      </c>
      <c r="T129" s="96">
        <v>4007.74</v>
      </c>
      <c r="U129" s="59">
        <v>21.6</v>
      </c>
    </row>
    <row r="130" spans="1:21" hidden="1" x14ac:dyDescent="0.15">
      <c r="A130" s="4" t="s">
        <v>182</v>
      </c>
      <c r="B130" s="58">
        <f t="shared" si="4"/>
        <v>2010</v>
      </c>
      <c r="C130" s="58">
        <f t="shared" si="5"/>
        <v>11</v>
      </c>
      <c r="D130" s="3">
        <v>78330.62</v>
      </c>
      <c r="E130" s="3">
        <v>38.4</v>
      </c>
      <c r="F130" s="3">
        <v>15110.76</v>
      </c>
      <c r="G130" s="3">
        <v>79.3</v>
      </c>
      <c r="H130" s="90">
        <v>63219.86</v>
      </c>
      <c r="I130" s="108">
        <v>31.2</v>
      </c>
      <c r="J130" s="101">
        <v>11245.08</v>
      </c>
      <c r="K130" s="3">
        <v>25</v>
      </c>
      <c r="L130" s="101">
        <v>655.83</v>
      </c>
      <c r="M130" s="3">
        <v>59</v>
      </c>
      <c r="N130" s="101">
        <v>23806.23</v>
      </c>
      <c r="O130" s="3">
        <v>49.6</v>
      </c>
      <c r="P130" s="101">
        <v>27512.71</v>
      </c>
      <c r="Q130" s="92">
        <v>20.399999999999999</v>
      </c>
      <c r="R130" s="96">
        <v>7111.56</v>
      </c>
      <c r="S130" s="3">
        <v>28.9</v>
      </c>
      <c r="T130" s="96">
        <v>3528.51</v>
      </c>
      <c r="U130" s="59">
        <v>20.8</v>
      </c>
    </row>
    <row r="131" spans="1:21" hidden="1" x14ac:dyDescent="0.15">
      <c r="A131" s="4" t="s">
        <v>183</v>
      </c>
      <c r="B131" s="58">
        <f t="shared" ref="B131:B152" si="6">YEAR(A131)</f>
        <v>2010</v>
      </c>
      <c r="C131" s="58">
        <f t="shared" ref="C131:C152" si="7">MONTH(A131)</f>
        <v>10</v>
      </c>
      <c r="D131" s="3">
        <v>71825.42</v>
      </c>
      <c r="E131" s="3">
        <v>39.700000000000003</v>
      </c>
      <c r="F131" s="3">
        <v>14902.38</v>
      </c>
      <c r="G131" s="3">
        <v>79.2</v>
      </c>
      <c r="H131" s="90">
        <v>56923.040000000001</v>
      </c>
      <c r="I131" s="108">
        <v>32</v>
      </c>
      <c r="J131" s="101">
        <v>10442.86</v>
      </c>
      <c r="K131" s="3">
        <v>26.3</v>
      </c>
      <c r="L131" s="101">
        <v>539.46</v>
      </c>
      <c r="M131" s="3">
        <v>43.3</v>
      </c>
      <c r="N131" s="101">
        <v>21553.33</v>
      </c>
      <c r="O131" s="3">
        <v>50.7</v>
      </c>
      <c r="P131" s="101">
        <v>24387.38</v>
      </c>
      <c r="Q131" s="92">
        <v>21</v>
      </c>
      <c r="R131" s="96">
        <v>6574.83</v>
      </c>
      <c r="S131" s="3">
        <v>26.9</v>
      </c>
      <c r="T131" s="96">
        <v>3300.77</v>
      </c>
      <c r="U131" s="59">
        <v>19.100000000000001</v>
      </c>
    </row>
    <row r="132" spans="1:21" hidden="1" x14ac:dyDescent="0.15">
      <c r="A132" s="4" t="s">
        <v>184</v>
      </c>
      <c r="B132" s="58">
        <f t="shared" si="6"/>
        <v>2010</v>
      </c>
      <c r="C132" s="58">
        <f t="shared" si="7"/>
        <v>9</v>
      </c>
      <c r="D132" s="3">
        <v>65200.77</v>
      </c>
      <c r="E132" s="3">
        <v>40.799999999999997</v>
      </c>
      <c r="F132" s="3">
        <v>14696.33</v>
      </c>
      <c r="G132" s="3">
        <v>79.400000000000006</v>
      </c>
      <c r="H132" s="90">
        <v>50504.44</v>
      </c>
      <c r="I132" s="108">
        <v>32.5</v>
      </c>
      <c r="J132" s="101">
        <v>9398.14</v>
      </c>
      <c r="K132" s="3">
        <v>27.2</v>
      </c>
      <c r="L132" s="101">
        <v>452.06</v>
      </c>
      <c r="M132" s="3">
        <v>26</v>
      </c>
      <c r="N132" s="101">
        <v>19123.009999999998</v>
      </c>
      <c r="O132" s="3">
        <v>49.7</v>
      </c>
      <c r="P132" s="101">
        <v>21531.22</v>
      </c>
      <c r="Q132" s="92">
        <v>22.3</v>
      </c>
      <c r="R132" s="96">
        <v>6051.89</v>
      </c>
      <c r="S132" s="3">
        <v>24.7</v>
      </c>
      <c r="T132" s="96">
        <v>3057.36</v>
      </c>
      <c r="U132" s="59">
        <v>17.5</v>
      </c>
    </row>
    <row r="133" spans="1:21" hidden="1" x14ac:dyDescent="0.15">
      <c r="A133" s="4" t="s">
        <v>185</v>
      </c>
      <c r="B133" s="58">
        <f t="shared" si="6"/>
        <v>2010</v>
      </c>
      <c r="C133" s="58">
        <f t="shared" si="7"/>
        <v>8</v>
      </c>
      <c r="D133" s="3">
        <v>58729.37</v>
      </c>
      <c r="E133" s="3">
        <v>43.5</v>
      </c>
      <c r="F133" s="3">
        <v>14365.93</v>
      </c>
      <c r="G133" s="3">
        <v>78</v>
      </c>
      <c r="H133" s="90">
        <v>44363.44</v>
      </c>
      <c r="I133" s="108">
        <v>35</v>
      </c>
      <c r="J133" s="101">
        <v>8459.81</v>
      </c>
      <c r="K133" s="3">
        <v>27.8</v>
      </c>
      <c r="L133" s="101">
        <v>369.43</v>
      </c>
      <c r="M133" s="3">
        <v>23.9</v>
      </c>
      <c r="N133" s="101">
        <v>16627.759999999998</v>
      </c>
      <c r="O133" s="3">
        <v>50.7</v>
      </c>
      <c r="P133" s="101">
        <v>18906.439999999999</v>
      </c>
      <c r="Q133" s="92">
        <v>26.8</v>
      </c>
      <c r="R133" s="96">
        <v>5525.91</v>
      </c>
      <c r="S133" s="3">
        <v>24.1</v>
      </c>
      <c r="T133" s="96">
        <v>2792.42</v>
      </c>
      <c r="U133" s="59">
        <v>19.2</v>
      </c>
    </row>
    <row r="134" spans="1:21" hidden="1" x14ac:dyDescent="0.15">
      <c r="A134" s="4" t="s">
        <v>186</v>
      </c>
      <c r="B134" s="58">
        <f t="shared" si="6"/>
        <v>2010</v>
      </c>
      <c r="C134" s="58">
        <f t="shared" si="7"/>
        <v>7</v>
      </c>
      <c r="D134" s="3">
        <v>52984.38</v>
      </c>
      <c r="E134" s="3">
        <v>47.7</v>
      </c>
      <c r="F134" s="3">
        <v>14108.24</v>
      </c>
      <c r="G134" s="3">
        <v>76.599999999999994</v>
      </c>
      <c r="H134" s="90">
        <v>38876.14</v>
      </c>
      <c r="I134" s="108">
        <v>39.4</v>
      </c>
      <c r="J134" s="101">
        <v>7538.59</v>
      </c>
      <c r="K134" s="3">
        <v>29.3</v>
      </c>
      <c r="L134" s="101">
        <v>301.57</v>
      </c>
      <c r="M134" s="3">
        <v>10.6</v>
      </c>
      <c r="N134" s="101">
        <v>14393.83</v>
      </c>
      <c r="O134" s="3">
        <v>50.8</v>
      </c>
      <c r="P134" s="101">
        <v>16642.150000000001</v>
      </c>
      <c r="Q134" s="92">
        <v>36</v>
      </c>
      <c r="R134" s="96">
        <v>5061.8900000000003</v>
      </c>
      <c r="S134" s="3">
        <v>20</v>
      </c>
      <c r="T134" s="96">
        <v>2539.86</v>
      </c>
      <c r="U134" s="59">
        <v>12.9</v>
      </c>
    </row>
    <row r="135" spans="1:21" hidden="1" x14ac:dyDescent="0.15">
      <c r="A135" s="4" t="s">
        <v>187</v>
      </c>
      <c r="B135" s="58">
        <f t="shared" si="6"/>
        <v>2010</v>
      </c>
      <c r="C135" s="58">
        <f t="shared" si="7"/>
        <v>6</v>
      </c>
      <c r="D135" s="3">
        <v>47549.760000000002</v>
      </c>
      <c r="E135" s="3">
        <v>53.8</v>
      </c>
      <c r="F135" s="3">
        <v>13830.8</v>
      </c>
      <c r="G135" s="3">
        <v>78.099999999999994</v>
      </c>
      <c r="H135" s="90">
        <v>33718.959999999999</v>
      </c>
      <c r="I135" s="108">
        <v>45.6</v>
      </c>
      <c r="J135" s="101">
        <v>6572.54</v>
      </c>
      <c r="K135" s="3">
        <v>34.5</v>
      </c>
      <c r="L135" s="101">
        <v>249.88</v>
      </c>
      <c r="M135" s="3">
        <v>2.8</v>
      </c>
      <c r="N135" s="101">
        <v>12409.62</v>
      </c>
      <c r="O135" s="3">
        <v>50.9</v>
      </c>
      <c r="P135" s="101">
        <v>14486.92</v>
      </c>
      <c r="Q135" s="92">
        <v>47.9</v>
      </c>
      <c r="R135" s="96">
        <v>4614.4799999999996</v>
      </c>
      <c r="S135" s="3">
        <v>18</v>
      </c>
      <c r="T135" s="96">
        <v>2319.21</v>
      </c>
      <c r="U135" s="59">
        <v>13.2</v>
      </c>
    </row>
    <row r="136" spans="1:21" hidden="1" x14ac:dyDescent="0.15">
      <c r="A136" s="4" t="s">
        <v>188</v>
      </c>
      <c r="B136" s="58">
        <f t="shared" si="6"/>
        <v>2010</v>
      </c>
      <c r="C136" s="58">
        <f t="shared" si="7"/>
        <v>5</v>
      </c>
      <c r="D136" s="3">
        <v>40494.21</v>
      </c>
      <c r="E136" s="3">
        <v>63.1</v>
      </c>
      <c r="F136" s="3">
        <v>13205.77</v>
      </c>
      <c r="G136" s="3">
        <v>76.8</v>
      </c>
      <c r="H136" s="90">
        <v>27288.45</v>
      </c>
      <c r="I136" s="108">
        <v>57.2</v>
      </c>
      <c r="J136" s="101">
        <v>5549.63</v>
      </c>
      <c r="K136" s="3">
        <v>43.6</v>
      </c>
      <c r="L136" s="101">
        <v>168.97</v>
      </c>
      <c r="M136" s="3">
        <v>-24.8</v>
      </c>
      <c r="N136" s="101">
        <v>9540.6200000000008</v>
      </c>
      <c r="O136" s="3">
        <v>54.3</v>
      </c>
      <c r="P136" s="101">
        <v>12029.22</v>
      </c>
      <c r="Q136" s="92">
        <v>69.8</v>
      </c>
      <c r="R136" s="96">
        <v>3932.52</v>
      </c>
      <c r="S136" s="3">
        <v>16.399999999999999</v>
      </c>
      <c r="T136" s="96">
        <v>1991.01</v>
      </c>
      <c r="U136" s="59">
        <v>14.1</v>
      </c>
    </row>
    <row r="137" spans="1:21" hidden="1" x14ac:dyDescent="0.15">
      <c r="A137" s="4" t="s">
        <v>189</v>
      </c>
      <c r="B137" s="58">
        <f t="shared" si="6"/>
        <v>2010</v>
      </c>
      <c r="C137" s="58">
        <f t="shared" si="7"/>
        <v>4</v>
      </c>
      <c r="D137" s="3">
        <v>34369.17</v>
      </c>
      <c r="E137" s="3">
        <v>66.2</v>
      </c>
      <c r="F137" s="3">
        <v>12766.67</v>
      </c>
      <c r="G137" s="3">
        <v>78</v>
      </c>
      <c r="H137" s="90">
        <v>21602.5</v>
      </c>
      <c r="I137" s="108">
        <v>59.9</v>
      </c>
      <c r="J137" s="101">
        <v>4552.32</v>
      </c>
      <c r="K137" s="3">
        <v>39.9</v>
      </c>
      <c r="L137" s="101">
        <v>136.81</v>
      </c>
      <c r="M137" s="3">
        <v>-17.399999999999999</v>
      </c>
      <c r="N137" s="101">
        <v>7459.14</v>
      </c>
      <c r="O137" s="3">
        <v>52.5</v>
      </c>
      <c r="P137" s="101">
        <v>9454.23</v>
      </c>
      <c r="Q137" s="92">
        <v>81.900000000000006</v>
      </c>
      <c r="R137" s="96">
        <v>3494.86</v>
      </c>
      <c r="S137" s="3">
        <v>17.600000000000001</v>
      </c>
      <c r="T137" s="96">
        <v>1792.92</v>
      </c>
      <c r="U137" s="59">
        <v>16.399999999999999</v>
      </c>
    </row>
    <row r="138" spans="1:21" hidden="1" x14ac:dyDescent="0.15">
      <c r="A138" s="4" t="s">
        <v>190</v>
      </c>
      <c r="B138" s="58">
        <f t="shared" si="6"/>
        <v>2010</v>
      </c>
      <c r="C138" s="58">
        <f t="shared" si="7"/>
        <v>3</v>
      </c>
      <c r="D138" s="3">
        <v>28500.43</v>
      </c>
      <c r="E138" s="3">
        <v>66.8</v>
      </c>
      <c r="F138" s="3">
        <v>12249.95</v>
      </c>
      <c r="G138" s="3">
        <v>74.5</v>
      </c>
      <c r="H138" s="90">
        <v>16250.48</v>
      </c>
      <c r="I138" s="108">
        <v>61.4</v>
      </c>
      <c r="J138" s="101">
        <v>3673.55</v>
      </c>
      <c r="K138" s="3">
        <v>44.3</v>
      </c>
      <c r="L138" s="101">
        <v>99.19</v>
      </c>
      <c r="M138" s="3">
        <v>-33.700000000000003</v>
      </c>
      <c r="N138" s="101">
        <v>5601.84</v>
      </c>
      <c r="O138" s="3">
        <v>47.8</v>
      </c>
      <c r="P138" s="101">
        <v>6875.9</v>
      </c>
      <c r="Q138" s="92">
        <v>91.8</v>
      </c>
      <c r="R138" s="96">
        <v>2932.51</v>
      </c>
      <c r="S138" s="3">
        <v>10.199999999999999</v>
      </c>
      <c r="T138" s="96">
        <v>1468.74</v>
      </c>
      <c r="U138" s="59">
        <v>2.2999999999999998</v>
      </c>
    </row>
    <row r="139" spans="1:21" hidden="1" x14ac:dyDescent="0.15">
      <c r="A139" s="4" t="s">
        <v>191</v>
      </c>
      <c r="B139" s="58">
        <f t="shared" si="6"/>
        <v>2010</v>
      </c>
      <c r="C139" s="58">
        <f t="shared" si="7"/>
        <v>2</v>
      </c>
      <c r="D139" s="3">
        <v>20966.439999999999</v>
      </c>
      <c r="E139" s="3">
        <v>80.099999999999994</v>
      </c>
      <c r="F139" s="3">
        <v>10497.19</v>
      </c>
      <c r="G139" s="3">
        <v>92.1</v>
      </c>
      <c r="H139" s="90">
        <v>10469.25</v>
      </c>
      <c r="I139" s="108">
        <v>69.5</v>
      </c>
      <c r="J139" s="101">
        <v>2488.5300000000002</v>
      </c>
      <c r="K139" s="3">
        <v>46.1</v>
      </c>
      <c r="L139" s="101">
        <v>53.43</v>
      </c>
      <c r="M139" s="3">
        <v>-23.5</v>
      </c>
      <c r="N139" s="101">
        <v>3445.6</v>
      </c>
      <c r="O139" s="3">
        <v>50.6</v>
      </c>
      <c r="P139" s="101">
        <v>4481.6899999999996</v>
      </c>
      <c r="Q139" s="92">
        <v>111.9</v>
      </c>
      <c r="R139" s="96">
        <v>2195.2399999999998</v>
      </c>
      <c r="S139" s="3">
        <v>17.3</v>
      </c>
      <c r="T139" s="96">
        <v>1112.8900000000001</v>
      </c>
      <c r="U139" s="59">
        <v>10.3</v>
      </c>
    </row>
    <row r="140" spans="1:21" hidden="1" x14ac:dyDescent="0.15">
      <c r="A140" s="4" t="s">
        <v>192</v>
      </c>
      <c r="B140" s="58">
        <f t="shared" si="6"/>
        <v>2010</v>
      </c>
      <c r="C140" s="58">
        <f t="shared" si="7"/>
        <v>1</v>
      </c>
      <c r="D140" s="3" t="s">
        <v>0</v>
      </c>
      <c r="E140" s="3" t="s">
        <v>0</v>
      </c>
      <c r="F140" s="3" t="s">
        <v>0</v>
      </c>
      <c r="G140" s="3" t="s">
        <v>0</v>
      </c>
      <c r="H140" s="90" t="s">
        <v>0</v>
      </c>
      <c r="I140" s="108" t="s">
        <v>0</v>
      </c>
      <c r="J140" s="101" t="s">
        <v>0</v>
      </c>
      <c r="K140" s="3" t="s">
        <v>0</v>
      </c>
      <c r="L140" s="101" t="s">
        <v>0</v>
      </c>
      <c r="M140" s="3" t="s">
        <v>0</v>
      </c>
      <c r="N140" s="101" t="s">
        <v>0</v>
      </c>
      <c r="O140" s="3" t="s">
        <v>0</v>
      </c>
      <c r="P140" s="101" t="s">
        <v>0</v>
      </c>
      <c r="Q140" s="92" t="s">
        <v>0</v>
      </c>
      <c r="R140" s="96" t="s">
        <v>0</v>
      </c>
      <c r="S140" s="3" t="s">
        <v>0</v>
      </c>
      <c r="T140" s="96" t="s">
        <v>0</v>
      </c>
      <c r="U140" s="59" t="s">
        <v>0</v>
      </c>
    </row>
    <row r="141" spans="1:21" hidden="1" x14ac:dyDescent="0.15">
      <c r="A141" s="4" t="s">
        <v>193</v>
      </c>
      <c r="B141" s="58">
        <f t="shared" si="6"/>
        <v>2009</v>
      </c>
      <c r="C141" s="58">
        <f t="shared" si="7"/>
        <v>12</v>
      </c>
      <c r="D141" s="3">
        <v>65759.94</v>
      </c>
      <c r="E141" s="3">
        <v>35.6</v>
      </c>
      <c r="F141" s="3">
        <v>8632.31</v>
      </c>
      <c r="G141" s="3">
        <v>-2.7</v>
      </c>
      <c r="H141" s="90">
        <v>57127.63</v>
      </c>
      <c r="I141" s="108">
        <v>44.2</v>
      </c>
      <c r="J141" s="101">
        <v>11292.69</v>
      </c>
      <c r="K141" s="3">
        <v>48.5</v>
      </c>
      <c r="L141" s="101">
        <v>469.73</v>
      </c>
      <c r="M141" s="3">
        <v>-35.5</v>
      </c>
      <c r="N141" s="101">
        <v>17905.990000000002</v>
      </c>
      <c r="O141" s="3">
        <v>16.899999999999999</v>
      </c>
      <c r="P141" s="101">
        <v>27459.22</v>
      </c>
      <c r="Q141" s="92">
        <v>71.900000000000006</v>
      </c>
      <c r="R141" s="96">
        <v>6231.66</v>
      </c>
      <c r="S141" s="3">
        <v>3</v>
      </c>
      <c r="T141" s="96">
        <v>3272.79</v>
      </c>
      <c r="U141" s="59">
        <v>1.6</v>
      </c>
    </row>
    <row r="142" spans="1:21" hidden="1" x14ac:dyDescent="0.15">
      <c r="A142" s="4" t="s">
        <v>194</v>
      </c>
      <c r="B142" s="58">
        <f t="shared" si="6"/>
        <v>2009</v>
      </c>
      <c r="C142" s="58">
        <f t="shared" si="7"/>
        <v>11</v>
      </c>
      <c r="D142" s="3">
        <v>56599.55</v>
      </c>
      <c r="E142" s="3">
        <v>36.200000000000003</v>
      </c>
      <c r="F142" s="3">
        <v>8429.85</v>
      </c>
      <c r="G142" s="3">
        <v>3.3</v>
      </c>
      <c r="H142" s="90">
        <v>48169.7</v>
      </c>
      <c r="I142" s="108">
        <v>44.2</v>
      </c>
      <c r="J142" s="101">
        <v>8993.64</v>
      </c>
      <c r="K142" s="3">
        <v>40.200000000000003</v>
      </c>
      <c r="L142" s="101">
        <v>412.5</v>
      </c>
      <c r="M142" s="3">
        <v>-31.4</v>
      </c>
      <c r="N142" s="101">
        <v>15909.28</v>
      </c>
      <c r="O142" s="3">
        <v>18.3</v>
      </c>
      <c r="P142" s="101">
        <v>22854.28</v>
      </c>
      <c r="Q142" s="92">
        <v>76.599999999999994</v>
      </c>
      <c r="R142" s="96">
        <v>5518.32</v>
      </c>
      <c r="S142" s="3">
        <v>32.200000000000003</v>
      </c>
      <c r="T142" s="96">
        <v>2921.1</v>
      </c>
      <c r="U142" s="59">
        <v>29.1</v>
      </c>
    </row>
    <row r="143" spans="1:21" hidden="1" x14ac:dyDescent="0.15">
      <c r="A143" s="4" t="s">
        <v>195</v>
      </c>
      <c r="B143" s="58">
        <f t="shared" si="6"/>
        <v>2009</v>
      </c>
      <c r="C143" s="58">
        <f t="shared" si="7"/>
        <v>10</v>
      </c>
      <c r="D143" s="3">
        <v>52377.09</v>
      </c>
      <c r="E143" s="3">
        <v>35.200000000000003</v>
      </c>
      <c r="F143" s="3">
        <v>8343.2999999999993</v>
      </c>
      <c r="G143" s="3">
        <v>3.7</v>
      </c>
      <c r="H143" s="90">
        <v>43108.77</v>
      </c>
      <c r="I143" s="108">
        <v>43.4</v>
      </c>
      <c r="J143" s="101">
        <v>8267.5300000000007</v>
      </c>
      <c r="K143" s="3">
        <v>53</v>
      </c>
      <c r="L143" s="101">
        <v>376.56</v>
      </c>
      <c r="M143" s="3">
        <v>-29.6</v>
      </c>
      <c r="N143" s="101">
        <v>14303.54</v>
      </c>
      <c r="O143" s="3">
        <v>16.7</v>
      </c>
      <c r="P143" s="101">
        <v>20161.150000000001</v>
      </c>
      <c r="Q143" s="92">
        <v>69.5</v>
      </c>
      <c r="R143" s="96">
        <v>5181.26</v>
      </c>
      <c r="S143" s="3">
        <v>32.6</v>
      </c>
      <c r="T143" s="96">
        <v>2771.79</v>
      </c>
      <c r="U143" s="59">
        <v>31.6</v>
      </c>
    </row>
    <row r="144" spans="1:21" hidden="1" x14ac:dyDescent="0.15">
      <c r="A144" s="4" t="s">
        <v>196</v>
      </c>
      <c r="B144" s="58">
        <f t="shared" si="6"/>
        <v>2009</v>
      </c>
      <c r="C144" s="58">
        <f t="shared" si="7"/>
        <v>9</v>
      </c>
      <c r="D144" s="3">
        <v>47212.79</v>
      </c>
      <c r="E144" s="3">
        <v>31.2</v>
      </c>
      <c r="F144" s="3">
        <v>8222.19</v>
      </c>
      <c r="G144" s="3">
        <v>3.9</v>
      </c>
      <c r="H144" s="90">
        <v>38121.18</v>
      </c>
      <c r="I144" s="108">
        <v>38.799999999999997</v>
      </c>
      <c r="J144" s="101">
        <v>7388.35</v>
      </c>
      <c r="K144" s="3">
        <v>47.2</v>
      </c>
      <c r="L144" s="101">
        <v>358.73</v>
      </c>
      <c r="M144" s="3">
        <v>-26.2</v>
      </c>
      <c r="N144" s="101">
        <v>12770.96</v>
      </c>
      <c r="O144" s="3">
        <v>14.5</v>
      </c>
      <c r="P144" s="101">
        <v>17603.150000000001</v>
      </c>
      <c r="Q144" s="92">
        <v>62.4</v>
      </c>
      <c r="R144" s="96">
        <v>4855.24</v>
      </c>
      <c r="S144" s="3">
        <v>33.9</v>
      </c>
      <c r="T144" s="96">
        <v>2603.44</v>
      </c>
      <c r="U144" s="59">
        <v>33</v>
      </c>
    </row>
    <row r="145" spans="1:21" hidden="1" x14ac:dyDescent="0.15">
      <c r="A145" s="4" t="s">
        <v>197</v>
      </c>
      <c r="B145" s="58">
        <f t="shared" si="6"/>
        <v>2009</v>
      </c>
      <c r="C145" s="58">
        <f t="shared" si="7"/>
        <v>8</v>
      </c>
      <c r="D145" s="3">
        <v>41790.730000000003</v>
      </c>
      <c r="E145" s="3">
        <v>27.1</v>
      </c>
      <c r="F145" s="3">
        <v>8101.62</v>
      </c>
      <c r="G145" s="3">
        <v>4.2</v>
      </c>
      <c r="H145" s="90">
        <v>32856.28</v>
      </c>
      <c r="I145" s="108">
        <v>34.200000000000003</v>
      </c>
      <c r="J145" s="101">
        <v>6617.39</v>
      </c>
      <c r="K145" s="3">
        <v>46.3</v>
      </c>
      <c r="L145" s="101">
        <v>298.10000000000002</v>
      </c>
      <c r="M145" s="3">
        <v>-33.6</v>
      </c>
      <c r="N145" s="101">
        <v>11030.56</v>
      </c>
      <c r="O145" s="3">
        <v>12.6</v>
      </c>
      <c r="P145" s="101">
        <v>14910.23</v>
      </c>
      <c r="Q145" s="92">
        <v>52.7</v>
      </c>
      <c r="R145" s="96">
        <v>4453.67</v>
      </c>
      <c r="S145" s="3">
        <v>35.6</v>
      </c>
      <c r="T145" s="96">
        <v>2342.79</v>
      </c>
      <c r="U145" s="59">
        <v>33.200000000000003</v>
      </c>
    </row>
    <row r="146" spans="1:21" hidden="1" x14ac:dyDescent="0.15">
      <c r="A146" s="4" t="s">
        <v>198</v>
      </c>
      <c r="B146" s="58">
        <f t="shared" si="6"/>
        <v>2009</v>
      </c>
      <c r="C146" s="58">
        <f t="shared" si="7"/>
        <v>7</v>
      </c>
      <c r="D146" s="3">
        <v>36658.9</v>
      </c>
      <c r="E146" s="3">
        <v>22.9</v>
      </c>
      <c r="F146" s="3">
        <v>8019.9</v>
      </c>
      <c r="G146" s="3">
        <v>5.8</v>
      </c>
      <c r="H146" s="90">
        <v>27885.86</v>
      </c>
      <c r="I146" s="108">
        <v>28.7</v>
      </c>
      <c r="J146" s="101">
        <v>5831.28</v>
      </c>
      <c r="K146" s="3">
        <v>42.7</v>
      </c>
      <c r="L146" s="101">
        <v>272.62</v>
      </c>
      <c r="M146" s="3">
        <v>-33.1</v>
      </c>
      <c r="N146" s="101">
        <v>9542.5300000000007</v>
      </c>
      <c r="O146" s="3">
        <v>9.9</v>
      </c>
      <c r="P146" s="101">
        <v>12239.43</v>
      </c>
      <c r="Q146" s="92">
        <v>43.2</v>
      </c>
      <c r="R146" s="96">
        <v>4217.82</v>
      </c>
      <c r="S146" s="3">
        <v>42.4</v>
      </c>
      <c r="T146" s="96">
        <v>2250.15</v>
      </c>
      <c r="U146" s="59">
        <v>42.2</v>
      </c>
    </row>
    <row r="147" spans="1:21" hidden="1" x14ac:dyDescent="0.15">
      <c r="A147" s="4" t="s">
        <v>199</v>
      </c>
      <c r="B147" s="58">
        <f t="shared" si="6"/>
        <v>2009</v>
      </c>
      <c r="C147" s="58">
        <f t="shared" si="7"/>
        <v>6</v>
      </c>
      <c r="D147" s="3">
        <v>31494.79</v>
      </c>
      <c r="E147" s="3">
        <v>18.600000000000001</v>
      </c>
      <c r="F147" s="3">
        <v>7792.23</v>
      </c>
      <c r="G147" s="3">
        <v>5.5</v>
      </c>
      <c r="H147" s="90">
        <v>23151.53</v>
      </c>
      <c r="I147" s="108">
        <v>23.6</v>
      </c>
      <c r="J147" s="101">
        <v>4885.33</v>
      </c>
      <c r="K147" s="3">
        <v>32.6</v>
      </c>
      <c r="L147" s="101">
        <v>243.08</v>
      </c>
      <c r="M147" s="3">
        <v>-29.7</v>
      </c>
      <c r="N147" s="101">
        <v>8226.24</v>
      </c>
      <c r="O147" s="3">
        <v>10.4</v>
      </c>
      <c r="P147" s="101">
        <v>9796.8799999999992</v>
      </c>
      <c r="Q147" s="92">
        <v>34.700000000000003</v>
      </c>
      <c r="R147" s="96">
        <v>3913.05</v>
      </c>
      <c r="S147" s="3">
        <v>45.8</v>
      </c>
      <c r="T147" s="96">
        <v>2049.75</v>
      </c>
      <c r="U147" s="59">
        <v>41.6</v>
      </c>
    </row>
    <row r="148" spans="1:21" hidden="1" x14ac:dyDescent="0.15">
      <c r="A148" s="4" t="s">
        <v>200</v>
      </c>
      <c r="B148" s="58">
        <f t="shared" si="6"/>
        <v>2009</v>
      </c>
      <c r="C148" s="58">
        <f t="shared" si="7"/>
        <v>5</v>
      </c>
      <c r="D148" s="3">
        <v>25001.55</v>
      </c>
      <c r="E148" s="3">
        <v>12.8</v>
      </c>
      <c r="F148" s="3">
        <v>7478.87</v>
      </c>
      <c r="G148" s="3">
        <v>6</v>
      </c>
      <c r="H148" s="90">
        <v>17359.78</v>
      </c>
      <c r="I148" s="108">
        <v>16.100000000000001</v>
      </c>
      <c r="J148" s="101">
        <v>3865.88</v>
      </c>
      <c r="K148" s="3">
        <v>15.8</v>
      </c>
      <c r="L148" s="101">
        <v>224.65</v>
      </c>
      <c r="M148" s="3">
        <v>-8.6999999999999993</v>
      </c>
      <c r="N148" s="101">
        <v>6184.76</v>
      </c>
      <c r="O148" s="3">
        <v>10.9</v>
      </c>
      <c r="P148" s="101">
        <v>7084.52</v>
      </c>
      <c r="Q148" s="92">
        <v>22.3</v>
      </c>
      <c r="R148" s="96">
        <v>3378.19</v>
      </c>
      <c r="S148" s="3">
        <v>50.7</v>
      </c>
      <c r="T148" s="96">
        <v>1745.51</v>
      </c>
      <c r="U148" s="59">
        <v>45.7</v>
      </c>
    </row>
    <row r="149" spans="1:21" hidden="1" x14ac:dyDescent="0.15">
      <c r="A149" s="4" t="s">
        <v>201</v>
      </c>
      <c r="B149" s="58">
        <f t="shared" si="6"/>
        <v>2009</v>
      </c>
      <c r="C149" s="58">
        <f t="shared" si="7"/>
        <v>4</v>
      </c>
      <c r="D149" s="3">
        <v>20684.73</v>
      </c>
      <c r="E149" s="3">
        <v>9.6</v>
      </c>
      <c r="F149" s="3">
        <v>7172.93</v>
      </c>
      <c r="G149" s="3">
        <v>4.7</v>
      </c>
      <c r="H149" s="90">
        <v>13511.8</v>
      </c>
      <c r="I149" s="108">
        <v>12.4</v>
      </c>
      <c r="J149" s="101">
        <v>3254.68</v>
      </c>
      <c r="K149" s="3">
        <v>12.4</v>
      </c>
      <c r="L149" s="101">
        <v>165.56</v>
      </c>
      <c r="M149" s="3">
        <v>11.6</v>
      </c>
      <c r="N149" s="101">
        <v>4892.72</v>
      </c>
      <c r="O149" s="3">
        <v>10.199999999999999</v>
      </c>
      <c r="P149" s="101">
        <v>5198.8500000000004</v>
      </c>
      <c r="Q149" s="92">
        <v>14.6</v>
      </c>
      <c r="R149" s="96">
        <v>2971.94</v>
      </c>
      <c r="S149" s="3">
        <v>51.1</v>
      </c>
      <c r="T149" s="96">
        <v>1540.92</v>
      </c>
      <c r="U149" s="59">
        <v>51.8</v>
      </c>
    </row>
    <row r="150" spans="1:21" hidden="1" x14ac:dyDescent="0.15">
      <c r="A150" s="4" t="s">
        <v>202</v>
      </c>
      <c r="B150" s="58">
        <f t="shared" si="6"/>
        <v>2009</v>
      </c>
      <c r="C150" s="58">
        <f t="shared" si="7"/>
        <v>3</v>
      </c>
      <c r="D150" s="3">
        <v>17089.009999999998</v>
      </c>
      <c r="E150" s="3">
        <v>9.1</v>
      </c>
      <c r="F150" s="3">
        <v>7018.7</v>
      </c>
      <c r="G150" s="3">
        <v>9</v>
      </c>
      <c r="H150" s="90">
        <v>10070.32</v>
      </c>
      <c r="I150" s="108">
        <v>9.1999999999999993</v>
      </c>
      <c r="J150" s="101">
        <v>2545.46</v>
      </c>
      <c r="K150" s="3">
        <v>8</v>
      </c>
      <c r="L150" s="101">
        <v>149.71</v>
      </c>
      <c r="M150" s="3">
        <v>41.9</v>
      </c>
      <c r="N150" s="101">
        <v>3790.61</v>
      </c>
      <c r="O150" s="3">
        <v>13.1</v>
      </c>
      <c r="P150" s="101">
        <v>3584.54</v>
      </c>
      <c r="Q150" s="92">
        <v>5</v>
      </c>
      <c r="R150" s="96">
        <v>2660.24</v>
      </c>
      <c r="S150" s="3">
        <v>58.9</v>
      </c>
      <c r="T150" s="96">
        <v>1435.56</v>
      </c>
      <c r="U150" s="59">
        <v>65.599999999999994</v>
      </c>
    </row>
    <row r="151" spans="1:21" hidden="1" x14ac:dyDescent="0.15">
      <c r="A151" s="4" t="s">
        <v>203</v>
      </c>
      <c r="B151" s="58">
        <f t="shared" si="6"/>
        <v>2009</v>
      </c>
      <c r="C151" s="58">
        <f t="shared" si="7"/>
        <v>2</v>
      </c>
      <c r="D151" s="3">
        <v>11476.33</v>
      </c>
      <c r="E151" s="3">
        <v>4.4000000000000004</v>
      </c>
      <c r="F151" s="3">
        <v>5430.47</v>
      </c>
      <c r="G151" s="3">
        <v>1.6</v>
      </c>
      <c r="H151" s="90">
        <v>6045.87</v>
      </c>
      <c r="I151" s="108">
        <v>6.9</v>
      </c>
      <c r="J151" s="101">
        <v>1674.21</v>
      </c>
      <c r="K151" s="3">
        <v>9</v>
      </c>
      <c r="L151" s="101">
        <v>69.42</v>
      </c>
      <c r="M151" s="3">
        <v>50.8</v>
      </c>
      <c r="N151" s="101">
        <v>2214.65</v>
      </c>
      <c r="O151" s="3">
        <v>13.9</v>
      </c>
      <c r="P151" s="101">
        <v>2087.59</v>
      </c>
      <c r="Q151" s="92">
        <v>-1.8</v>
      </c>
      <c r="R151" s="96">
        <v>1831.31</v>
      </c>
      <c r="S151" s="3">
        <v>51.2</v>
      </c>
      <c r="T151" s="96">
        <v>991.74</v>
      </c>
      <c r="U151" s="59">
        <v>62.5</v>
      </c>
    </row>
    <row r="152" spans="1:21" hidden="1" x14ac:dyDescent="0.15">
      <c r="A152" s="60" t="s">
        <v>229</v>
      </c>
      <c r="B152" s="61">
        <f t="shared" si="6"/>
        <v>2009</v>
      </c>
      <c r="C152" s="61">
        <f t="shared" si="7"/>
        <v>1</v>
      </c>
      <c r="D152" s="62" t="s">
        <v>0</v>
      </c>
      <c r="E152" s="62" t="s">
        <v>0</v>
      </c>
      <c r="F152" s="62" t="s">
        <v>0</v>
      </c>
      <c r="G152" s="62" t="s">
        <v>0</v>
      </c>
      <c r="H152" s="106" t="s">
        <v>0</v>
      </c>
      <c r="I152" s="109" t="s">
        <v>0</v>
      </c>
      <c r="J152" s="102" t="s">
        <v>0</v>
      </c>
      <c r="K152" s="62" t="s">
        <v>0</v>
      </c>
      <c r="L152" s="102" t="s">
        <v>0</v>
      </c>
      <c r="M152" s="62" t="s">
        <v>0</v>
      </c>
      <c r="N152" s="102" t="s">
        <v>0</v>
      </c>
      <c r="O152" s="62" t="s">
        <v>0</v>
      </c>
      <c r="P152" s="102" t="s">
        <v>0</v>
      </c>
      <c r="Q152" s="93" t="s">
        <v>0</v>
      </c>
      <c r="R152" s="97" t="s">
        <v>0</v>
      </c>
      <c r="S152" s="62" t="s">
        <v>0</v>
      </c>
      <c r="T152" s="97" t="s">
        <v>0</v>
      </c>
      <c r="U152" s="63" t="s">
        <v>0</v>
      </c>
    </row>
    <row r="154" spans="1:21" ht="27" x14ac:dyDescent="0.15">
      <c r="I154" s="52" t="s">
        <v>231</v>
      </c>
      <c r="J154" s="104">
        <f>J2/118970.45</f>
        <v>0.1294592901010293</v>
      </c>
      <c r="K154" s="50"/>
      <c r="L154" s="104">
        <f t="shared" ref="L154" si="8">L2/118970.45</f>
        <v>3.7227731760281651E-4</v>
      </c>
      <c r="M154" s="50"/>
      <c r="N154" s="104">
        <f>N2/118970.45</f>
        <v>0.2986679465363038</v>
      </c>
      <c r="O154" s="50"/>
      <c r="P154" s="104">
        <f>1-J154-L154-N154</f>
        <v>0.57150048604506409</v>
      </c>
      <c r="R154" s="99">
        <f>R2/118970.45</f>
        <v>0.29264720777302267</v>
      </c>
      <c r="S154" s="50"/>
      <c r="T154" s="99">
        <f>T2/118970.45</f>
        <v>0.16600693701671296</v>
      </c>
    </row>
  </sheetData>
  <autoFilter ref="A1:U152" xr:uid="{68DDCB10-FBBD-4E71-8A14-7304E46EB349}">
    <filterColumn colId="2">
      <filters>
        <filter val="12"/>
      </filters>
    </filterColumn>
  </autoFilter>
  <phoneticPr fontId="1" type="noConversion"/>
  <conditionalFormatting sqref="A1:U152">
    <cfRule type="expression" priority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7月地产销售面积和金额</vt:lpstr>
      <vt:lpstr>地产开发投资</vt:lpstr>
      <vt:lpstr>地产开发投资实际到位资金</vt:lpstr>
      <vt:lpstr>房地产土地开发及销售</vt:lpstr>
      <vt:lpstr>地产销售额和面积</vt:lpstr>
      <vt:lpstr>中国300城市土地市场交易情报（全部）</vt:lpstr>
      <vt:lpstr>中国300城市土地市场交易情报 (计算)</vt:lpstr>
      <vt:lpstr>中国300城市土地市场交易情报 (1-12)</vt:lpstr>
      <vt:lpstr>地产开发投资实际到位资金 (按年)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shunli he</dc:creator>
  <cp:lastModifiedBy>pc</cp:lastModifiedBy>
  <dcterms:created xsi:type="dcterms:W3CDTF">2021-08-07T10:58:20Z</dcterms:created>
  <dcterms:modified xsi:type="dcterms:W3CDTF">2021-09-02T14:04:08Z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8f159e26-27cf-41a0-8173-3738d768d168</vt:lpwstr>
  </property>
</Properties>
</file>