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10" windowWidth="14810" windowHeight="8010"/>
  </bookViews>
  <sheets>
    <sheet name="Analysis" sheetId="4" r:id="rId1"/>
    <sheet name="test1" sheetId="5" r:id="rId2"/>
  </sheets>
  <calcPr calcId="125725"/>
</workbook>
</file>

<file path=xl/calcChain.xml><?xml version="1.0" encoding="utf-8"?>
<calcChain xmlns="http://schemas.openxmlformats.org/spreadsheetml/2006/main">
  <c r="C21" i="5"/>
  <c r="C20"/>
  <c r="C19"/>
  <c r="C18"/>
  <c r="C17"/>
  <c r="C16"/>
  <c r="C15"/>
  <c r="C14"/>
  <c r="C18" i="4"/>
  <c r="C19"/>
  <c r="C20"/>
  <c r="C21"/>
  <c r="C22"/>
  <c r="C23"/>
  <c r="C24"/>
  <c r="C17"/>
  <c r="K27" i="5"/>
  <c r="J27"/>
  <c r="I27"/>
  <c r="H27"/>
  <c r="G27"/>
  <c r="N21"/>
  <c r="M21"/>
  <c r="L21"/>
  <c r="K21"/>
  <c r="J21"/>
  <c r="I21"/>
  <c r="H21"/>
  <c r="G21"/>
  <c r="N20"/>
  <c r="M20"/>
  <c r="L20"/>
  <c r="K20"/>
  <c r="J20"/>
  <c r="I20"/>
  <c r="H20"/>
  <c r="G20"/>
  <c r="N19"/>
  <c r="M19"/>
  <c r="L19"/>
  <c r="K19"/>
  <c r="J19"/>
  <c r="I19"/>
  <c r="H19"/>
  <c r="G19"/>
  <c r="N18"/>
  <c r="M18"/>
  <c r="L18"/>
  <c r="K18"/>
  <c r="J18"/>
  <c r="I18"/>
  <c r="H18"/>
  <c r="G18"/>
  <c r="N17"/>
  <c r="M17"/>
  <c r="L17"/>
  <c r="K17"/>
  <c r="J17"/>
  <c r="I17"/>
  <c r="H17"/>
  <c r="G17"/>
  <c r="N16"/>
  <c r="N31" s="1"/>
  <c r="M16"/>
  <c r="L16"/>
  <c r="K16"/>
  <c r="K31" s="1"/>
  <c r="J16"/>
  <c r="J31" s="1"/>
  <c r="I16"/>
  <c r="H16"/>
  <c r="G16"/>
  <c r="G31" s="1"/>
  <c r="N15"/>
  <c r="M15"/>
  <c r="L15"/>
  <c r="K15"/>
  <c r="K30" s="1"/>
  <c r="J15"/>
  <c r="I15"/>
  <c r="H15"/>
  <c r="G15"/>
  <c r="G30" s="1"/>
  <c r="N14"/>
  <c r="M14"/>
  <c r="L14"/>
  <c r="K14"/>
  <c r="J14"/>
  <c r="I14"/>
  <c r="H14"/>
  <c r="G14"/>
  <c r="B15"/>
  <c r="I30" s="1"/>
  <c r="B16"/>
  <c r="I31" s="1"/>
  <c r="B17"/>
  <c r="I32" s="1"/>
  <c r="B18"/>
  <c r="I33" s="1"/>
  <c r="B19"/>
  <c r="I34" s="1"/>
  <c r="B20"/>
  <c r="I35" s="1"/>
  <c r="B21"/>
  <c r="I36" s="1"/>
  <c r="B14"/>
  <c r="I29" s="1"/>
  <c r="I37" s="1"/>
  <c r="I46" s="1"/>
  <c r="C11"/>
  <c r="C8"/>
  <c r="K30" i="4"/>
  <c r="J30"/>
  <c r="I30"/>
  <c r="H30"/>
  <c r="G30"/>
  <c r="C11"/>
  <c r="B24" s="1"/>
  <c r="G32" i="5" l="1"/>
  <c r="K32"/>
  <c r="G33"/>
  <c r="K33"/>
  <c r="G34"/>
  <c r="K34"/>
  <c r="G35"/>
  <c r="K35"/>
  <c r="G36"/>
  <c r="K36"/>
  <c r="M30"/>
  <c r="M32"/>
  <c r="M34"/>
  <c r="M36"/>
  <c r="G29"/>
  <c r="G37" s="1"/>
  <c r="G46" s="1"/>
  <c r="K29"/>
  <c r="K37" s="1"/>
  <c r="J32"/>
  <c r="N32"/>
  <c r="J33"/>
  <c r="N33"/>
  <c r="J34"/>
  <c r="N34"/>
  <c r="J35"/>
  <c r="N35"/>
  <c r="J36"/>
  <c r="N36"/>
  <c r="M29"/>
  <c r="M37" s="1"/>
  <c r="M31"/>
  <c r="M33"/>
  <c r="M35"/>
  <c r="J29"/>
  <c r="J37" s="1"/>
  <c r="J46" s="1"/>
  <c r="N29"/>
  <c r="N37" s="1"/>
  <c r="J30"/>
  <c r="N30"/>
  <c r="H29"/>
  <c r="L29"/>
  <c r="H30"/>
  <c r="L30"/>
  <c r="H31"/>
  <c r="L31"/>
  <c r="H32"/>
  <c r="L32"/>
  <c r="H33"/>
  <c r="L33"/>
  <c r="H34"/>
  <c r="L34"/>
  <c r="H35"/>
  <c r="L35"/>
  <c r="H36"/>
  <c r="L36"/>
  <c r="G42"/>
  <c r="G41"/>
  <c r="I42"/>
  <c r="I43" s="1"/>
  <c r="I45" s="1"/>
  <c r="I41"/>
  <c r="N39" i="4"/>
  <c r="L24"/>
  <c r="L20"/>
  <c r="M24"/>
  <c r="M39" s="1"/>
  <c r="M20"/>
  <c r="N24"/>
  <c r="N20"/>
  <c r="L39"/>
  <c r="L17"/>
  <c r="L21"/>
  <c r="M17"/>
  <c r="M21"/>
  <c r="N17"/>
  <c r="N21"/>
  <c r="L18"/>
  <c r="L22"/>
  <c r="M18"/>
  <c r="M22"/>
  <c r="N18"/>
  <c r="N22"/>
  <c r="L23"/>
  <c r="L19"/>
  <c r="M23"/>
  <c r="M19"/>
  <c r="M34" s="1"/>
  <c r="N23"/>
  <c r="N19"/>
  <c r="G22"/>
  <c r="G18"/>
  <c r="G23"/>
  <c r="G19"/>
  <c r="G24"/>
  <c r="G39" s="1"/>
  <c r="G20"/>
  <c r="G17"/>
  <c r="G21"/>
  <c r="H17"/>
  <c r="K24"/>
  <c r="J23"/>
  <c r="I22"/>
  <c r="K20"/>
  <c r="J19"/>
  <c r="I18"/>
  <c r="H22"/>
  <c r="H18"/>
  <c r="K17"/>
  <c r="K23"/>
  <c r="J22"/>
  <c r="I21"/>
  <c r="K19"/>
  <c r="J18"/>
  <c r="H23"/>
  <c r="H19"/>
  <c r="J17"/>
  <c r="I24"/>
  <c r="K22"/>
  <c r="J21"/>
  <c r="I20"/>
  <c r="K18"/>
  <c r="H24"/>
  <c r="H39" s="1"/>
  <c r="H20"/>
  <c r="I17"/>
  <c r="J24"/>
  <c r="I23"/>
  <c r="K21"/>
  <c r="J20"/>
  <c r="I19"/>
  <c r="H21"/>
  <c r="B17"/>
  <c r="B21"/>
  <c r="B18"/>
  <c r="B22"/>
  <c r="B19"/>
  <c r="L34" s="1"/>
  <c r="B23"/>
  <c r="L38" s="1"/>
  <c r="B20"/>
  <c r="J42" i="5" l="1"/>
  <c r="J43" s="1"/>
  <c r="J45" s="1"/>
  <c r="H37"/>
  <c r="J41"/>
  <c r="M41"/>
  <c r="M46"/>
  <c r="N41"/>
  <c r="N46"/>
  <c r="K41"/>
  <c r="K46"/>
  <c r="L37"/>
  <c r="N32" i="4"/>
  <c r="L32"/>
  <c r="M32"/>
  <c r="N38"/>
  <c r="M33"/>
  <c r="N34"/>
  <c r="L37"/>
  <c r="M37"/>
  <c r="N37"/>
  <c r="M36"/>
  <c r="N36"/>
  <c r="L36"/>
  <c r="M35"/>
  <c r="N35"/>
  <c r="L35"/>
  <c r="M38"/>
  <c r="N33"/>
  <c r="L33"/>
  <c r="G32"/>
  <c r="H32"/>
  <c r="K32"/>
  <c r="J32"/>
  <c r="I32"/>
  <c r="H37"/>
  <c r="G37"/>
  <c r="G34"/>
  <c r="H34"/>
  <c r="G36"/>
  <c r="H36"/>
  <c r="G38"/>
  <c r="H38"/>
  <c r="I38"/>
  <c r="I37"/>
  <c r="I35"/>
  <c r="I34"/>
  <c r="G35"/>
  <c r="H35"/>
  <c r="H33"/>
  <c r="G33"/>
  <c r="L41" i="5" l="1"/>
  <c r="L46"/>
  <c r="H46"/>
  <c r="H41"/>
  <c r="H42"/>
  <c r="H43" s="1"/>
  <c r="H45" s="1"/>
  <c r="N40" i="4"/>
  <c r="L40"/>
  <c r="M40"/>
  <c r="G40"/>
  <c r="G49" s="1"/>
  <c r="H40"/>
  <c r="H49" s="1"/>
  <c r="J39"/>
  <c r="J38"/>
  <c r="J37"/>
  <c r="J36"/>
  <c r="J35"/>
  <c r="J34"/>
  <c r="J33"/>
  <c r="I39"/>
  <c r="I36"/>
  <c r="I33"/>
  <c r="N44" l="1"/>
  <c r="N49"/>
  <c r="L44"/>
  <c r="L49"/>
  <c r="M44"/>
  <c r="M49"/>
  <c r="H45"/>
  <c r="H46" s="1"/>
  <c r="H48" s="1"/>
  <c r="H44"/>
  <c r="I40"/>
  <c r="I49" s="1"/>
  <c r="G44"/>
  <c r="G45"/>
  <c r="J40"/>
  <c r="J49" s="1"/>
  <c r="K39"/>
  <c r="K38"/>
  <c r="K37"/>
  <c r="K36"/>
  <c r="K35"/>
  <c r="K34"/>
  <c r="K33"/>
  <c r="J44" l="1"/>
  <c r="J45"/>
  <c r="J46" s="1"/>
  <c r="J48" s="1"/>
  <c r="I45"/>
  <c r="I46" s="1"/>
  <c r="I48" s="1"/>
  <c r="I44"/>
  <c r="K40"/>
  <c r="K44" l="1"/>
  <c r="K49"/>
</calcChain>
</file>

<file path=xl/sharedStrings.xml><?xml version="1.0" encoding="utf-8"?>
<sst xmlns="http://schemas.openxmlformats.org/spreadsheetml/2006/main" count="63" uniqueCount="37">
  <si>
    <t>n' as time</t>
  </si>
  <si>
    <t>np.sin(freq * 2*np.pi*t)</t>
  </si>
  <si>
    <t>freq</t>
  </si>
  <si>
    <t>t</t>
  </si>
  <si>
    <t>N = sample_rate * time_to_plot</t>
  </si>
  <si>
    <t>N</t>
  </si>
  <si>
    <t>sample_rate</t>
  </si>
  <si>
    <t>python</t>
  </si>
  <si>
    <t>points, nyquist</t>
  </si>
  <si>
    <t>sinusoid values</t>
  </si>
  <si>
    <t>time points</t>
  </si>
  <si>
    <t>phase</t>
  </si>
  <si>
    <t>mag/N</t>
  </si>
  <si>
    <t>Manual example of Discrete Fourier Transform</t>
  </si>
  <si>
    <t>magntude cnt</t>
  </si>
  <si>
    <t>magnitude with nyquist</t>
  </si>
  <si>
    <t>nyquist single sided Fcoef</t>
  </si>
  <si>
    <t>amplitude with nyquist</t>
  </si>
  <si>
    <t>magnitude w/o nyquist</t>
  </si>
  <si>
    <t>X5</t>
  </si>
  <si>
    <t>X6</t>
  </si>
  <si>
    <t>X7</t>
  </si>
  <si>
    <t>parameters passed to cos and sin in DFT</t>
  </si>
  <si>
    <t>With DFT results we can now calculate</t>
  </si>
  <si>
    <t>Calculate DFT using above parameter values and values from sinusoid values</t>
  </si>
  <si>
    <t>sin(freq * 2*pi()*t)+cos(freq*2*pi()*t)</t>
  </si>
  <si>
    <t>phase with dft</t>
  </si>
  <si>
    <t>We now change sinusoid</t>
  </si>
  <si>
    <t>Elem #</t>
  </si>
  <si>
    <t>DFT - X Bins by k columns</t>
  </si>
  <si>
    <t>k - freq bin</t>
  </si>
  <si>
    <t xml:space="preserve">Columns are by k: numerator of frequency bins.  Frequency bins are intervals between samples </t>
  </si>
  <si>
    <t>The Fast Fourier Transforms are algorithms designed to speed up this DFT and remove constraints on sample points…etc..</t>
  </si>
  <si>
    <t>Goal:  From a sinusoid function, build a statistical model, using DFT. This statistical model will allow us to get back original sinusoid function.</t>
  </si>
  <si>
    <t>Manual example of Discrete Fourier Transform ("DFT")</t>
  </si>
  <si>
    <t>To achieve this, DFT calculates amplitudes ( coefficients). Also DFT results, allow computation of magnitude and phase</t>
  </si>
  <si>
    <t>This presentation is based on youtube video: Discrete Fourier Transform - Simple Step by Step  (same numbers)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</si>
</sst>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quotePrefix="1" applyFont="1" applyFill="1"/>
    <xf numFmtId="0" fontId="0" fillId="4" borderId="0" xfId="0" applyFill="1"/>
    <xf numFmtId="0" fontId="0" fillId="5" borderId="0" xfId="0" applyFill="1"/>
    <xf numFmtId="0" fontId="0" fillId="0" borderId="0" xfId="0" quotePrefix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1" fillId="4" borderId="0" xfId="0" applyFont="1" applyFill="1"/>
    <xf numFmtId="0" fontId="0" fillId="4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3" borderId="0" xfId="0" applyFont="1" applyFill="1"/>
    <xf numFmtId="0" fontId="1" fillId="4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graph of sinusoid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7718106582384947"/>
          <c:y val="0"/>
        </c:manualLayout>
      </c:layout>
    </c:title>
    <c:plotArea>
      <c:layout>
        <c:manualLayout>
          <c:layoutTarget val="inner"/>
          <c:xMode val="edge"/>
          <c:yMode val="edge"/>
          <c:x val="0.28279396325459338"/>
          <c:y val="7.4548702245552642E-2"/>
          <c:w val="0.69349781277340472"/>
          <c:h val="0.89719889180519163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Analysis!$A$17:$A$24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Analysis!$B$17:$B$24</c:f>
              <c:numCache>
                <c:formatCode>General</c:formatCode>
                <c:ptCount val="8"/>
                <c:pt idx="0">
                  <c:v>0</c:v>
                </c:pt>
                <c:pt idx="1">
                  <c:v>0.70699999999999996</c:v>
                </c:pt>
                <c:pt idx="2">
                  <c:v>1</c:v>
                </c:pt>
                <c:pt idx="3">
                  <c:v>0.70699999999999996</c:v>
                </c:pt>
                <c:pt idx="4">
                  <c:v>0</c:v>
                </c:pt>
                <c:pt idx="5">
                  <c:v>-0.70699999999999996</c:v>
                </c:pt>
                <c:pt idx="6">
                  <c:v>-1</c:v>
                </c:pt>
                <c:pt idx="7">
                  <c:v>-0.70699999999999996</c:v>
                </c:pt>
              </c:numCache>
            </c:numRef>
          </c:yVal>
          <c:smooth val="1"/>
        </c:ser>
        <c:axId val="103414016"/>
        <c:axId val="103317504"/>
      </c:scatterChart>
      <c:valAx>
        <c:axId val="103414016"/>
        <c:scaling>
          <c:orientation val="minMax"/>
        </c:scaling>
        <c:axPos val="b"/>
        <c:numFmt formatCode="General" sourceLinked="1"/>
        <c:tickLblPos val="nextTo"/>
        <c:crossAx val="103317504"/>
        <c:crosses val="autoZero"/>
        <c:crossBetween val="midCat"/>
      </c:valAx>
      <c:valAx>
        <c:axId val="103317504"/>
        <c:scaling>
          <c:orientation val="minMax"/>
        </c:scaling>
        <c:axPos val="l"/>
        <c:majorGridlines/>
        <c:numFmt formatCode="General" sourceLinked="1"/>
        <c:tickLblPos val="nextTo"/>
        <c:crossAx val="103414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DFT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xVal>
            <c:numRef>
              <c:f>Analysis!$G$47:$J$47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Analysis!$G$48:$J$48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</c:ser>
        <c:axId val="103333888"/>
        <c:axId val="103335424"/>
      </c:scatterChart>
      <c:valAx>
        <c:axId val="103333888"/>
        <c:scaling>
          <c:orientation val="minMax"/>
        </c:scaling>
        <c:axPos val="b"/>
        <c:numFmt formatCode="General" sourceLinked="1"/>
        <c:tickLblPos val="nextTo"/>
        <c:crossAx val="103335424"/>
        <c:crosses val="autoZero"/>
        <c:crossBetween val="midCat"/>
      </c:valAx>
      <c:valAx>
        <c:axId val="103335424"/>
        <c:scaling>
          <c:orientation val="minMax"/>
        </c:scaling>
        <c:axPos val="l"/>
        <c:majorGridlines/>
        <c:numFmt formatCode="General" sourceLinked="1"/>
        <c:tickLblPos val="nextTo"/>
        <c:crossAx val="103333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Magnitudes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Analysis!$G$43:$N$43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Analysis!$G$44:$N$44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</c:numCache>
            </c:numRef>
          </c:yVal>
        </c:ser>
        <c:axId val="103953536"/>
        <c:axId val="103955072"/>
      </c:scatterChart>
      <c:valAx>
        <c:axId val="103953536"/>
        <c:scaling>
          <c:orientation val="minMax"/>
        </c:scaling>
        <c:axPos val="b"/>
        <c:numFmt formatCode="General" sourceLinked="1"/>
        <c:tickLblPos val="nextTo"/>
        <c:crossAx val="103955072"/>
        <c:crosses val="autoZero"/>
        <c:crossBetween val="midCat"/>
      </c:valAx>
      <c:valAx>
        <c:axId val="103955072"/>
        <c:scaling>
          <c:orientation val="minMax"/>
        </c:scaling>
        <c:axPos val="l"/>
        <c:majorGridlines/>
        <c:numFmt formatCode="General" sourceLinked="1"/>
        <c:tickLblPos val="nextTo"/>
        <c:crossAx val="1039535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Magnitudes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Analysis!$G$43:$N$43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Analysis!$G$44:$N$44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</c:numCache>
            </c:numRef>
          </c:yVal>
        </c:ser>
        <c:axId val="103912576"/>
        <c:axId val="103914112"/>
      </c:scatterChart>
      <c:valAx>
        <c:axId val="103912576"/>
        <c:scaling>
          <c:orientation val="minMax"/>
        </c:scaling>
        <c:axPos val="b"/>
        <c:numFmt formatCode="General" sourceLinked="1"/>
        <c:tickLblPos val="nextTo"/>
        <c:crossAx val="103914112"/>
        <c:crosses val="autoZero"/>
        <c:crossBetween val="midCat"/>
      </c:valAx>
      <c:valAx>
        <c:axId val="103914112"/>
        <c:scaling>
          <c:orientation val="minMax"/>
        </c:scaling>
        <c:axPos val="l"/>
        <c:majorGridlines/>
        <c:numFmt formatCode="General" sourceLinked="1"/>
        <c:tickLblPos val="nextTo"/>
        <c:crossAx val="1039125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Sinusoid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test1!$A$14:$A$21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test1!$B$14:$B$21</c:f>
              <c:numCache>
                <c:formatCode>General</c:formatCode>
                <c:ptCount val="8"/>
                <c:pt idx="0">
                  <c:v>1</c:v>
                </c:pt>
                <c:pt idx="1">
                  <c:v>1.4139999999999999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-1.4139999999999999</c:v>
                </c:pt>
                <c:pt idx="6">
                  <c:v>-1</c:v>
                </c:pt>
                <c:pt idx="7">
                  <c:v>0</c:v>
                </c:pt>
              </c:numCache>
            </c:numRef>
          </c:yVal>
          <c:smooth val="1"/>
        </c:ser>
        <c:axId val="202602752"/>
        <c:axId val="202616832"/>
      </c:scatterChart>
      <c:valAx>
        <c:axId val="202602752"/>
        <c:scaling>
          <c:orientation val="minMax"/>
        </c:scaling>
        <c:axPos val="b"/>
        <c:numFmt formatCode="General" sourceLinked="1"/>
        <c:tickLblPos val="nextTo"/>
        <c:crossAx val="202616832"/>
        <c:crosses val="autoZero"/>
        <c:crossBetween val="midCat"/>
      </c:valAx>
      <c:valAx>
        <c:axId val="202616832"/>
        <c:scaling>
          <c:orientation val="minMax"/>
        </c:scaling>
        <c:axPos val="l"/>
        <c:majorGridlines/>
        <c:numFmt formatCode="General" sourceLinked="1"/>
        <c:tickLblPos val="nextTo"/>
        <c:crossAx val="202602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hart" Target="../charts/chart4.xml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527050</xdr:colOff>
      <xdr:row>0</xdr:row>
      <xdr:rowOff>127000</xdr:rowOff>
    </xdr:from>
    <xdr:to>
      <xdr:col>15</xdr:col>
      <xdr:colOff>603250</xdr:colOff>
      <xdr:row>5</xdr:row>
      <xdr:rowOff>69850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47050" y="127000"/>
          <a:ext cx="3124200" cy="863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641350</xdr:colOff>
      <xdr:row>35</xdr:row>
      <xdr:rowOff>146050</xdr:rowOff>
    </xdr:from>
    <xdr:to>
      <xdr:col>6</xdr:col>
      <xdr:colOff>266700</xdr:colOff>
      <xdr:row>38</xdr:row>
      <xdr:rowOff>107950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552950" y="6591300"/>
          <a:ext cx="1181100" cy="5143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946150</xdr:colOff>
      <xdr:row>24</xdr:row>
      <xdr:rowOff>101600</xdr:rowOff>
    </xdr:from>
    <xdr:to>
      <xdr:col>9</xdr:col>
      <xdr:colOff>304800</xdr:colOff>
      <xdr:row>27</xdr:row>
      <xdr:rowOff>177800</xdr:rowOff>
    </xdr:to>
    <xdr:pic>
      <xdr:nvPicPr>
        <xdr:cNvPr id="207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0" y="3416300"/>
          <a:ext cx="3060700" cy="6286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1015999</xdr:colOff>
      <xdr:row>7</xdr:row>
      <xdr:rowOff>6350</xdr:rowOff>
    </xdr:from>
    <xdr:to>
      <xdr:col>10</xdr:col>
      <xdr:colOff>336330</xdr:colOff>
      <xdr:row>12</xdr:row>
      <xdr:rowOff>171450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927599" y="742950"/>
          <a:ext cx="3631981" cy="1085850"/>
        </a:xfrm>
        <a:prstGeom prst="rect">
          <a:avLst/>
        </a:prstGeom>
        <a:noFill/>
      </xdr:spPr>
    </xdr:pic>
    <xdr:clientData/>
  </xdr:twoCellAnchor>
  <xdr:twoCellAnchor>
    <xdr:from>
      <xdr:col>16</xdr:col>
      <xdr:colOff>88900</xdr:colOff>
      <xdr:row>9</xdr:row>
      <xdr:rowOff>158750</xdr:rowOff>
    </xdr:from>
    <xdr:to>
      <xdr:col>20</xdr:col>
      <xdr:colOff>387350</xdr:colOff>
      <xdr:row>19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438150</xdr:colOff>
      <xdr:row>27</xdr:row>
      <xdr:rowOff>57150</xdr:rowOff>
    </xdr:from>
    <xdr:to>
      <xdr:col>4</xdr:col>
      <xdr:colOff>546100</xdr:colOff>
      <xdr:row>38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6350</xdr:colOff>
      <xdr:row>29</xdr:row>
      <xdr:rowOff>82550</xdr:rowOff>
    </xdr:from>
    <xdr:to>
      <xdr:col>21</xdr:col>
      <xdr:colOff>133350</xdr:colOff>
      <xdr:row>38</xdr:row>
      <xdr:rowOff>31750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406400</xdr:colOff>
      <xdr:row>47</xdr:row>
      <xdr:rowOff>63500</xdr:rowOff>
    </xdr:from>
    <xdr:to>
      <xdr:col>4</xdr:col>
      <xdr:colOff>69850</xdr:colOff>
      <xdr:row>50</xdr:row>
      <xdr:rowOff>146050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082800" y="8718550"/>
          <a:ext cx="1289050" cy="6350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158750</xdr:colOff>
      <xdr:row>41</xdr:row>
      <xdr:rowOff>82550</xdr:rowOff>
    </xdr:from>
    <xdr:to>
      <xdr:col>4</xdr:col>
      <xdr:colOff>190500</xdr:colOff>
      <xdr:row>44</xdr:row>
      <xdr:rowOff>139700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835150" y="7632700"/>
          <a:ext cx="1657350" cy="6096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349250</xdr:colOff>
      <xdr:row>2</xdr:row>
      <xdr:rowOff>44450</xdr:rowOff>
    </xdr:from>
    <xdr:to>
      <xdr:col>17</xdr:col>
      <xdr:colOff>425450</xdr:colOff>
      <xdr:row>6</xdr:row>
      <xdr:rowOff>171450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88450" y="412750"/>
          <a:ext cx="3124200" cy="8636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431800</xdr:colOff>
      <xdr:row>5</xdr:row>
      <xdr:rowOff>139700</xdr:rowOff>
    </xdr:from>
    <xdr:to>
      <xdr:col>5</xdr:col>
      <xdr:colOff>660400</xdr:colOff>
      <xdr:row>8</xdr:row>
      <xdr:rowOff>101600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33800" y="1060450"/>
          <a:ext cx="1181100" cy="5143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946150</xdr:colOff>
      <xdr:row>21</xdr:row>
      <xdr:rowOff>101600</xdr:rowOff>
    </xdr:from>
    <xdr:to>
      <xdr:col>8</xdr:col>
      <xdr:colOff>565150</xdr:colOff>
      <xdr:row>24</xdr:row>
      <xdr:rowOff>177800</xdr:rowOff>
    </xdr:to>
    <xdr:pic>
      <xdr:nvPicPr>
        <xdr:cNvPr id="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0" y="3968750"/>
          <a:ext cx="3060700" cy="6286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273050</xdr:colOff>
      <xdr:row>39</xdr:row>
      <xdr:rowOff>146050</xdr:rowOff>
    </xdr:from>
    <xdr:to>
      <xdr:col>3</xdr:col>
      <xdr:colOff>666750</xdr:colOff>
      <xdr:row>41</xdr:row>
      <xdr:rowOff>69850</xdr:rowOff>
    </xdr:to>
    <xdr:pic>
      <xdr:nvPicPr>
        <xdr:cNvPr id="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49450" y="7143750"/>
          <a:ext cx="1600200" cy="292100"/>
        </a:xfrm>
        <a:prstGeom prst="rect">
          <a:avLst/>
        </a:prstGeom>
        <a:noFill/>
      </xdr:spPr>
    </xdr:pic>
    <xdr:clientData/>
  </xdr:twoCellAnchor>
  <xdr:twoCellAnchor>
    <xdr:from>
      <xdr:col>14</xdr:col>
      <xdr:colOff>120650</xdr:colOff>
      <xdr:row>26</xdr:row>
      <xdr:rowOff>146050</xdr:rowOff>
    </xdr:from>
    <xdr:to>
      <xdr:col>20</xdr:col>
      <xdr:colOff>247650</xdr:colOff>
      <xdr:row>35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527050</xdr:colOff>
      <xdr:row>0</xdr:row>
      <xdr:rowOff>127000</xdr:rowOff>
    </xdr:from>
    <xdr:to>
      <xdr:col>15</xdr:col>
      <xdr:colOff>603250</xdr:colOff>
      <xdr:row>5</xdr:row>
      <xdr:rowOff>69850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47050" y="127000"/>
          <a:ext cx="3124200" cy="8636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431800</xdr:colOff>
      <xdr:row>5</xdr:row>
      <xdr:rowOff>139700</xdr:rowOff>
    </xdr:from>
    <xdr:to>
      <xdr:col>5</xdr:col>
      <xdr:colOff>1003300</xdr:colOff>
      <xdr:row>8</xdr:row>
      <xdr:rowOff>101600</xdr:rowOff>
    </xdr:to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33800" y="1060450"/>
          <a:ext cx="1181100" cy="5143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946150</xdr:colOff>
      <xdr:row>21</xdr:row>
      <xdr:rowOff>101600</xdr:rowOff>
    </xdr:from>
    <xdr:to>
      <xdr:col>9</xdr:col>
      <xdr:colOff>279400</xdr:colOff>
      <xdr:row>24</xdr:row>
      <xdr:rowOff>177800</xdr:rowOff>
    </xdr:to>
    <xdr:pic>
      <xdr:nvPicPr>
        <xdr:cNvPr id="1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0" y="3968750"/>
          <a:ext cx="3060700" cy="6286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122307</xdr:colOff>
      <xdr:row>38</xdr:row>
      <xdr:rowOff>107950</xdr:rowOff>
    </xdr:from>
    <xdr:to>
      <xdr:col>4</xdr:col>
      <xdr:colOff>101600</xdr:colOff>
      <xdr:row>41</xdr:row>
      <xdr:rowOff>69850</xdr:rowOff>
    </xdr:to>
    <xdr:pic>
      <xdr:nvPicPr>
        <xdr:cNvPr id="1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31907" y="7105650"/>
          <a:ext cx="2817743" cy="5143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1568449</xdr:colOff>
      <xdr:row>2</xdr:row>
      <xdr:rowOff>57150</xdr:rowOff>
    </xdr:from>
    <xdr:to>
      <xdr:col>11</xdr:col>
      <xdr:colOff>145830</xdr:colOff>
      <xdr:row>8</xdr:row>
      <xdr:rowOff>38100</xdr:rowOff>
    </xdr:to>
    <xdr:pic>
      <xdr:nvPicPr>
        <xdr:cNvPr id="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5626099" y="425450"/>
          <a:ext cx="3854231" cy="10858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391432</xdr:colOff>
      <xdr:row>42</xdr:row>
      <xdr:rowOff>101600</xdr:rowOff>
    </xdr:from>
    <xdr:to>
      <xdr:col>3</xdr:col>
      <xdr:colOff>6350</xdr:colOff>
      <xdr:row>45</xdr:row>
      <xdr:rowOff>63500</xdr:rowOff>
    </xdr:to>
    <xdr:pic>
      <xdr:nvPicPr>
        <xdr:cNvPr id="1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001032" y="7835900"/>
          <a:ext cx="1481818" cy="5143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368300</xdr:colOff>
      <xdr:row>22</xdr:row>
      <xdr:rowOff>88900</xdr:rowOff>
    </xdr:from>
    <xdr:to>
      <xdr:col>4</xdr:col>
      <xdr:colOff>107950</xdr:colOff>
      <xdr:row>32</xdr:row>
      <xdr:rowOff>107950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946150</xdr:colOff>
      <xdr:row>21</xdr:row>
      <xdr:rowOff>101600</xdr:rowOff>
    </xdr:from>
    <xdr:to>
      <xdr:col>9</xdr:col>
      <xdr:colOff>304800</xdr:colOff>
      <xdr:row>24</xdr:row>
      <xdr:rowOff>177800</xdr:rowOff>
    </xdr:to>
    <xdr:pic>
      <xdr:nvPicPr>
        <xdr:cNvPr id="2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0" y="3968750"/>
          <a:ext cx="3060700" cy="6286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topLeftCell="A27" workbookViewId="0">
      <selection activeCell="F34" sqref="F34"/>
    </sheetView>
  </sheetViews>
  <sheetFormatPr defaultRowHeight="14.5"/>
  <cols>
    <col min="2" max="2" width="15.26953125" customWidth="1"/>
    <col min="3" max="3" width="11.453125" customWidth="1"/>
    <col min="4" max="4" width="11.81640625" customWidth="1"/>
    <col min="6" max="6" width="22.26953125" customWidth="1"/>
    <col min="7" max="7" width="11.81640625" bestFit="1" customWidth="1"/>
    <col min="8" max="8" width="10.1796875" customWidth="1"/>
  </cols>
  <sheetData>
    <row r="1" spans="1:14">
      <c r="B1" s="13" t="s">
        <v>34</v>
      </c>
      <c r="C1" s="13"/>
      <c r="D1" s="13"/>
    </row>
    <row r="2" spans="1:14">
      <c r="B2" t="s">
        <v>33</v>
      </c>
    </row>
    <row r="3" spans="1:14">
      <c r="B3" t="s">
        <v>35</v>
      </c>
    </row>
    <row r="4" spans="1:14">
      <c r="B4" t="s">
        <v>36</v>
      </c>
    </row>
    <row r="6" spans="1:14">
      <c r="B6" t="s">
        <v>32</v>
      </c>
    </row>
    <row r="9" spans="1:14">
      <c r="B9" s="1" t="s">
        <v>4</v>
      </c>
      <c r="C9" s="1"/>
    </row>
    <row r="10" spans="1:14">
      <c r="B10" t="s">
        <v>6</v>
      </c>
      <c r="C10">
        <v>8</v>
      </c>
    </row>
    <row r="11" spans="1:14">
      <c r="B11" s="1" t="s">
        <v>5</v>
      </c>
      <c r="C11">
        <f>C10*C12</f>
        <v>8</v>
      </c>
    </row>
    <row r="12" spans="1:14">
      <c r="B12" t="s">
        <v>3</v>
      </c>
      <c r="C12">
        <v>1</v>
      </c>
    </row>
    <row r="13" spans="1:14">
      <c r="B13" t="s">
        <v>2</v>
      </c>
      <c r="C13">
        <v>1</v>
      </c>
    </row>
    <row r="14" spans="1:14">
      <c r="G14" s="9"/>
      <c r="H14" s="9" t="s">
        <v>22</v>
      </c>
      <c r="I14" s="9"/>
      <c r="J14" s="9"/>
      <c r="K14" s="9"/>
    </row>
    <row r="15" spans="1:14">
      <c r="B15" s="2" t="s">
        <v>1</v>
      </c>
      <c r="C15" s="2"/>
      <c r="E15" s="2" t="s">
        <v>7</v>
      </c>
      <c r="G15" s="9" t="s">
        <v>31</v>
      </c>
      <c r="H15" s="9"/>
      <c r="I15" s="9"/>
      <c r="J15" s="9"/>
      <c r="K15" s="9"/>
      <c r="L15" s="9"/>
      <c r="M15" s="9"/>
      <c r="N15" s="9"/>
    </row>
    <row r="16" spans="1:14">
      <c r="A16" s="2" t="s">
        <v>28</v>
      </c>
      <c r="B16" s="2" t="s">
        <v>9</v>
      </c>
      <c r="C16" s="2" t="s">
        <v>10</v>
      </c>
      <c r="D16" s="11" t="s">
        <v>30</v>
      </c>
      <c r="E16" s="3" t="s">
        <v>0</v>
      </c>
      <c r="G16" s="2">
        <v>0</v>
      </c>
      <c r="H16" s="2">
        <v>1</v>
      </c>
      <c r="I16" s="2">
        <v>2</v>
      </c>
      <c r="J16" s="2">
        <v>3</v>
      </c>
      <c r="K16" s="2">
        <v>4</v>
      </c>
      <c r="L16" s="2">
        <v>5</v>
      </c>
      <c r="M16" s="2">
        <v>6</v>
      </c>
      <c r="N16" s="2">
        <v>7</v>
      </c>
    </row>
    <row r="17" spans="1:14">
      <c r="A17">
        <v>0</v>
      </c>
      <c r="B17">
        <f>ROUND(SIN($C$13*2*PI()*C17),3)</f>
        <v>0</v>
      </c>
      <c r="C17">
        <f>A17/$C$11</f>
        <v>0</v>
      </c>
      <c r="D17">
        <v>0</v>
      </c>
      <c r="E17" s="4">
        <v>0</v>
      </c>
      <c r="G17">
        <f>2*$D$17*$E17/$C$11</f>
        <v>0</v>
      </c>
      <c r="H17">
        <f>2*$D$18*$E17/$C$11</f>
        <v>0</v>
      </c>
      <c r="I17">
        <f>2*D$19*$E17/$C$11</f>
        <v>0</v>
      </c>
      <c r="J17">
        <f>2*D$20*$E17/$C$11</f>
        <v>0</v>
      </c>
      <c r="K17">
        <f>2*D$21*$E17/$C$11</f>
        <v>0</v>
      </c>
      <c r="L17">
        <f>2*D$22*$E17/$C$11</f>
        <v>0</v>
      </c>
      <c r="M17">
        <f>2*D$23*$E17/$C$11</f>
        <v>0</v>
      </c>
      <c r="N17">
        <f>2*D$24*$E17/$C$11</f>
        <v>0</v>
      </c>
    </row>
    <row r="18" spans="1:14">
      <c r="A18">
        <v>1</v>
      </c>
      <c r="B18">
        <f t="shared" ref="B18:B24" si="0">ROUND(SIN($C$13*2*PI()*C18),3)</f>
        <v>0.70699999999999996</v>
      </c>
      <c r="C18">
        <f t="shared" ref="C18:C24" si="1">A18/$C$11</f>
        <v>0.125</v>
      </c>
      <c r="D18">
        <v>1</v>
      </c>
      <c r="E18" s="4">
        <v>1</v>
      </c>
      <c r="G18">
        <f t="shared" ref="G18:G24" si="2">2*$D$17*$E18/$C$11</f>
        <v>0</v>
      </c>
      <c r="H18">
        <f t="shared" ref="H18:H24" si="3">2*$D$18*$E18/$C$11</f>
        <v>0.25</v>
      </c>
      <c r="I18">
        <f t="shared" ref="I18:I24" si="4">2*D$19*$E18/$C$11</f>
        <v>0.5</v>
      </c>
      <c r="J18">
        <f t="shared" ref="J18:J24" si="5">2*D$20*$E18/$C$11</f>
        <v>0.75</v>
      </c>
      <c r="K18">
        <f t="shared" ref="K18:K24" si="6">2*D$21*$E18/$C$11</f>
        <v>1</v>
      </c>
      <c r="L18">
        <f>2*D$22*$E18/$C$11</f>
        <v>1.25</v>
      </c>
      <c r="M18">
        <f>2*D$23*$E18/$C$11</f>
        <v>1.5</v>
      </c>
      <c r="N18">
        <f>2*D$24*$E18/$C$11</f>
        <v>1.75</v>
      </c>
    </row>
    <row r="19" spans="1:14">
      <c r="A19">
        <v>2</v>
      </c>
      <c r="B19">
        <f t="shared" si="0"/>
        <v>1</v>
      </c>
      <c r="C19">
        <f t="shared" si="1"/>
        <v>0.25</v>
      </c>
      <c r="D19">
        <v>2</v>
      </c>
      <c r="E19" s="4">
        <v>2</v>
      </c>
      <c r="G19">
        <f t="shared" si="2"/>
        <v>0</v>
      </c>
      <c r="H19">
        <f t="shared" si="3"/>
        <v>0.5</v>
      </c>
      <c r="I19">
        <f t="shared" si="4"/>
        <v>1</v>
      </c>
      <c r="J19">
        <f t="shared" si="5"/>
        <v>1.5</v>
      </c>
      <c r="K19">
        <f t="shared" si="6"/>
        <v>2</v>
      </c>
      <c r="L19">
        <f t="shared" ref="L19:L24" si="7">2*D$22*$E19/$C$11</f>
        <v>2.5</v>
      </c>
      <c r="M19">
        <f t="shared" ref="M19:M24" si="8">2*D$23*$E19/$C$11</f>
        <v>3</v>
      </c>
      <c r="N19">
        <f t="shared" ref="N19:N24" si="9">2*D$24*$E19/$C$11</f>
        <v>3.5</v>
      </c>
    </row>
    <row r="20" spans="1:14">
      <c r="A20">
        <v>3</v>
      </c>
      <c r="B20">
        <f t="shared" si="0"/>
        <v>0.70699999999999996</v>
      </c>
      <c r="C20">
        <f t="shared" si="1"/>
        <v>0.375</v>
      </c>
      <c r="D20">
        <v>3</v>
      </c>
      <c r="E20" s="4">
        <v>3</v>
      </c>
      <c r="G20">
        <f t="shared" si="2"/>
        <v>0</v>
      </c>
      <c r="H20">
        <f t="shared" si="3"/>
        <v>0.75</v>
      </c>
      <c r="I20">
        <f t="shared" si="4"/>
        <v>1.5</v>
      </c>
      <c r="J20">
        <f t="shared" si="5"/>
        <v>2.25</v>
      </c>
      <c r="K20">
        <f t="shared" si="6"/>
        <v>3</v>
      </c>
      <c r="L20">
        <f t="shared" si="7"/>
        <v>3.75</v>
      </c>
      <c r="M20">
        <f t="shared" si="8"/>
        <v>4.5</v>
      </c>
      <c r="N20">
        <f t="shared" si="9"/>
        <v>5.25</v>
      </c>
    </row>
    <row r="21" spans="1:14">
      <c r="A21">
        <v>4</v>
      </c>
      <c r="B21">
        <f t="shared" si="0"/>
        <v>0</v>
      </c>
      <c r="C21">
        <f t="shared" si="1"/>
        <v>0.5</v>
      </c>
      <c r="D21">
        <v>4</v>
      </c>
      <c r="E21" s="4">
        <v>4</v>
      </c>
      <c r="G21">
        <f t="shared" si="2"/>
        <v>0</v>
      </c>
      <c r="H21">
        <f t="shared" si="3"/>
        <v>1</v>
      </c>
      <c r="I21">
        <f t="shared" si="4"/>
        <v>2</v>
      </c>
      <c r="J21">
        <f t="shared" si="5"/>
        <v>3</v>
      </c>
      <c r="K21">
        <f t="shared" si="6"/>
        <v>4</v>
      </c>
      <c r="L21">
        <f t="shared" si="7"/>
        <v>5</v>
      </c>
      <c r="M21">
        <f t="shared" si="8"/>
        <v>6</v>
      </c>
      <c r="N21">
        <f t="shared" si="9"/>
        <v>7</v>
      </c>
    </row>
    <row r="22" spans="1:14">
      <c r="A22">
        <v>5</v>
      </c>
      <c r="B22">
        <f t="shared" si="0"/>
        <v>-0.70699999999999996</v>
      </c>
      <c r="C22">
        <f t="shared" si="1"/>
        <v>0.625</v>
      </c>
      <c r="D22">
        <v>5</v>
      </c>
      <c r="E22" s="4">
        <v>5</v>
      </c>
      <c r="G22">
        <f t="shared" si="2"/>
        <v>0</v>
      </c>
      <c r="H22">
        <f t="shared" si="3"/>
        <v>1.25</v>
      </c>
      <c r="I22">
        <f t="shared" si="4"/>
        <v>2.5</v>
      </c>
      <c r="J22">
        <f t="shared" si="5"/>
        <v>3.75</v>
      </c>
      <c r="K22">
        <f t="shared" si="6"/>
        <v>5</v>
      </c>
      <c r="L22">
        <f t="shared" si="7"/>
        <v>6.25</v>
      </c>
      <c r="M22">
        <f t="shared" si="8"/>
        <v>7.5</v>
      </c>
      <c r="N22">
        <f t="shared" si="9"/>
        <v>8.75</v>
      </c>
    </row>
    <row r="23" spans="1:14">
      <c r="A23">
        <v>6</v>
      </c>
      <c r="B23">
        <f t="shared" si="0"/>
        <v>-1</v>
      </c>
      <c r="C23">
        <f t="shared" si="1"/>
        <v>0.75</v>
      </c>
      <c r="D23">
        <v>6</v>
      </c>
      <c r="E23" s="4">
        <v>6</v>
      </c>
      <c r="G23">
        <f t="shared" si="2"/>
        <v>0</v>
      </c>
      <c r="H23">
        <f t="shared" si="3"/>
        <v>1.5</v>
      </c>
      <c r="I23">
        <f t="shared" si="4"/>
        <v>3</v>
      </c>
      <c r="J23">
        <f t="shared" si="5"/>
        <v>4.5</v>
      </c>
      <c r="K23">
        <f t="shared" si="6"/>
        <v>6</v>
      </c>
      <c r="L23">
        <f t="shared" si="7"/>
        <v>7.5</v>
      </c>
      <c r="M23">
        <f t="shared" si="8"/>
        <v>9</v>
      </c>
      <c r="N23">
        <f t="shared" si="9"/>
        <v>10.5</v>
      </c>
    </row>
    <row r="24" spans="1:14">
      <c r="A24">
        <v>7</v>
      </c>
      <c r="B24">
        <f t="shared" si="0"/>
        <v>-0.70699999999999996</v>
      </c>
      <c r="C24">
        <f t="shared" si="1"/>
        <v>0.875</v>
      </c>
      <c r="D24">
        <v>7</v>
      </c>
      <c r="E24" s="4">
        <v>7</v>
      </c>
      <c r="G24">
        <f t="shared" si="2"/>
        <v>0</v>
      </c>
      <c r="H24">
        <f t="shared" si="3"/>
        <v>1.75</v>
      </c>
      <c r="I24">
        <f t="shared" si="4"/>
        <v>3.5</v>
      </c>
      <c r="J24">
        <f t="shared" si="5"/>
        <v>5.25</v>
      </c>
      <c r="K24">
        <f t="shared" si="6"/>
        <v>7</v>
      </c>
      <c r="L24">
        <f t="shared" si="7"/>
        <v>8.75</v>
      </c>
      <c r="M24">
        <f t="shared" si="8"/>
        <v>10.5</v>
      </c>
      <c r="N24">
        <f t="shared" si="9"/>
        <v>12.25</v>
      </c>
    </row>
    <row r="29" spans="1:14">
      <c r="G29" s="9" t="s">
        <v>24</v>
      </c>
      <c r="H29" s="4"/>
      <c r="I29" s="4"/>
      <c r="J29" s="4"/>
      <c r="K29" s="4"/>
      <c r="L29" s="4"/>
      <c r="M29" s="4"/>
    </row>
    <row r="30" spans="1:14">
      <c r="G30" s="15" t="str">
        <f>CONCATENATE("X",G31)</f>
        <v>X0</v>
      </c>
      <c r="H30" s="10" t="str">
        <f>CONCATENATE("X",H31)</f>
        <v>X1</v>
      </c>
      <c r="I30" s="10" t="str">
        <f>CONCATENATE("X",I31)</f>
        <v>X2</v>
      </c>
      <c r="J30" s="10" t="str">
        <f>CONCATENATE("X",J31)</f>
        <v>X3</v>
      </c>
      <c r="K30" s="10" t="str">
        <f>CONCATENATE("X",K31)</f>
        <v>X4</v>
      </c>
      <c r="L30" s="15" t="s">
        <v>19</v>
      </c>
      <c r="M30" s="15" t="s">
        <v>20</v>
      </c>
      <c r="N30" s="15" t="s">
        <v>21</v>
      </c>
    </row>
    <row r="31" spans="1:14">
      <c r="G31" s="1">
        <v>0</v>
      </c>
      <c r="H31" s="2">
        <v>1</v>
      </c>
      <c r="I31" s="2">
        <v>2</v>
      </c>
      <c r="J31" s="2">
        <v>3</v>
      </c>
      <c r="K31" s="2">
        <v>4</v>
      </c>
      <c r="L31" s="2">
        <v>5</v>
      </c>
      <c r="M31" s="2">
        <v>6</v>
      </c>
      <c r="N31" s="2">
        <v>7</v>
      </c>
    </row>
    <row r="32" spans="1:14">
      <c r="G32" s="8" t="str">
        <f t="shared" ref="G32:G39" si="10">COMPLEX(ROUND($B17*COS(-PI()*G17),1),ROUND($B17*SIN(-PI()*G17),1),"j")</f>
        <v>0</v>
      </c>
      <c r="H32" s="8" t="str">
        <f t="shared" ref="H32:K32" si="11">COMPLEX(ROUND($B17*COS(-PI()*H17),1),ROUND($B17*SIN(-PI()*H17),1),"j")</f>
        <v>0</v>
      </c>
      <c r="I32" s="8" t="str">
        <f t="shared" si="11"/>
        <v>0</v>
      </c>
      <c r="J32" s="8" t="str">
        <f t="shared" si="11"/>
        <v>0</v>
      </c>
      <c r="K32" s="8" t="str">
        <f t="shared" si="11"/>
        <v>0</v>
      </c>
      <c r="L32" s="8" t="str">
        <f t="shared" ref="L32:N32" si="12">COMPLEX(ROUND($B17*COS(-PI()*L17),1),ROUND($B17*SIN(-PI()*L17),1),"j")</f>
        <v>0</v>
      </c>
      <c r="M32" s="8" t="str">
        <f t="shared" si="12"/>
        <v>0</v>
      </c>
      <c r="N32" s="8" t="str">
        <f t="shared" si="12"/>
        <v>0</v>
      </c>
    </row>
    <row r="33" spans="4:14">
      <c r="G33" s="8" t="str">
        <f t="shared" si="10"/>
        <v>0.7</v>
      </c>
      <c r="H33" s="8" t="str">
        <f t="shared" ref="H33:K39" si="13">COMPLEX(ROUND($B18*COS(-PI()*H18),1),ROUND($B18*SIN(-PI()*H18),1),"j")</f>
        <v>0.5-0.5j</v>
      </c>
      <c r="I33" s="8" t="str">
        <f t="shared" si="13"/>
        <v>-0.7j</v>
      </c>
      <c r="J33" s="8" t="str">
        <f t="shared" si="13"/>
        <v>-0.5-0.5j</v>
      </c>
      <c r="K33" s="8" t="str">
        <f t="shared" si="13"/>
        <v>-0.7</v>
      </c>
      <c r="L33" s="8" t="str">
        <f t="shared" ref="L33:N33" si="14">COMPLEX(ROUND($B18*COS(-PI()*L18),1),ROUND($B18*SIN(-PI()*L18),1),"j")</f>
        <v>-0.5+0.5j</v>
      </c>
      <c r="M33" s="8" t="str">
        <f t="shared" si="14"/>
        <v>0.7j</v>
      </c>
      <c r="N33" s="8" t="str">
        <f t="shared" si="14"/>
        <v>0.5+0.5j</v>
      </c>
    </row>
    <row r="34" spans="4:14">
      <c r="G34" s="8" t="str">
        <f t="shared" si="10"/>
        <v>1</v>
      </c>
      <c r="H34" s="8" t="str">
        <f t="shared" si="13"/>
        <v>-j</v>
      </c>
      <c r="I34" s="8" t="str">
        <f t="shared" si="13"/>
        <v>-1</v>
      </c>
      <c r="J34" s="8" t="str">
        <f t="shared" si="13"/>
        <v>j</v>
      </c>
      <c r="K34" s="8" t="str">
        <f t="shared" si="13"/>
        <v>1</v>
      </c>
      <c r="L34" s="8" t="str">
        <f t="shared" ref="L34:N34" si="15">COMPLEX(ROUND($B19*COS(-PI()*L19),1),ROUND($B19*SIN(-PI()*L19),1),"j")</f>
        <v>-j</v>
      </c>
      <c r="M34" s="8" t="str">
        <f t="shared" si="15"/>
        <v>-1</v>
      </c>
      <c r="N34" s="8" t="str">
        <f t="shared" si="15"/>
        <v>j</v>
      </c>
    </row>
    <row r="35" spans="4:14">
      <c r="G35" s="8" t="str">
        <f t="shared" si="10"/>
        <v>0.7</v>
      </c>
      <c r="H35" s="8" t="str">
        <f t="shared" si="13"/>
        <v>-0.5-0.5j</v>
      </c>
      <c r="I35" s="8" t="str">
        <f t="shared" si="13"/>
        <v>0.7j</v>
      </c>
      <c r="J35" s="8" t="str">
        <f t="shared" si="13"/>
        <v>0.5-0.5j</v>
      </c>
      <c r="K35" s="8" t="str">
        <f t="shared" si="13"/>
        <v>-0.7</v>
      </c>
      <c r="L35" s="8" t="str">
        <f t="shared" ref="L35:N35" si="16">COMPLEX(ROUND($B20*COS(-PI()*L20),1),ROUND($B20*SIN(-PI()*L20),1),"j")</f>
        <v>0.5+0.5j</v>
      </c>
      <c r="M35" s="8" t="str">
        <f t="shared" si="16"/>
        <v>-0.7j</v>
      </c>
      <c r="N35" s="8" t="str">
        <f t="shared" si="16"/>
        <v>-0.5+0.5j</v>
      </c>
    </row>
    <row r="36" spans="4:14">
      <c r="G36" s="8" t="str">
        <f t="shared" si="10"/>
        <v>0</v>
      </c>
      <c r="H36" s="8" t="str">
        <f t="shared" si="13"/>
        <v>0</v>
      </c>
      <c r="I36" s="8" t="str">
        <f t="shared" si="13"/>
        <v>0</v>
      </c>
      <c r="J36" s="8" t="str">
        <f t="shared" si="13"/>
        <v>0</v>
      </c>
      <c r="K36" s="8" t="str">
        <f t="shared" si="13"/>
        <v>0</v>
      </c>
      <c r="L36" s="8" t="str">
        <f t="shared" ref="L36:N36" si="17">COMPLEX(ROUND($B21*COS(-PI()*L21),1),ROUND($B21*SIN(-PI()*L21),1),"j")</f>
        <v>0</v>
      </c>
      <c r="M36" s="8" t="str">
        <f t="shared" si="17"/>
        <v>0</v>
      </c>
      <c r="N36" s="8" t="str">
        <f t="shared" si="17"/>
        <v>0</v>
      </c>
    </row>
    <row r="37" spans="4:14">
      <c r="G37" s="8" t="str">
        <f t="shared" si="10"/>
        <v>-0.7</v>
      </c>
      <c r="H37" s="8" t="str">
        <f t="shared" si="13"/>
        <v>0.5-0.5j</v>
      </c>
      <c r="I37" s="8" t="str">
        <f t="shared" si="13"/>
        <v>0.7j</v>
      </c>
      <c r="J37" s="8" t="str">
        <f t="shared" si="13"/>
        <v>-0.5-0.5j</v>
      </c>
      <c r="K37" s="8" t="str">
        <f t="shared" si="13"/>
        <v>0.7</v>
      </c>
      <c r="L37" s="8" t="str">
        <f t="shared" ref="L37:N37" si="18">COMPLEX(ROUND($B22*COS(-PI()*L22),1),ROUND($B22*SIN(-PI()*L22),1),"j")</f>
        <v>-0.5+0.5j</v>
      </c>
      <c r="M37" s="8" t="str">
        <f t="shared" si="18"/>
        <v>-0.7j</v>
      </c>
      <c r="N37" s="8" t="str">
        <f t="shared" si="18"/>
        <v>0.5+0.5j</v>
      </c>
    </row>
    <row r="38" spans="4:14">
      <c r="G38" s="8" t="str">
        <f t="shared" si="10"/>
        <v>-1</v>
      </c>
      <c r="H38" s="8" t="str">
        <f t="shared" si="13"/>
        <v>-j</v>
      </c>
      <c r="I38" s="8" t="str">
        <f t="shared" si="13"/>
        <v>1</v>
      </c>
      <c r="J38" s="8" t="str">
        <f t="shared" si="13"/>
        <v>j</v>
      </c>
      <c r="K38" s="8" t="str">
        <f t="shared" si="13"/>
        <v>-1</v>
      </c>
      <c r="L38" s="8" t="str">
        <f t="shared" ref="L38:N38" si="19">COMPLEX(ROUND($B23*COS(-PI()*L23),1),ROUND($B23*SIN(-PI()*L23),1),"j")</f>
        <v>-j</v>
      </c>
      <c r="M38" s="8" t="str">
        <f t="shared" si="19"/>
        <v>1</v>
      </c>
      <c r="N38" s="8" t="str">
        <f t="shared" si="19"/>
        <v>j</v>
      </c>
    </row>
    <row r="39" spans="4:14">
      <c r="G39" s="8" t="str">
        <f t="shared" si="10"/>
        <v>-0.7</v>
      </c>
      <c r="H39" s="8" t="str">
        <f t="shared" si="13"/>
        <v>-0.5-0.5j</v>
      </c>
      <c r="I39" s="8" t="str">
        <f t="shared" si="13"/>
        <v>-0.7j</v>
      </c>
      <c r="J39" s="8" t="str">
        <f t="shared" si="13"/>
        <v>0.5-0.5j</v>
      </c>
      <c r="K39" s="8" t="str">
        <f t="shared" si="13"/>
        <v>0.7</v>
      </c>
      <c r="L39" s="8" t="str">
        <f t="shared" ref="L39:N39" si="20">COMPLEX(ROUND($B24*COS(-PI()*L24),1),ROUND($B24*SIN(-PI()*L24),1),"j")</f>
        <v>0.5+0.5j</v>
      </c>
      <c r="M39" s="8" t="str">
        <f t="shared" si="20"/>
        <v>0.7j</v>
      </c>
      <c r="N39" s="8" t="str">
        <f t="shared" si="20"/>
        <v>-0.5+0.5j</v>
      </c>
    </row>
    <row r="40" spans="4:14">
      <c r="F40" s="2" t="s">
        <v>29</v>
      </c>
      <c r="G40" s="11" t="str">
        <f>IMSUM(G32:G39)</f>
        <v>0</v>
      </c>
      <c r="H40" s="11" t="str">
        <f t="shared" ref="H40:M40" si="21">IMSUM(H32:H39)</f>
        <v>-4j</v>
      </c>
      <c r="I40" s="11" t="str">
        <f t="shared" si="21"/>
        <v>0</v>
      </c>
      <c r="J40" s="11" t="str">
        <f t="shared" si="21"/>
        <v>0</v>
      </c>
      <c r="K40" s="11" t="str">
        <f t="shared" si="21"/>
        <v>0</v>
      </c>
      <c r="L40" s="11" t="str">
        <f t="shared" si="21"/>
        <v>0</v>
      </c>
      <c r="M40" s="11" t="str">
        <f t="shared" si="21"/>
        <v>0</v>
      </c>
      <c r="N40" s="11" t="str">
        <f>IMSUM(N32:N39)</f>
        <v>4j</v>
      </c>
    </row>
    <row r="42" spans="4:14">
      <c r="F42" s="2" t="s">
        <v>23</v>
      </c>
      <c r="G42" s="2"/>
    </row>
    <row r="43" spans="4:14">
      <c r="F43" s="14" t="s">
        <v>14</v>
      </c>
      <c r="G43">
        <v>0</v>
      </c>
      <c r="H43" s="6">
        <v>1</v>
      </c>
      <c r="I43" s="6">
        <v>2</v>
      </c>
      <c r="J43" s="6">
        <v>3</v>
      </c>
      <c r="K43" s="6">
        <v>4</v>
      </c>
      <c r="L43" s="8">
        <v>5</v>
      </c>
      <c r="M43" s="8">
        <v>6</v>
      </c>
      <c r="N43" s="8">
        <v>7</v>
      </c>
    </row>
    <row r="44" spans="4:14">
      <c r="F44" t="s">
        <v>18</v>
      </c>
      <c r="G44" s="3">
        <f>ROUND(POWER(POWER(IMREAL(G40),2)+POWER(IMAGINARY(G40),2),0.5),3)</f>
        <v>0</v>
      </c>
      <c r="H44" s="3">
        <f t="shared" ref="H44:N44" si="22">ROUND(POWER(POWER(IMREAL(H40),2)+POWER(IMAGINARY(H40),2),0.5),3)</f>
        <v>4</v>
      </c>
      <c r="I44" s="3">
        <f t="shared" si="22"/>
        <v>0</v>
      </c>
      <c r="J44" s="3">
        <f t="shared" si="22"/>
        <v>0</v>
      </c>
      <c r="K44" s="3">
        <f t="shared" si="22"/>
        <v>0</v>
      </c>
      <c r="L44" s="3">
        <f t="shared" si="22"/>
        <v>0</v>
      </c>
      <c r="M44" s="3">
        <f t="shared" si="22"/>
        <v>0</v>
      </c>
      <c r="N44" s="3">
        <f t="shared" si="22"/>
        <v>4</v>
      </c>
    </row>
    <row r="45" spans="4:14">
      <c r="F45" t="s">
        <v>16</v>
      </c>
      <c r="G45" s="7" t="str">
        <f>IMPRODUCT(2,G40)</f>
        <v>0</v>
      </c>
      <c r="H45" s="7" t="str">
        <f>IMPRODUCT(2,H40)</f>
        <v>-8j</v>
      </c>
      <c r="I45" s="7" t="str">
        <f>IMPRODUCT(2,I40)</f>
        <v>0</v>
      </c>
      <c r="J45" s="7" t="str">
        <f>IMPRODUCT(2,J40)</f>
        <v>0</v>
      </c>
    </row>
    <row r="46" spans="4:14">
      <c r="F46" t="s">
        <v>15</v>
      </c>
      <c r="G46" s="2">
        <v>0</v>
      </c>
      <c r="H46" s="3">
        <f>ROUND(POWER(POWER(IMREAL(H45),2)+POWER(IMAGINARY(H45),2),0.5),3)</f>
        <v>8</v>
      </c>
      <c r="I46" s="3">
        <f>ROUND(POWER(POWER(IMREAL(I45),2)+POWER(IMAGINARY(I45),2),0.5),3)</f>
        <v>0</v>
      </c>
      <c r="J46" s="3">
        <f>ROUND(POWER(POWER(IMREAL(J45),2)+POWER(IMAGINARY(J45),2),0.5),3)</f>
        <v>0</v>
      </c>
    </row>
    <row r="47" spans="4:14">
      <c r="F47" t="s">
        <v>8</v>
      </c>
      <c r="G47" s="5">
        <v>0</v>
      </c>
      <c r="H47" s="5">
        <v>1</v>
      </c>
      <c r="I47" s="5">
        <v>2</v>
      </c>
      <c r="J47" s="5">
        <v>3</v>
      </c>
    </row>
    <row r="48" spans="4:14">
      <c r="D48" s="12"/>
      <c r="F48" t="s">
        <v>17</v>
      </c>
      <c r="G48" s="2">
        <v>0</v>
      </c>
      <c r="H48" s="1">
        <f>H46/$C11</f>
        <v>1</v>
      </c>
      <c r="I48" s="1">
        <f>I46/$C11</f>
        <v>0</v>
      </c>
      <c r="J48" s="1">
        <f>J46/$C11</f>
        <v>0</v>
      </c>
    </row>
    <row r="49" spans="6:14">
      <c r="F49" s="17" t="s">
        <v>11</v>
      </c>
      <c r="G49" s="18">
        <f t="shared" ref="G49:N49" si="23">IF(IMAGINARY(G40)=0,0,ATAN2(IMREAL(G40),IMAGINARY(G40)))</f>
        <v>0</v>
      </c>
      <c r="H49" s="18">
        <f t="shared" si="23"/>
        <v>-1.5707963267948966</v>
      </c>
      <c r="I49" s="18">
        <f t="shared" si="23"/>
        <v>0</v>
      </c>
      <c r="J49" s="18">
        <f t="shared" si="23"/>
        <v>0</v>
      </c>
      <c r="K49" s="18">
        <f t="shared" si="23"/>
        <v>0</v>
      </c>
      <c r="L49" s="18">
        <f t="shared" si="23"/>
        <v>0</v>
      </c>
      <c r="M49" s="18">
        <f t="shared" si="23"/>
        <v>0</v>
      </c>
      <c r="N49" s="18">
        <f t="shared" si="23"/>
        <v>1.5707963267948966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6"/>
  <sheetViews>
    <sheetView topLeftCell="A27" workbookViewId="0">
      <selection activeCell="G11" sqref="G11:N12"/>
    </sheetView>
  </sheetViews>
  <sheetFormatPr defaultRowHeight="14.5"/>
  <cols>
    <col min="2" max="2" width="15.26953125" customWidth="1"/>
    <col min="3" max="3" width="11.453125" customWidth="1"/>
    <col min="4" max="4" width="13.90625" customWidth="1"/>
    <col min="6" max="6" width="24.1796875" customWidth="1"/>
    <col min="7" max="7" width="11.81640625" bestFit="1" customWidth="1"/>
    <col min="8" max="10" width="10.26953125" customWidth="1"/>
  </cols>
  <sheetData>
    <row r="1" spans="1:14">
      <c r="B1" s="13" t="s">
        <v>13</v>
      </c>
      <c r="C1" s="13"/>
      <c r="D1" s="13"/>
    </row>
    <row r="2" spans="1:14">
      <c r="B2" t="s">
        <v>27</v>
      </c>
    </row>
    <row r="6" spans="1:14">
      <c r="B6" s="1" t="s">
        <v>4</v>
      </c>
      <c r="C6" s="1"/>
    </row>
    <row r="7" spans="1:14">
      <c r="B7" t="s">
        <v>6</v>
      </c>
      <c r="C7">
        <v>8</v>
      </c>
    </row>
    <row r="8" spans="1:14">
      <c r="B8" s="1" t="s">
        <v>5</v>
      </c>
      <c r="C8">
        <f>C7*C9</f>
        <v>8</v>
      </c>
    </row>
    <row r="9" spans="1:14">
      <c r="B9" t="s">
        <v>3</v>
      </c>
      <c r="C9">
        <v>1</v>
      </c>
    </row>
    <row r="10" spans="1:14">
      <c r="B10" t="s">
        <v>2</v>
      </c>
      <c r="C10">
        <v>1</v>
      </c>
    </row>
    <row r="11" spans="1:14">
      <c r="B11" t="s">
        <v>11</v>
      </c>
      <c r="C11">
        <f>3*PI()/2</f>
        <v>4.7123889803846897</v>
      </c>
      <c r="G11" s="9"/>
      <c r="H11" s="9" t="s">
        <v>22</v>
      </c>
      <c r="I11" s="9"/>
      <c r="J11" s="9"/>
      <c r="K11" s="9"/>
    </row>
    <row r="12" spans="1:14">
      <c r="B12" s="2" t="s">
        <v>25</v>
      </c>
      <c r="C12" s="2"/>
      <c r="E12" s="2" t="s">
        <v>7</v>
      </c>
      <c r="G12" s="9" t="s">
        <v>31</v>
      </c>
      <c r="H12" s="9"/>
      <c r="I12" s="9"/>
      <c r="J12" s="9"/>
      <c r="K12" s="9"/>
      <c r="L12" s="9"/>
      <c r="M12" s="9"/>
      <c r="N12" s="9"/>
    </row>
    <row r="13" spans="1:14">
      <c r="A13" s="2" t="s">
        <v>28</v>
      </c>
      <c r="B13" s="2" t="s">
        <v>9</v>
      </c>
      <c r="C13" s="2" t="s">
        <v>10</v>
      </c>
      <c r="D13" s="11" t="s">
        <v>30</v>
      </c>
      <c r="E13" s="3" t="s">
        <v>0</v>
      </c>
      <c r="G13" s="2">
        <v>0</v>
      </c>
      <c r="H13" s="2">
        <v>1</v>
      </c>
      <c r="I13" s="2">
        <v>2</v>
      </c>
      <c r="J13" s="2">
        <v>3</v>
      </c>
      <c r="K13" s="2">
        <v>4</v>
      </c>
      <c r="L13" s="2">
        <v>5</v>
      </c>
      <c r="M13" s="2">
        <v>6</v>
      </c>
      <c r="N13" s="2">
        <v>7</v>
      </c>
    </row>
    <row r="14" spans="1:14">
      <c r="A14">
        <v>0</v>
      </c>
      <c r="B14">
        <f>ROUND(SIN($C$10*2*PI()*C14)+COS($C$10*2*PI()*C14),3)</f>
        <v>1</v>
      </c>
      <c r="C14">
        <f>A14/$C$8</f>
        <v>0</v>
      </c>
      <c r="D14">
        <v>0</v>
      </c>
      <c r="E14" s="4">
        <v>0</v>
      </c>
      <c r="G14">
        <f>2*$D$14*$E14/$C$8</f>
        <v>0</v>
      </c>
      <c r="H14">
        <f>2*$D$15*$E14/$C$8</f>
        <v>0</v>
      </c>
      <c r="I14">
        <f>2*D$16*$E14/$C$8</f>
        <v>0</v>
      </c>
      <c r="J14">
        <f>2*D$17*$E14/$C$8</f>
        <v>0</v>
      </c>
      <c r="K14">
        <f>2*D$18*$E14/$C$8</f>
        <v>0</v>
      </c>
      <c r="L14">
        <f>2*D$19*$E14/$C$8</f>
        <v>0</v>
      </c>
      <c r="M14">
        <f>2*D$20*$E14/$C$8</f>
        <v>0</v>
      </c>
      <c r="N14">
        <f>2*D$21*$E14/$C$8</f>
        <v>0</v>
      </c>
    </row>
    <row r="15" spans="1:14">
      <c r="A15">
        <v>1</v>
      </c>
      <c r="B15">
        <f t="shared" ref="B15:B21" si="0">ROUND(SIN($C$10*2*PI()*C15)+COS($C$10*2*PI()*C15),3)</f>
        <v>1.4139999999999999</v>
      </c>
      <c r="C15">
        <f t="shared" ref="C15:C21" si="1">A15/$C$8</f>
        <v>0.125</v>
      </c>
      <c r="D15">
        <v>1</v>
      </c>
      <c r="E15" s="4">
        <v>1</v>
      </c>
      <c r="G15">
        <f t="shared" ref="G15:G21" si="2">2*$D$14*$E15/$C$8</f>
        <v>0</v>
      </c>
      <c r="H15">
        <f t="shared" ref="H15:H21" si="3">2*$D$15*$E15/$C$8</f>
        <v>0.25</v>
      </c>
      <c r="I15">
        <f t="shared" ref="I15:I21" si="4">2*D$16*$E15/$C$8</f>
        <v>0.5</v>
      </c>
      <c r="J15">
        <f t="shared" ref="J15:J21" si="5">2*D$17*$E15/$C$8</f>
        <v>0.75</v>
      </c>
      <c r="K15">
        <f t="shared" ref="K15:K21" si="6">2*D$18*$E15/$C$8</f>
        <v>1</v>
      </c>
      <c r="L15">
        <f>2*D$19*$E15/$C$8</f>
        <v>1.25</v>
      </c>
      <c r="M15">
        <f>2*D$20*$E15/$C$8</f>
        <v>1.5</v>
      </c>
      <c r="N15">
        <f>2*D$21*$E15/$C$8</f>
        <v>1.75</v>
      </c>
    </row>
    <row r="16" spans="1:14">
      <c r="A16">
        <v>2</v>
      </c>
      <c r="B16">
        <f t="shared" si="0"/>
        <v>1</v>
      </c>
      <c r="C16">
        <f t="shared" si="1"/>
        <v>0.25</v>
      </c>
      <c r="D16">
        <v>2</v>
      </c>
      <c r="E16" s="4">
        <v>2</v>
      </c>
      <c r="G16">
        <f t="shared" si="2"/>
        <v>0</v>
      </c>
      <c r="H16">
        <f t="shared" si="3"/>
        <v>0.5</v>
      </c>
      <c r="I16">
        <f t="shared" si="4"/>
        <v>1</v>
      </c>
      <c r="J16">
        <f t="shared" si="5"/>
        <v>1.5</v>
      </c>
      <c r="K16">
        <f t="shared" si="6"/>
        <v>2</v>
      </c>
      <c r="L16">
        <f t="shared" ref="L16:L21" si="7">2*D$19*$E16/$C$8</f>
        <v>2.5</v>
      </c>
      <c r="M16">
        <f t="shared" ref="M16:M21" si="8">2*D$20*$E16/$C$8</f>
        <v>3</v>
      </c>
      <c r="N16">
        <f t="shared" ref="N16:N21" si="9">2*D$21*$E16/$C$8</f>
        <v>3.5</v>
      </c>
    </row>
    <row r="17" spans="1:14">
      <c r="A17">
        <v>3</v>
      </c>
      <c r="B17">
        <f t="shared" si="0"/>
        <v>0</v>
      </c>
      <c r="C17">
        <f t="shared" si="1"/>
        <v>0.375</v>
      </c>
      <c r="D17">
        <v>3</v>
      </c>
      <c r="E17" s="4">
        <v>3</v>
      </c>
      <c r="G17">
        <f t="shared" si="2"/>
        <v>0</v>
      </c>
      <c r="H17">
        <f t="shared" si="3"/>
        <v>0.75</v>
      </c>
      <c r="I17">
        <f t="shared" si="4"/>
        <v>1.5</v>
      </c>
      <c r="J17">
        <f t="shared" si="5"/>
        <v>2.25</v>
      </c>
      <c r="K17">
        <f t="shared" si="6"/>
        <v>3</v>
      </c>
      <c r="L17">
        <f t="shared" si="7"/>
        <v>3.75</v>
      </c>
      <c r="M17">
        <f t="shared" si="8"/>
        <v>4.5</v>
      </c>
      <c r="N17">
        <f t="shared" si="9"/>
        <v>5.25</v>
      </c>
    </row>
    <row r="18" spans="1:14">
      <c r="A18">
        <v>4</v>
      </c>
      <c r="B18">
        <f t="shared" si="0"/>
        <v>-1</v>
      </c>
      <c r="C18">
        <f t="shared" si="1"/>
        <v>0.5</v>
      </c>
      <c r="D18">
        <v>4</v>
      </c>
      <c r="E18" s="4">
        <v>4</v>
      </c>
      <c r="G18">
        <f t="shared" si="2"/>
        <v>0</v>
      </c>
      <c r="H18">
        <f t="shared" si="3"/>
        <v>1</v>
      </c>
      <c r="I18">
        <f t="shared" si="4"/>
        <v>2</v>
      </c>
      <c r="J18">
        <f t="shared" si="5"/>
        <v>3</v>
      </c>
      <c r="K18">
        <f t="shared" si="6"/>
        <v>4</v>
      </c>
      <c r="L18">
        <f t="shared" si="7"/>
        <v>5</v>
      </c>
      <c r="M18">
        <f t="shared" si="8"/>
        <v>6</v>
      </c>
      <c r="N18">
        <f t="shared" si="9"/>
        <v>7</v>
      </c>
    </row>
    <row r="19" spans="1:14">
      <c r="A19">
        <v>5</v>
      </c>
      <c r="B19">
        <f t="shared" si="0"/>
        <v>-1.4139999999999999</v>
      </c>
      <c r="C19">
        <f t="shared" si="1"/>
        <v>0.625</v>
      </c>
      <c r="D19">
        <v>5</v>
      </c>
      <c r="E19" s="4">
        <v>5</v>
      </c>
      <c r="G19">
        <f t="shared" si="2"/>
        <v>0</v>
      </c>
      <c r="H19">
        <f t="shared" si="3"/>
        <v>1.25</v>
      </c>
      <c r="I19">
        <f t="shared" si="4"/>
        <v>2.5</v>
      </c>
      <c r="J19">
        <f t="shared" si="5"/>
        <v>3.75</v>
      </c>
      <c r="K19">
        <f t="shared" si="6"/>
        <v>5</v>
      </c>
      <c r="L19">
        <f t="shared" si="7"/>
        <v>6.25</v>
      </c>
      <c r="M19">
        <f t="shared" si="8"/>
        <v>7.5</v>
      </c>
      <c r="N19">
        <f t="shared" si="9"/>
        <v>8.75</v>
      </c>
    </row>
    <row r="20" spans="1:14">
      <c r="A20">
        <v>6</v>
      </c>
      <c r="B20">
        <f t="shared" si="0"/>
        <v>-1</v>
      </c>
      <c r="C20">
        <f t="shared" si="1"/>
        <v>0.75</v>
      </c>
      <c r="D20">
        <v>6</v>
      </c>
      <c r="E20" s="4">
        <v>6</v>
      </c>
      <c r="G20">
        <f t="shared" si="2"/>
        <v>0</v>
      </c>
      <c r="H20">
        <f t="shared" si="3"/>
        <v>1.5</v>
      </c>
      <c r="I20">
        <f t="shared" si="4"/>
        <v>3</v>
      </c>
      <c r="J20">
        <f t="shared" si="5"/>
        <v>4.5</v>
      </c>
      <c r="K20">
        <f t="shared" si="6"/>
        <v>6</v>
      </c>
      <c r="L20">
        <f t="shared" si="7"/>
        <v>7.5</v>
      </c>
      <c r="M20">
        <f t="shared" si="8"/>
        <v>9</v>
      </c>
      <c r="N20">
        <f t="shared" si="9"/>
        <v>10.5</v>
      </c>
    </row>
    <row r="21" spans="1:14">
      <c r="A21">
        <v>7</v>
      </c>
      <c r="B21">
        <f t="shared" si="0"/>
        <v>0</v>
      </c>
      <c r="C21">
        <f t="shared" si="1"/>
        <v>0.875</v>
      </c>
      <c r="D21">
        <v>7</v>
      </c>
      <c r="E21" s="4">
        <v>7</v>
      </c>
      <c r="G21">
        <f t="shared" si="2"/>
        <v>0</v>
      </c>
      <c r="H21">
        <f t="shared" si="3"/>
        <v>1.75</v>
      </c>
      <c r="I21">
        <f t="shared" si="4"/>
        <v>3.5</v>
      </c>
      <c r="J21">
        <f t="shared" si="5"/>
        <v>5.25</v>
      </c>
      <c r="K21">
        <f t="shared" si="6"/>
        <v>7</v>
      </c>
      <c r="L21">
        <f t="shared" si="7"/>
        <v>8.75</v>
      </c>
      <c r="M21">
        <f t="shared" si="8"/>
        <v>10.5</v>
      </c>
      <c r="N21">
        <f t="shared" si="9"/>
        <v>12.25</v>
      </c>
    </row>
    <row r="26" spans="1:14">
      <c r="G26" s="9" t="s">
        <v>24</v>
      </c>
      <c r="H26" s="4"/>
      <c r="I26" s="4"/>
      <c r="J26" s="4"/>
      <c r="K26" s="4"/>
      <c r="L26" s="4"/>
      <c r="M26" s="4"/>
    </row>
    <row r="27" spans="1:14">
      <c r="G27" s="15" t="str">
        <f>CONCATENATE("X",G28)</f>
        <v>X0</v>
      </c>
      <c r="H27" s="10" t="str">
        <f>CONCATENATE("X",H28)</f>
        <v>X1</v>
      </c>
      <c r="I27" s="10" t="str">
        <f>CONCATENATE("X",I28)</f>
        <v>X2</v>
      </c>
      <c r="J27" s="10" t="str">
        <f>CONCATENATE("X",J28)</f>
        <v>X3</v>
      </c>
      <c r="K27" s="10" t="str">
        <f>CONCATENATE("X",K28)</f>
        <v>X4</v>
      </c>
      <c r="L27" s="15" t="s">
        <v>19</v>
      </c>
      <c r="M27" s="15" t="s">
        <v>20</v>
      </c>
      <c r="N27" s="15" t="s">
        <v>21</v>
      </c>
    </row>
    <row r="28" spans="1:14">
      <c r="G28" s="1">
        <v>0</v>
      </c>
      <c r="H28" s="2">
        <v>1</v>
      </c>
      <c r="I28" s="2">
        <v>2</v>
      </c>
      <c r="J28" s="2">
        <v>3</v>
      </c>
      <c r="K28" s="2">
        <v>4</v>
      </c>
      <c r="L28" s="2">
        <v>5</v>
      </c>
      <c r="M28" s="2">
        <v>6</v>
      </c>
      <c r="N28" s="2">
        <v>7</v>
      </c>
    </row>
    <row r="29" spans="1:14">
      <c r="G29" s="8" t="str">
        <f t="shared" ref="G29:N36" si="10">COMPLEX(ROUND($B14*COS(-PI()*G14),1),ROUND($B14*SIN(-PI()*G14),1),"j")</f>
        <v>1</v>
      </c>
      <c r="H29" s="8" t="str">
        <f t="shared" si="10"/>
        <v>1</v>
      </c>
      <c r="I29" s="8" t="str">
        <f t="shared" si="10"/>
        <v>1</v>
      </c>
      <c r="J29" s="8" t="str">
        <f t="shared" si="10"/>
        <v>1</v>
      </c>
      <c r="K29" s="8" t="str">
        <f t="shared" si="10"/>
        <v>1</v>
      </c>
      <c r="L29" s="8" t="str">
        <f t="shared" si="10"/>
        <v>1</v>
      </c>
      <c r="M29" s="8" t="str">
        <f t="shared" si="10"/>
        <v>1</v>
      </c>
      <c r="N29" s="8" t="str">
        <f t="shared" si="10"/>
        <v>1</v>
      </c>
    </row>
    <row r="30" spans="1:14">
      <c r="G30" s="8" t="str">
        <f t="shared" si="10"/>
        <v>1.4</v>
      </c>
      <c r="H30" s="8" t="str">
        <f t="shared" si="10"/>
        <v>1-j</v>
      </c>
      <c r="I30" s="8" t="str">
        <f t="shared" si="10"/>
        <v>-1.4j</v>
      </c>
      <c r="J30" s="8" t="str">
        <f t="shared" si="10"/>
        <v>-1-j</v>
      </c>
      <c r="K30" s="8" t="str">
        <f t="shared" si="10"/>
        <v>-1.4</v>
      </c>
      <c r="L30" s="8" t="str">
        <f t="shared" si="10"/>
        <v>-1+j</v>
      </c>
      <c r="M30" s="8" t="str">
        <f t="shared" si="10"/>
        <v>1.4j</v>
      </c>
      <c r="N30" s="8" t="str">
        <f t="shared" si="10"/>
        <v>1+j</v>
      </c>
    </row>
    <row r="31" spans="1:14">
      <c r="G31" s="8" t="str">
        <f t="shared" si="10"/>
        <v>1</v>
      </c>
      <c r="H31" s="8" t="str">
        <f t="shared" si="10"/>
        <v>-j</v>
      </c>
      <c r="I31" s="8" t="str">
        <f t="shared" si="10"/>
        <v>-1</v>
      </c>
      <c r="J31" s="8" t="str">
        <f t="shared" si="10"/>
        <v>j</v>
      </c>
      <c r="K31" s="8" t="str">
        <f t="shared" si="10"/>
        <v>1</v>
      </c>
      <c r="L31" s="8" t="str">
        <f t="shared" si="10"/>
        <v>-j</v>
      </c>
      <c r="M31" s="8" t="str">
        <f t="shared" si="10"/>
        <v>-1</v>
      </c>
      <c r="N31" s="8" t="str">
        <f t="shared" si="10"/>
        <v>j</v>
      </c>
    </row>
    <row r="32" spans="1:14">
      <c r="G32" s="8" t="str">
        <f t="shared" si="10"/>
        <v>0</v>
      </c>
      <c r="H32" s="8" t="str">
        <f t="shared" si="10"/>
        <v>0</v>
      </c>
      <c r="I32" s="8" t="str">
        <f t="shared" si="10"/>
        <v>0</v>
      </c>
      <c r="J32" s="8" t="str">
        <f t="shared" si="10"/>
        <v>0</v>
      </c>
      <c r="K32" s="8" t="str">
        <f t="shared" si="10"/>
        <v>0</v>
      </c>
      <c r="L32" s="8" t="str">
        <f t="shared" si="10"/>
        <v>0</v>
      </c>
      <c r="M32" s="8" t="str">
        <f t="shared" si="10"/>
        <v>0</v>
      </c>
      <c r="N32" s="8" t="str">
        <f t="shared" si="10"/>
        <v>0</v>
      </c>
    </row>
    <row r="33" spans="4:14">
      <c r="G33" s="8" t="str">
        <f t="shared" si="10"/>
        <v>-1</v>
      </c>
      <c r="H33" s="8" t="str">
        <f t="shared" si="10"/>
        <v>1</v>
      </c>
      <c r="I33" s="8" t="str">
        <f t="shared" si="10"/>
        <v>-1</v>
      </c>
      <c r="J33" s="8" t="str">
        <f t="shared" si="10"/>
        <v>1</v>
      </c>
      <c r="K33" s="8" t="str">
        <f t="shared" si="10"/>
        <v>-1</v>
      </c>
      <c r="L33" s="8" t="str">
        <f t="shared" si="10"/>
        <v>1</v>
      </c>
      <c r="M33" s="8" t="str">
        <f t="shared" si="10"/>
        <v>-1</v>
      </c>
      <c r="N33" s="8" t="str">
        <f t="shared" si="10"/>
        <v>1</v>
      </c>
    </row>
    <row r="34" spans="4:14">
      <c r="G34" s="8" t="str">
        <f t="shared" si="10"/>
        <v>-1.4</v>
      </c>
      <c r="H34" s="8" t="str">
        <f t="shared" si="10"/>
        <v>1-j</v>
      </c>
      <c r="I34" s="8" t="str">
        <f t="shared" si="10"/>
        <v>1.4j</v>
      </c>
      <c r="J34" s="8" t="str">
        <f t="shared" si="10"/>
        <v>-1-j</v>
      </c>
      <c r="K34" s="8" t="str">
        <f t="shared" si="10"/>
        <v>1.4</v>
      </c>
      <c r="L34" s="8" t="str">
        <f t="shared" si="10"/>
        <v>-1+j</v>
      </c>
      <c r="M34" s="8" t="str">
        <f t="shared" si="10"/>
        <v>-1.4j</v>
      </c>
      <c r="N34" s="8" t="str">
        <f t="shared" si="10"/>
        <v>1+j</v>
      </c>
    </row>
    <row r="35" spans="4:14">
      <c r="G35" s="8" t="str">
        <f t="shared" si="10"/>
        <v>-1</v>
      </c>
      <c r="H35" s="8" t="str">
        <f t="shared" si="10"/>
        <v>-j</v>
      </c>
      <c r="I35" s="8" t="str">
        <f t="shared" si="10"/>
        <v>1</v>
      </c>
      <c r="J35" s="8" t="str">
        <f t="shared" si="10"/>
        <v>j</v>
      </c>
      <c r="K35" s="8" t="str">
        <f t="shared" si="10"/>
        <v>-1</v>
      </c>
      <c r="L35" s="8" t="str">
        <f t="shared" si="10"/>
        <v>-j</v>
      </c>
      <c r="M35" s="8" t="str">
        <f t="shared" si="10"/>
        <v>1</v>
      </c>
      <c r="N35" s="8" t="str">
        <f t="shared" si="10"/>
        <v>j</v>
      </c>
    </row>
    <row r="36" spans="4:14">
      <c r="G36" s="8" t="str">
        <f t="shared" si="10"/>
        <v>0</v>
      </c>
      <c r="H36" s="8" t="str">
        <f t="shared" si="10"/>
        <v>0</v>
      </c>
      <c r="I36" s="8" t="str">
        <f t="shared" si="10"/>
        <v>0</v>
      </c>
      <c r="J36" s="8" t="str">
        <f t="shared" si="10"/>
        <v>0</v>
      </c>
      <c r="K36" s="8" t="str">
        <f t="shared" si="10"/>
        <v>0</v>
      </c>
      <c r="L36" s="8" t="str">
        <f t="shared" si="10"/>
        <v>0</v>
      </c>
      <c r="M36" s="8" t="str">
        <f t="shared" si="10"/>
        <v>0</v>
      </c>
      <c r="N36" s="8" t="str">
        <f t="shared" si="10"/>
        <v>0</v>
      </c>
    </row>
    <row r="37" spans="4:14">
      <c r="F37" s="2" t="s">
        <v>29</v>
      </c>
      <c r="G37" s="11" t="str">
        <f>IMSUM(G29:G36)</f>
        <v>0</v>
      </c>
      <c r="H37" s="11" t="str">
        <f t="shared" ref="H37:M37" si="11">IMSUM(H29:H36)</f>
        <v>4-4j</v>
      </c>
      <c r="I37" s="11" t="str">
        <f t="shared" si="11"/>
        <v>0</v>
      </c>
      <c r="J37" s="11" t="str">
        <f t="shared" si="11"/>
        <v>0</v>
      </c>
      <c r="K37" s="11" t="str">
        <f t="shared" si="11"/>
        <v>0</v>
      </c>
      <c r="L37" s="11" t="str">
        <f t="shared" si="11"/>
        <v>0</v>
      </c>
      <c r="M37" s="11" t="str">
        <f t="shared" si="11"/>
        <v>0</v>
      </c>
      <c r="N37" s="11" t="str">
        <f>IMSUM(N29:N36)</f>
        <v>4+4j</v>
      </c>
    </row>
    <row r="38" spans="4:14">
      <c r="F38" s="14"/>
      <c r="G38" s="16"/>
      <c r="H38" s="16"/>
      <c r="I38" s="16"/>
      <c r="J38" s="16"/>
      <c r="K38" s="16"/>
      <c r="L38" s="16"/>
      <c r="M38" s="16"/>
      <c r="N38" s="16"/>
    </row>
    <row r="39" spans="4:14">
      <c r="F39" s="2" t="s">
        <v>23</v>
      </c>
      <c r="G39" s="2"/>
    </row>
    <row r="40" spans="4:14">
      <c r="F40" s="14" t="s">
        <v>14</v>
      </c>
      <c r="G40">
        <v>0</v>
      </c>
      <c r="H40" s="6">
        <v>1</v>
      </c>
      <c r="I40" s="6">
        <v>2</v>
      </c>
      <c r="J40" s="6">
        <v>3</v>
      </c>
      <c r="K40" s="6">
        <v>4</v>
      </c>
      <c r="L40" s="8">
        <v>5</v>
      </c>
      <c r="M40" s="8">
        <v>6</v>
      </c>
      <c r="N40" s="8">
        <v>7</v>
      </c>
    </row>
    <row r="41" spans="4:14">
      <c r="F41" t="s">
        <v>18</v>
      </c>
      <c r="G41" s="3">
        <f>ROUND(POWER(POWER(IMREAL(G37),2)+POWER(IMAGINARY(G37),2),0.5),3)</f>
        <v>0</v>
      </c>
      <c r="H41" s="3">
        <f t="shared" ref="H41:N41" si="12">ROUND(POWER(POWER(IMREAL(H37),2)+POWER(IMAGINARY(H37),2),0.5),3)</f>
        <v>5.657</v>
      </c>
      <c r="I41" s="3">
        <f t="shared" si="12"/>
        <v>0</v>
      </c>
      <c r="J41" s="3">
        <f t="shared" si="12"/>
        <v>0</v>
      </c>
      <c r="K41" s="3">
        <f t="shared" si="12"/>
        <v>0</v>
      </c>
      <c r="L41" s="3">
        <f t="shared" si="12"/>
        <v>0</v>
      </c>
      <c r="M41" s="3">
        <f t="shared" si="12"/>
        <v>0</v>
      </c>
      <c r="N41" s="3">
        <f t="shared" si="12"/>
        <v>5.657</v>
      </c>
    </row>
    <row r="42" spans="4:14">
      <c r="F42" t="s">
        <v>16</v>
      </c>
      <c r="G42" s="7" t="str">
        <f>IMPRODUCT(2,G37)</f>
        <v>0</v>
      </c>
      <c r="H42" s="7" t="str">
        <f>IMPRODUCT(2,H37)</f>
        <v>8-8j</v>
      </c>
      <c r="I42" s="7" t="str">
        <f>IMPRODUCT(2,I37)</f>
        <v>0</v>
      </c>
      <c r="J42" s="7" t="str">
        <f>IMPRODUCT(2,J37)</f>
        <v>0</v>
      </c>
    </row>
    <row r="43" spans="4:14">
      <c r="F43" t="s">
        <v>15</v>
      </c>
      <c r="G43" s="2">
        <v>0</v>
      </c>
      <c r="H43" s="3">
        <f>ROUND(POWER(POWER(IMREAL(H42),2)+POWER(IMAGINARY(H42),2),0.5),3)</f>
        <v>11.314</v>
      </c>
      <c r="I43" s="3">
        <f>ROUND(POWER(POWER(IMREAL(I42),2)+POWER(IMAGINARY(I42),2),0.5),3)</f>
        <v>0</v>
      </c>
      <c r="J43" s="3">
        <f>ROUND(POWER(POWER(IMREAL(J42),2)+POWER(IMAGINARY(J42),2),0.5),3)</f>
        <v>0</v>
      </c>
    </row>
    <row r="44" spans="4:14">
      <c r="F44" t="s">
        <v>8</v>
      </c>
      <c r="G44" s="5">
        <v>0</v>
      </c>
      <c r="H44" s="5">
        <v>1</v>
      </c>
      <c r="I44" s="5">
        <v>2</v>
      </c>
      <c r="J44" s="5">
        <v>3</v>
      </c>
    </row>
    <row r="45" spans="4:14">
      <c r="D45" s="12" t="s">
        <v>12</v>
      </c>
      <c r="F45" t="s">
        <v>17</v>
      </c>
      <c r="G45" s="2">
        <v>0</v>
      </c>
      <c r="H45" s="1">
        <f>H43/$C8</f>
        <v>1.41425</v>
      </c>
      <c r="I45" s="1">
        <f>I43/$C8</f>
        <v>0</v>
      </c>
      <c r="J45" s="1">
        <f>J43/$C8</f>
        <v>0</v>
      </c>
    </row>
    <row r="46" spans="4:14">
      <c r="F46" s="17" t="s">
        <v>26</v>
      </c>
      <c r="G46" s="18">
        <f>IF(IMAGINARY(G37)=0,0,ATAN2(IMREAL(G37),IMAGINARY(G37)))</f>
        <v>0</v>
      </c>
      <c r="H46" s="18">
        <f>IF(IMAGINARY(H37)=0,0,ATAN2(IMREAL(H37),IMAGINARY(H37)))</f>
        <v>-0.78539816339744828</v>
      </c>
      <c r="I46" s="18">
        <f>IF(IMAGINARY(I37)=0,0,ATAN2(IMREAL(I37),IMAGINARY(I37)))</f>
        <v>0</v>
      </c>
      <c r="J46" s="18">
        <f>IF(IMAGINARY(J37)=0,0,ATAN2(IMREAL(J37),IMAGINARY(J37)))</f>
        <v>0</v>
      </c>
      <c r="K46" s="18">
        <f t="shared" ref="K46:N46" si="13">IF(IMAGINARY(K37)=0,0,ATAN2(IMREAL(K37),IMAGINARY(K37)))</f>
        <v>0</v>
      </c>
      <c r="L46" s="18">
        <f t="shared" si="13"/>
        <v>0</v>
      </c>
      <c r="M46" s="18">
        <f t="shared" si="13"/>
        <v>0</v>
      </c>
      <c r="N46" s="18">
        <f t="shared" si="13"/>
        <v>0.78539816339744828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test1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2022-03-05T15:33:30Z</dcterms:modified>
</cp:coreProperties>
</file>