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10" windowWidth="14810" windowHeight="7050" firstSheet="7" activeTab="7"/>
  </bookViews>
  <sheets>
    <sheet name="Sheet1" sheetId="1" r:id="rId1"/>
    <sheet name="100" sheetId="2" r:id="rId2"/>
    <sheet name="ex1" sheetId="3" r:id="rId3"/>
    <sheet name="ex2" sheetId="4" r:id="rId4"/>
    <sheet name="ex3" sheetId="5" r:id="rId5"/>
    <sheet name="Sheet4" sheetId="6" r:id="rId6"/>
    <sheet name="Sheet2" sheetId="7" r:id="rId7"/>
    <sheet name="Lesign ex 1" sheetId="11" r:id="rId8"/>
    <sheet name="Sheet3" sheetId="14" r:id="rId9"/>
  </sheets>
  <calcPr calcId="125725"/>
</workbook>
</file>

<file path=xl/calcChain.xml><?xml version="1.0" encoding="utf-8"?>
<calcChain xmlns="http://schemas.openxmlformats.org/spreadsheetml/2006/main">
  <c r="D9" i="11"/>
  <c r="D8"/>
  <c r="E9"/>
  <c r="E8"/>
  <c r="E5" i="6"/>
  <c r="M9" i="1" l="1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8"/>
  <c r="AO12" i="7"/>
  <c r="AO9"/>
  <c r="AO10"/>
  <c r="AO11"/>
  <c r="K6" i="6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M8" i="7"/>
  <c r="L9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9"/>
  <c r="M10"/>
  <c r="K8"/>
  <c r="M7"/>
  <c r="J108"/>
  <c r="I108"/>
  <c r="H108"/>
  <c r="K108" s="1"/>
  <c r="K107"/>
  <c r="J107"/>
  <c r="I107"/>
  <c r="H107"/>
  <c r="J106"/>
  <c r="I106"/>
  <c r="H106"/>
  <c r="K106" s="1"/>
  <c r="K105"/>
  <c r="J105"/>
  <c r="I105"/>
  <c r="H105"/>
  <c r="J104"/>
  <c r="I104"/>
  <c r="K104" s="1"/>
  <c r="H104"/>
  <c r="J103"/>
  <c r="I103"/>
  <c r="H103"/>
  <c r="K103" s="1"/>
  <c r="J102"/>
  <c r="I102"/>
  <c r="H102"/>
  <c r="K102" s="1"/>
  <c r="K101"/>
  <c r="J101"/>
  <c r="I101"/>
  <c r="H101"/>
  <c r="J100"/>
  <c r="I100"/>
  <c r="H100"/>
  <c r="K100" s="1"/>
  <c r="K99"/>
  <c r="J99"/>
  <c r="I99"/>
  <c r="H99"/>
  <c r="J98"/>
  <c r="I98"/>
  <c r="K98" s="1"/>
  <c r="H98"/>
  <c r="J97"/>
  <c r="I97"/>
  <c r="H97"/>
  <c r="K97" s="1"/>
  <c r="J96"/>
  <c r="I96"/>
  <c r="H96"/>
  <c r="K96" s="1"/>
  <c r="K95"/>
  <c r="J95"/>
  <c r="I95"/>
  <c r="H95"/>
  <c r="J94"/>
  <c r="I94"/>
  <c r="H94"/>
  <c r="K94" s="1"/>
  <c r="K93"/>
  <c r="J93"/>
  <c r="I93"/>
  <c r="H93"/>
  <c r="J92"/>
  <c r="I92"/>
  <c r="K92" s="1"/>
  <c r="H92"/>
  <c r="J91"/>
  <c r="I91"/>
  <c r="H91"/>
  <c r="K91" s="1"/>
  <c r="J90"/>
  <c r="I90"/>
  <c r="H90"/>
  <c r="K90" s="1"/>
  <c r="K89"/>
  <c r="J89"/>
  <c r="I89"/>
  <c r="H89"/>
  <c r="J88"/>
  <c r="I88"/>
  <c r="H88"/>
  <c r="K88" s="1"/>
  <c r="K87"/>
  <c r="J87"/>
  <c r="I87"/>
  <c r="H87"/>
  <c r="J86"/>
  <c r="I86"/>
  <c r="K86" s="1"/>
  <c r="H86"/>
  <c r="J85"/>
  <c r="I85"/>
  <c r="H85"/>
  <c r="K85" s="1"/>
  <c r="J84"/>
  <c r="I84"/>
  <c r="H84"/>
  <c r="K84" s="1"/>
  <c r="K83"/>
  <c r="J83"/>
  <c r="I83"/>
  <c r="H83"/>
  <c r="J82"/>
  <c r="I82"/>
  <c r="H82"/>
  <c r="K82" s="1"/>
  <c r="K81"/>
  <c r="J81"/>
  <c r="I81"/>
  <c r="H81"/>
  <c r="J80"/>
  <c r="I80"/>
  <c r="K80" s="1"/>
  <c r="H80"/>
  <c r="J79"/>
  <c r="I79"/>
  <c r="H79"/>
  <c r="K79" s="1"/>
  <c r="J78"/>
  <c r="I78"/>
  <c r="H78"/>
  <c r="K78" s="1"/>
  <c r="K77"/>
  <c r="J77"/>
  <c r="I77"/>
  <c r="H77"/>
  <c r="J76"/>
  <c r="I76"/>
  <c r="H76"/>
  <c r="K76" s="1"/>
  <c r="K75"/>
  <c r="J75"/>
  <c r="I75"/>
  <c r="H75"/>
  <c r="J74"/>
  <c r="I74"/>
  <c r="K74" s="1"/>
  <c r="H74"/>
  <c r="J73"/>
  <c r="I73"/>
  <c r="H73"/>
  <c r="K73" s="1"/>
  <c r="J72"/>
  <c r="I72"/>
  <c r="H72"/>
  <c r="K72" s="1"/>
  <c r="K71"/>
  <c r="J71"/>
  <c r="I71"/>
  <c r="H71"/>
  <c r="J70"/>
  <c r="I70"/>
  <c r="H70"/>
  <c r="K70" s="1"/>
  <c r="K69"/>
  <c r="J69"/>
  <c r="I69"/>
  <c r="H69"/>
  <c r="J68"/>
  <c r="I68"/>
  <c r="K68" s="1"/>
  <c r="H68"/>
  <c r="J67"/>
  <c r="I67"/>
  <c r="H67"/>
  <c r="K67" s="1"/>
  <c r="J66"/>
  <c r="I66"/>
  <c r="H66"/>
  <c r="K66" s="1"/>
  <c r="K65"/>
  <c r="J65"/>
  <c r="I65"/>
  <c r="H65"/>
  <c r="J64"/>
  <c r="I64"/>
  <c r="H64"/>
  <c r="K64" s="1"/>
  <c r="K63"/>
  <c r="J63"/>
  <c r="I63"/>
  <c r="H63"/>
  <c r="J62"/>
  <c r="I62"/>
  <c r="K62" s="1"/>
  <c r="H62"/>
  <c r="J61"/>
  <c r="I61"/>
  <c r="H61"/>
  <c r="K61" s="1"/>
  <c r="J60"/>
  <c r="I60"/>
  <c r="H60"/>
  <c r="K60" s="1"/>
  <c r="K59"/>
  <c r="J59"/>
  <c r="I59"/>
  <c r="H59"/>
  <c r="J58"/>
  <c r="I58"/>
  <c r="H58"/>
  <c r="K58" s="1"/>
  <c r="K57"/>
  <c r="J57"/>
  <c r="I57"/>
  <c r="H57"/>
  <c r="J56"/>
  <c r="I56"/>
  <c r="K56" s="1"/>
  <c r="H56"/>
  <c r="J55"/>
  <c r="I55"/>
  <c r="H55"/>
  <c r="K55" s="1"/>
  <c r="J54"/>
  <c r="I54"/>
  <c r="H54"/>
  <c r="K54" s="1"/>
  <c r="K53"/>
  <c r="J53"/>
  <c r="I53"/>
  <c r="H53"/>
  <c r="J52"/>
  <c r="I52"/>
  <c r="H52"/>
  <c r="K52" s="1"/>
  <c r="J51"/>
  <c r="I51"/>
  <c r="H51"/>
  <c r="K51" s="1"/>
  <c r="J50"/>
  <c r="I50"/>
  <c r="K50" s="1"/>
  <c r="H50"/>
  <c r="J49"/>
  <c r="I49"/>
  <c r="H49"/>
  <c r="K49" s="1"/>
  <c r="J48"/>
  <c r="I48"/>
  <c r="H48"/>
  <c r="K48" s="1"/>
  <c r="J47"/>
  <c r="I47"/>
  <c r="H47"/>
  <c r="K47" s="1"/>
  <c r="J46"/>
  <c r="I46"/>
  <c r="H46"/>
  <c r="K46" s="1"/>
  <c r="K45"/>
  <c r="J45"/>
  <c r="I45"/>
  <c r="H45"/>
  <c r="J44"/>
  <c r="I44"/>
  <c r="K44" s="1"/>
  <c r="H44"/>
  <c r="J43"/>
  <c r="I43"/>
  <c r="H43"/>
  <c r="K43" s="1"/>
  <c r="J42"/>
  <c r="I42"/>
  <c r="H42"/>
  <c r="K42" s="1"/>
  <c r="K41"/>
  <c r="J41"/>
  <c r="I41"/>
  <c r="H41"/>
  <c r="A41"/>
  <c r="B41"/>
  <c r="D41"/>
  <c r="F41"/>
  <c r="A42"/>
  <c r="B42"/>
  <c r="F42" s="1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I10" s="1"/>
  <c r="H9"/>
  <c r="B9"/>
  <c r="D9" s="1"/>
  <c r="A9"/>
  <c r="A10" s="1"/>
  <c r="J8"/>
  <c r="H8"/>
  <c r="B8"/>
  <c r="I8" s="1"/>
  <c r="D42" l="1"/>
  <c r="A43"/>
  <c r="F8"/>
  <c r="D8"/>
  <c r="F9"/>
  <c r="J10"/>
  <c r="D10"/>
  <c r="H10"/>
  <c r="A11"/>
  <c r="I9"/>
  <c r="F10"/>
  <c r="K10" s="1"/>
  <c r="J9"/>
  <c r="P7" i="6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D6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F28" i="5"/>
  <c r="E30"/>
  <c r="E31"/>
  <c r="F27" s="1"/>
  <c r="C16" i="4"/>
  <c r="C15"/>
  <c r="C13"/>
  <c r="M9" i="2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L77"/>
  <c r="L74"/>
  <c r="L71"/>
  <c r="L68"/>
  <c r="L65"/>
  <c r="L62"/>
  <c r="L59"/>
  <c r="L56"/>
  <c r="L53"/>
  <c r="M8"/>
  <c r="K7"/>
  <c r="L107"/>
  <c r="L104"/>
  <c r="L101"/>
  <c r="L98"/>
  <c r="L95"/>
  <c r="L92"/>
  <c r="L89"/>
  <c r="L86"/>
  <c r="L83"/>
  <c r="L80"/>
  <c r="L50"/>
  <c r="L47"/>
  <c r="L44"/>
  <c r="L41"/>
  <c r="A107"/>
  <c r="B107"/>
  <c r="J107" s="1"/>
  <c r="D107"/>
  <c r="F107"/>
  <c r="K107" s="1"/>
  <c r="H107"/>
  <c r="I107"/>
  <c r="A41"/>
  <c r="B41"/>
  <c r="J41" s="1"/>
  <c r="D41"/>
  <c r="F41"/>
  <c r="H41"/>
  <c r="I41"/>
  <c r="A42"/>
  <c r="B42"/>
  <c r="F42" s="1"/>
  <c r="D42"/>
  <c r="I42"/>
  <c r="J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A9"/>
  <c r="J8"/>
  <c r="H8"/>
  <c r="F8"/>
  <c r="B8"/>
  <c r="I8" s="1"/>
  <c r="L9" i="1"/>
  <c r="L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8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H3" i="6" l="1"/>
  <c r="H2"/>
  <c r="A44" i="7"/>
  <c r="D43"/>
  <c r="F43"/>
  <c r="K9"/>
  <c r="F11"/>
  <c r="A12"/>
  <c r="D11"/>
  <c r="I11"/>
  <c r="J11"/>
  <c r="H11"/>
  <c r="K41" i="2"/>
  <c r="K42"/>
  <c r="A43"/>
  <c r="H42"/>
  <c r="D8"/>
  <c r="K8"/>
  <c r="I9"/>
  <c r="F9"/>
  <c r="J9"/>
  <c r="H9"/>
  <c r="A10"/>
  <c r="D9"/>
  <c r="D40" i="1"/>
  <c r="H40"/>
  <c r="F40"/>
  <c r="J40"/>
  <c r="I40"/>
  <c r="J9"/>
  <c r="I9"/>
  <c r="J8"/>
  <c r="H8"/>
  <c r="D9"/>
  <c r="F9"/>
  <c r="D8"/>
  <c r="I8"/>
  <c r="F8"/>
  <c r="H9"/>
  <c r="F10"/>
  <c r="G5" i="6" l="1"/>
  <c r="L5" s="1"/>
  <c r="G6"/>
  <c r="L6" s="1"/>
  <c r="G12"/>
  <c r="L12" s="1"/>
  <c r="G18"/>
  <c r="L18" s="1"/>
  <c r="G24"/>
  <c r="L24" s="1"/>
  <c r="G30"/>
  <c r="L30" s="1"/>
  <c r="G36"/>
  <c r="L36" s="1"/>
  <c r="G42"/>
  <c r="L42" s="1"/>
  <c r="G48"/>
  <c r="L48" s="1"/>
  <c r="G54"/>
  <c r="L54" s="1"/>
  <c r="G60"/>
  <c r="L60" s="1"/>
  <c r="G66"/>
  <c r="L66" s="1"/>
  <c r="G72"/>
  <c r="L72" s="1"/>
  <c r="G78"/>
  <c r="L78" s="1"/>
  <c r="G84"/>
  <c r="L84" s="1"/>
  <c r="G90"/>
  <c r="L90" s="1"/>
  <c r="G96"/>
  <c r="L96" s="1"/>
  <c r="G102"/>
  <c r="L102" s="1"/>
  <c r="G8"/>
  <c r="L8" s="1"/>
  <c r="G26"/>
  <c r="L26" s="1"/>
  <c r="G38"/>
  <c r="L38" s="1"/>
  <c r="G50"/>
  <c r="L50" s="1"/>
  <c r="G62"/>
  <c r="L62" s="1"/>
  <c r="G74"/>
  <c r="L74" s="1"/>
  <c r="G86"/>
  <c r="L86" s="1"/>
  <c r="G98"/>
  <c r="L98" s="1"/>
  <c r="G9"/>
  <c r="L9" s="1"/>
  <c r="G21"/>
  <c r="L21" s="1"/>
  <c r="G33"/>
  <c r="L33" s="1"/>
  <c r="G45"/>
  <c r="L45" s="1"/>
  <c r="G57"/>
  <c r="L57" s="1"/>
  <c r="G69"/>
  <c r="L69" s="1"/>
  <c r="G81"/>
  <c r="L81" s="1"/>
  <c r="G93"/>
  <c r="L93" s="1"/>
  <c r="G34"/>
  <c r="L34" s="1"/>
  <c r="G11"/>
  <c r="L11" s="1"/>
  <c r="G29"/>
  <c r="L29" s="1"/>
  <c r="G41"/>
  <c r="L41" s="1"/>
  <c r="G53"/>
  <c r="L53" s="1"/>
  <c r="G65"/>
  <c r="L65" s="1"/>
  <c r="G77"/>
  <c r="L77" s="1"/>
  <c r="G89"/>
  <c r="L89" s="1"/>
  <c r="G101"/>
  <c r="L101" s="1"/>
  <c r="G7"/>
  <c r="L7" s="1"/>
  <c r="G13"/>
  <c r="L13" s="1"/>
  <c r="G19"/>
  <c r="L19" s="1"/>
  <c r="G25"/>
  <c r="L25" s="1"/>
  <c r="G31"/>
  <c r="L31" s="1"/>
  <c r="G37"/>
  <c r="L37" s="1"/>
  <c r="G43"/>
  <c r="L43" s="1"/>
  <c r="G49"/>
  <c r="L49" s="1"/>
  <c r="G55"/>
  <c r="L55" s="1"/>
  <c r="G61"/>
  <c r="L61" s="1"/>
  <c r="G67"/>
  <c r="L67" s="1"/>
  <c r="G73"/>
  <c r="L73" s="1"/>
  <c r="G79"/>
  <c r="L79" s="1"/>
  <c r="G85"/>
  <c r="L85" s="1"/>
  <c r="G91"/>
  <c r="L91" s="1"/>
  <c r="G97"/>
  <c r="L97" s="1"/>
  <c r="G103"/>
  <c r="L103" s="1"/>
  <c r="G14"/>
  <c r="L14" s="1"/>
  <c r="G20"/>
  <c r="L20" s="1"/>
  <c r="G32"/>
  <c r="L32" s="1"/>
  <c r="G44"/>
  <c r="L44" s="1"/>
  <c r="G56"/>
  <c r="L56" s="1"/>
  <c r="G68"/>
  <c r="L68" s="1"/>
  <c r="G80"/>
  <c r="L80" s="1"/>
  <c r="G92"/>
  <c r="L92" s="1"/>
  <c r="G104"/>
  <c r="L104" s="1"/>
  <c r="G15"/>
  <c r="L15" s="1"/>
  <c r="G27"/>
  <c r="L27" s="1"/>
  <c r="G39"/>
  <c r="L39" s="1"/>
  <c r="G51"/>
  <c r="L51" s="1"/>
  <c r="G63"/>
  <c r="L63" s="1"/>
  <c r="G75"/>
  <c r="L75" s="1"/>
  <c r="G87"/>
  <c r="L87" s="1"/>
  <c r="G99"/>
  <c r="L99" s="1"/>
  <c r="G10"/>
  <c r="L10" s="1"/>
  <c r="G16"/>
  <c r="L16" s="1"/>
  <c r="G22"/>
  <c r="L22" s="1"/>
  <c r="G28"/>
  <c r="L28" s="1"/>
  <c r="G40"/>
  <c r="L40" s="1"/>
  <c r="G46"/>
  <c r="L46" s="1"/>
  <c r="G52"/>
  <c r="L52" s="1"/>
  <c r="G58"/>
  <c r="L58" s="1"/>
  <c r="G64"/>
  <c r="L64" s="1"/>
  <c r="G70"/>
  <c r="L70" s="1"/>
  <c r="G76"/>
  <c r="L76" s="1"/>
  <c r="G82"/>
  <c r="L82" s="1"/>
  <c r="G88"/>
  <c r="L88" s="1"/>
  <c r="G94"/>
  <c r="L94" s="1"/>
  <c r="G100"/>
  <c r="L100" s="1"/>
  <c r="G17"/>
  <c r="L17" s="1"/>
  <c r="G23"/>
  <c r="L23" s="1"/>
  <c r="G35"/>
  <c r="L35" s="1"/>
  <c r="G47"/>
  <c r="L47" s="1"/>
  <c r="G59"/>
  <c r="L59" s="1"/>
  <c r="G71"/>
  <c r="L71" s="1"/>
  <c r="G83"/>
  <c r="L83" s="1"/>
  <c r="G95"/>
  <c r="L95" s="1"/>
  <c r="D44" i="7"/>
  <c r="F44"/>
  <c r="A45"/>
  <c r="K11"/>
  <c r="F12"/>
  <c r="K12" s="1"/>
  <c r="D12"/>
  <c r="J12"/>
  <c r="A13"/>
  <c r="H12"/>
  <c r="I12"/>
  <c r="J43" i="2"/>
  <c r="I43"/>
  <c r="A44"/>
  <c r="D43"/>
  <c r="H43"/>
  <c r="F43"/>
  <c r="K43" s="1"/>
  <c r="A11"/>
  <c r="F10"/>
  <c r="K10" s="1"/>
  <c r="D10"/>
  <c r="J10"/>
  <c r="I10"/>
  <c r="H10"/>
  <c r="K9"/>
  <c r="L40" i="1"/>
  <c r="I10"/>
  <c r="H10"/>
  <c r="L10" s="1"/>
  <c r="N10" s="1"/>
  <c r="J10"/>
  <c r="D10"/>
  <c r="H88" i="6" l="1"/>
  <c r="I88" s="1"/>
  <c r="H10"/>
  <c r="I10" s="1"/>
  <c r="H68"/>
  <c r="I68" s="1"/>
  <c r="H67"/>
  <c r="I67" s="1"/>
  <c r="H89"/>
  <c r="I89" s="1"/>
  <c r="H45"/>
  <c r="I45" s="1"/>
  <c r="H102"/>
  <c r="I102" s="1"/>
  <c r="H30"/>
  <c r="I30" s="1"/>
  <c r="H82"/>
  <c r="I82" s="1"/>
  <c r="H99"/>
  <c r="I99" s="1"/>
  <c r="H56"/>
  <c r="I56" s="1"/>
  <c r="H61"/>
  <c r="I61" s="1"/>
  <c r="H77"/>
  <c r="I77" s="1"/>
  <c r="H33"/>
  <c r="I33" s="1"/>
  <c r="H96"/>
  <c r="I96" s="1"/>
  <c r="H24"/>
  <c r="I24" s="1"/>
  <c r="H23"/>
  <c r="I23" s="1"/>
  <c r="H40"/>
  <c r="I40" s="1"/>
  <c r="H15"/>
  <c r="I15" s="1"/>
  <c r="H91"/>
  <c r="I91" s="1"/>
  <c r="H19"/>
  <c r="I19" s="1"/>
  <c r="H93"/>
  <c r="I93" s="1"/>
  <c r="H50"/>
  <c r="I50" s="1"/>
  <c r="H54"/>
  <c r="I54" s="1"/>
  <c r="H83"/>
  <c r="I83" s="1"/>
  <c r="H70"/>
  <c r="I70" s="1"/>
  <c r="H75"/>
  <c r="I75" s="1"/>
  <c r="H32"/>
  <c r="I32" s="1"/>
  <c r="H49"/>
  <c r="I49" s="1"/>
  <c r="H53"/>
  <c r="I53" s="1"/>
  <c r="H9"/>
  <c r="I9" s="1"/>
  <c r="H84"/>
  <c r="I84" s="1"/>
  <c r="H12"/>
  <c r="I12" s="1"/>
  <c r="H100"/>
  <c r="I100" s="1"/>
  <c r="H22"/>
  <c r="I22" s="1"/>
  <c r="H63"/>
  <c r="I63" s="1"/>
  <c r="H92"/>
  <c r="I92" s="1"/>
  <c r="H20"/>
  <c r="I20" s="1"/>
  <c r="H79"/>
  <c r="I79" s="1"/>
  <c r="H43"/>
  <c r="I43" s="1"/>
  <c r="H7"/>
  <c r="I7" s="1"/>
  <c r="H41"/>
  <c r="I41" s="1"/>
  <c r="H69"/>
  <c r="I69" s="1"/>
  <c r="H98"/>
  <c r="I98" s="1"/>
  <c r="H26"/>
  <c r="I26" s="1"/>
  <c r="H78"/>
  <c r="I78" s="1"/>
  <c r="H42"/>
  <c r="I42" s="1"/>
  <c r="H6"/>
  <c r="I6" s="1"/>
  <c r="H47"/>
  <c r="I47" s="1"/>
  <c r="H52"/>
  <c r="I52" s="1"/>
  <c r="H39"/>
  <c r="I39" s="1"/>
  <c r="H103"/>
  <c r="I103" s="1"/>
  <c r="H31"/>
  <c r="I31" s="1"/>
  <c r="H11"/>
  <c r="I11" s="1"/>
  <c r="H74"/>
  <c r="I74" s="1"/>
  <c r="H66"/>
  <c r="I66" s="1"/>
  <c r="H35"/>
  <c r="I35" s="1"/>
  <c r="H46"/>
  <c r="I46" s="1"/>
  <c r="H27"/>
  <c r="I27" s="1"/>
  <c r="H97"/>
  <c r="I97" s="1"/>
  <c r="H25"/>
  <c r="I25" s="1"/>
  <c r="H34"/>
  <c r="I34" s="1"/>
  <c r="H62"/>
  <c r="I62" s="1"/>
  <c r="H60"/>
  <c r="I60" s="1"/>
  <c r="H95"/>
  <c r="I95" s="1"/>
  <c r="H76"/>
  <c r="I76" s="1"/>
  <c r="H87"/>
  <c r="I87" s="1"/>
  <c r="H44"/>
  <c r="I44" s="1"/>
  <c r="H55"/>
  <c r="I55" s="1"/>
  <c r="H65"/>
  <c r="I65" s="1"/>
  <c r="H21"/>
  <c r="I21" s="1"/>
  <c r="H90"/>
  <c r="I90" s="1"/>
  <c r="H18"/>
  <c r="I18" s="1"/>
  <c r="H17"/>
  <c r="I17" s="1"/>
  <c r="H28"/>
  <c r="I28" s="1"/>
  <c r="H104"/>
  <c r="I104" s="1"/>
  <c r="H85"/>
  <c r="I85" s="1"/>
  <c r="H13"/>
  <c r="I13" s="1"/>
  <c r="H81"/>
  <c r="I81" s="1"/>
  <c r="H38"/>
  <c r="I38" s="1"/>
  <c r="H48"/>
  <c r="I48" s="1"/>
  <c r="H71"/>
  <c r="I71" s="1"/>
  <c r="H64"/>
  <c r="I64" s="1"/>
  <c r="H59"/>
  <c r="I59" s="1"/>
  <c r="H94"/>
  <c r="I94" s="1"/>
  <c r="H58"/>
  <c r="I58" s="1"/>
  <c r="H16"/>
  <c r="I16" s="1"/>
  <c r="H51"/>
  <c r="I51" s="1"/>
  <c r="H80"/>
  <c r="I80" s="1"/>
  <c r="H14"/>
  <c r="I14" s="1"/>
  <c r="H73"/>
  <c r="I73" s="1"/>
  <c r="H37"/>
  <c r="I37" s="1"/>
  <c r="H101"/>
  <c r="I101" s="1"/>
  <c r="H29"/>
  <c r="I29" s="1"/>
  <c r="H57"/>
  <c r="I57" s="1"/>
  <c r="H86"/>
  <c r="I86" s="1"/>
  <c r="H8"/>
  <c r="I8" s="1"/>
  <c r="H72"/>
  <c r="I72" s="1"/>
  <c r="H36"/>
  <c r="I36" s="1"/>
  <c r="H5"/>
  <c r="I5" s="1"/>
  <c r="D45" i="7"/>
  <c r="A46"/>
  <c r="F45"/>
  <c r="H13"/>
  <c r="A14"/>
  <c r="D13"/>
  <c r="J13"/>
  <c r="I13"/>
  <c r="F13"/>
  <c r="K13" s="1"/>
  <c r="A45" i="2"/>
  <c r="H44"/>
  <c r="J44"/>
  <c r="D44"/>
  <c r="I44"/>
  <c r="F44"/>
  <c r="K44" s="1"/>
  <c r="L11"/>
  <c r="J11"/>
  <c r="H11"/>
  <c r="A12"/>
  <c r="D11"/>
  <c r="I11"/>
  <c r="F11"/>
  <c r="F11" i="1"/>
  <c r="J11"/>
  <c r="H11"/>
  <c r="D11"/>
  <c r="I11"/>
  <c r="A47" i="7" l="1"/>
  <c r="D46"/>
  <c r="F46"/>
  <c r="A15"/>
  <c r="D14"/>
  <c r="H14"/>
  <c r="J14"/>
  <c r="F14"/>
  <c r="K14" s="1"/>
  <c r="I14"/>
  <c r="J45" i="2"/>
  <c r="H45"/>
  <c r="I45"/>
  <c r="F45"/>
  <c r="K45" s="1"/>
  <c r="A46"/>
  <c r="D45"/>
  <c r="H12"/>
  <c r="F12"/>
  <c r="A13"/>
  <c r="D12"/>
  <c r="I12"/>
  <c r="J12"/>
  <c r="K11"/>
  <c r="L11" i="1"/>
  <c r="J12"/>
  <c r="H12"/>
  <c r="I12"/>
  <c r="D12"/>
  <c r="F12"/>
  <c r="L12" s="1"/>
  <c r="D47" i="7" l="1"/>
  <c r="F47"/>
  <c r="A48"/>
  <c r="J15"/>
  <c r="H15"/>
  <c r="A16"/>
  <c r="D15"/>
  <c r="F15"/>
  <c r="I15"/>
  <c r="A47" i="2"/>
  <c r="H46"/>
  <c r="J46"/>
  <c r="D46"/>
  <c r="F46"/>
  <c r="K46" s="1"/>
  <c r="I46"/>
  <c r="K12"/>
  <c r="D13"/>
  <c r="J13"/>
  <c r="A14"/>
  <c r="H13"/>
  <c r="F13"/>
  <c r="K13" s="1"/>
  <c r="L14" s="1"/>
  <c r="I13"/>
  <c r="J13" i="1"/>
  <c r="H13"/>
  <c r="D13"/>
  <c r="I13"/>
  <c r="F13"/>
  <c r="L13" s="1"/>
  <c r="N13" s="1"/>
  <c r="D48" i="7" l="1"/>
  <c r="A49"/>
  <c r="F48"/>
  <c r="H16"/>
  <c r="J16"/>
  <c r="A17"/>
  <c r="F16"/>
  <c r="K16" s="1"/>
  <c r="D16"/>
  <c r="I16"/>
  <c r="K15"/>
  <c r="J47" i="2"/>
  <c r="F47"/>
  <c r="K47" s="1"/>
  <c r="I47"/>
  <c r="H47"/>
  <c r="D47"/>
  <c r="A48"/>
  <c r="H14"/>
  <c r="A15"/>
  <c r="D14"/>
  <c r="J14"/>
  <c r="I14"/>
  <c r="F14"/>
  <c r="J14" i="1"/>
  <c r="D14"/>
  <c r="F14"/>
  <c r="H14"/>
  <c r="I14"/>
  <c r="A50" i="7" l="1"/>
  <c r="D49"/>
  <c r="F49"/>
  <c r="A18"/>
  <c r="J17"/>
  <c r="D17"/>
  <c r="H17"/>
  <c r="F17"/>
  <c r="K17" s="1"/>
  <c r="I17"/>
  <c r="A49" i="2"/>
  <c r="H48"/>
  <c r="D48"/>
  <c r="J48"/>
  <c r="F48"/>
  <c r="K48" s="1"/>
  <c r="I48"/>
  <c r="F15"/>
  <c r="A16"/>
  <c r="D15"/>
  <c r="J15"/>
  <c r="H15"/>
  <c r="I15"/>
  <c r="K14"/>
  <c r="L14" i="1"/>
  <c r="J15"/>
  <c r="I15"/>
  <c r="D15"/>
  <c r="F15"/>
  <c r="L15" s="1"/>
  <c r="H15"/>
  <c r="D50" i="7" l="1"/>
  <c r="F50"/>
  <c r="A51"/>
  <c r="H18"/>
  <c r="A19"/>
  <c r="D18"/>
  <c r="J18"/>
  <c r="F18"/>
  <c r="K18" s="1"/>
  <c r="I18"/>
  <c r="J49" i="2"/>
  <c r="D49"/>
  <c r="H49"/>
  <c r="F49"/>
  <c r="K49" s="1"/>
  <c r="I49"/>
  <c r="A50"/>
  <c r="J16"/>
  <c r="H16"/>
  <c r="F16"/>
  <c r="K16" s="1"/>
  <c r="D16"/>
  <c r="A17"/>
  <c r="I16"/>
  <c r="K15"/>
  <c r="J16" i="1"/>
  <c r="H16"/>
  <c r="F16"/>
  <c r="D16"/>
  <c r="I16"/>
  <c r="D51" i="7" l="1"/>
  <c r="A52"/>
  <c r="F51"/>
  <c r="A20"/>
  <c r="F19"/>
  <c r="K19" s="1"/>
  <c r="D19"/>
  <c r="H19"/>
  <c r="J19"/>
  <c r="I19"/>
  <c r="A51" i="2"/>
  <c r="H50"/>
  <c r="I50"/>
  <c r="D50"/>
  <c r="J50"/>
  <c r="F50"/>
  <c r="K50" s="1"/>
  <c r="L17"/>
  <c r="H17"/>
  <c r="F17"/>
  <c r="K17" s="1"/>
  <c r="A18"/>
  <c r="D17"/>
  <c r="I17"/>
  <c r="J17"/>
  <c r="L16" i="1"/>
  <c r="N16" s="1"/>
  <c r="J17"/>
  <c r="I17"/>
  <c r="D17"/>
  <c r="H17"/>
  <c r="F17"/>
  <c r="L17" s="1"/>
  <c r="A53" i="7" l="1"/>
  <c r="D52"/>
  <c r="F52"/>
  <c r="J20"/>
  <c r="H20"/>
  <c r="D20"/>
  <c r="A21"/>
  <c r="I20"/>
  <c r="F20"/>
  <c r="K20" s="1"/>
  <c r="J51" i="2"/>
  <c r="A52"/>
  <c r="F51"/>
  <c r="K51" s="1"/>
  <c r="D51"/>
  <c r="I51"/>
  <c r="H51"/>
  <c r="A19"/>
  <c r="D18"/>
  <c r="J18"/>
  <c r="H18"/>
  <c r="F18"/>
  <c r="K18" s="1"/>
  <c r="I18"/>
  <c r="J18" i="1"/>
  <c r="F18"/>
  <c r="D18"/>
  <c r="H18"/>
  <c r="I18"/>
  <c r="A54" i="7" l="1"/>
  <c r="D53"/>
  <c r="F53"/>
  <c r="H21"/>
  <c r="F21"/>
  <c r="K21" s="1"/>
  <c r="A22"/>
  <c r="D21"/>
  <c r="J21"/>
  <c r="I21"/>
  <c r="A53" i="2"/>
  <c r="H52"/>
  <c r="D52"/>
  <c r="I52"/>
  <c r="J52"/>
  <c r="F52"/>
  <c r="K52" s="1"/>
  <c r="J19"/>
  <c r="H19"/>
  <c r="A20"/>
  <c r="D19"/>
  <c r="F19"/>
  <c r="K19" s="1"/>
  <c r="L20" s="1"/>
  <c r="I19"/>
  <c r="L18" i="1"/>
  <c r="J19"/>
  <c r="F19"/>
  <c r="D19"/>
  <c r="H19"/>
  <c r="I19"/>
  <c r="D54" i="7" l="1"/>
  <c r="A55"/>
  <c r="F54"/>
  <c r="D22"/>
  <c r="A23"/>
  <c r="J22"/>
  <c r="F22"/>
  <c r="K22" s="1"/>
  <c r="H22"/>
  <c r="I22"/>
  <c r="J53" i="2"/>
  <c r="D53"/>
  <c r="A54"/>
  <c r="I53"/>
  <c r="F53"/>
  <c r="K53" s="1"/>
  <c r="H53"/>
  <c r="F20"/>
  <c r="A21"/>
  <c r="D20"/>
  <c r="J20"/>
  <c r="H20"/>
  <c r="I20"/>
  <c r="L19" i="1"/>
  <c r="N19"/>
  <c r="J20"/>
  <c r="D20"/>
  <c r="I20"/>
  <c r="F20"/>
  <c r="L20" s="1"/>
  <c r="H20"/>
  <c r="A56" i="7" l="1"/>
  <c r="D55"/>
  <c r="F55"/>
  <c r="H23"/>
  <c r="A24"/>
  <c r="D23"/>
  <c r="J23"/>
  <c r="I23"/>
  <c r="F23"/>
  <c r="K23" s="1"/>
  <c r="A55" i="2"/>
  <c r="H54"/>
  <c r="I54"/>
  <c r="D54"/>
  <c r="J54"/>
  <c r="F54"/>
  <c r="K54" s="1"/>
  <c r="J21"/>
  <c r="H21"/>
  <c r="A22"/>
  <c r="F21"/>
  <c r="K21" s="1"/>
  <c r="D21"/>
  <c r="I21"/>
  <c r="K20"/>
  <c r="J21" i="1"/>
  <c r="H21"/>
  <c r="I21"/>
  <c r="D21"/>
  <c r="F21"/>
  <c r="L21" s="1"/>
  <c r="D56" i="7" l="1"/>
  <c r="F56"/>
  <c r="A57"/>
  <c r="A25"/>
  <c r="D24"/>
  <c r="H24"/>
  <c r="J24"/>
  <c r="I24"/>
  <c r="F24"/>
  <c r="J55" i="2"/>
  <c r="I55"/>
  <c r="A56"/>
  <c r="D55"/>
  <c r="F55"/>
  <c r="K55" s="1"/>
  <c r="H55"/>
  <c r="H22"/>
  <c r="A23"/>
  <c r="D22"/>
  <c r="J22"/>
  <c r="I22"/>
  <c r="F22"/>
  <c r="K22" s="1"/>
  <c r="L23" s="1"/>
  <c r="J22" i="1"/>
  <c r="F22"/>
  <c r="D22"/>
  <c r="I22"/>
  <c r="H22"/>
  <c r="D57" i="7" l="1"/>
  <c r="A58"/>
  <c r="F57"/>
  <c r="D25"/>
  <c r="J25"/>
  <c r="F25"/>
  <c r="K25" s="1"/>
  <c r="H25"/>
  <c r="A26"/>
  <c r="I25"/>
  <c r="K24"/>
  <c r="A57" i="2"/>
  <c r="H56"/>
  <c r="J56"/>
  <c r="I56"/>
  <c r="D56"/>
  <c r="F56"/>
  <c r="K56" s="1"/>
  <c r="A24"/>
  <c r="D23"/>
  <c r="J23"/>
  <c r="F23"/>
  <c r="K23" s="1"/>
  <c r="H23"/>
  <c r="I23"/>
  <c r="L22" i="1"/>
  <c r="N22" s="1"/>
  <c r="D24"/>
  <c r="F24"/>
  <c r="L24" s="1"/>
  <c r="I24"/>
  <c r="H24"/>
  <c r="J24"/>
  <c r="J23"/>
  <c r="D23"/>
  <c r="F23"/>
  <c r="L23" s="1"/>
  <c r="H23"/>
  <c r="I23"/>
  <c r="A59" i="7" l="1"/>
  <c r="D58"/>
  <c r="F58"/>
  <c r="H26"/>
  <c r="I26"/>
  <c r="F26"/>
  <c r="K26" s="1"/>
  <c r="A27"/>
  <c r="D26"/>
  <c r="J26"/>
  <c r="J57" i="2"/>
  <c r="H57"/>
  <c r="I57"/>
  <c r="A58"/>
  <c r="D57"/>
  <c r="F57"/>
  <c r="K57" s="1"/>
  <c r="J24"/>
  <c r="H24"/>
  <c r="A25"/>
  <c r="D24"/>
  <c r="I24"/>
  <c r="F24"/>
  <c r="J25" i="1"/>
  <c r="H25"/>
  <c r="D25"/>
  <c r="I25"/>
  <c r="F25"/>
  <c r="L25" s="1"/>
  <c r="N25" s="1"/>
  <c r="D59" i="7" l="1"/>
  <c r="F59"/>
  <c r="A60"/>
  <c r="A28"/>
  <c r="D27"/>
  <c r="J27"/>
  <c r="F27"/>
  <c r="K27" s="1"/>
  <c r="H27"/>
  <c r="I27"/>
  <c r="A59" i="2"/>
  <c r="H58"/>
  <c r="J58"/>
  <c r="D58"/>
  <c r="F58"/>
  <c r="K58" s="1"/>
  <c r="I58"/>
  <c r="H25"/>
  <c r="A26"/>
  <c r="F25"/>
  <c r="K25" s="1"/>
  <c r="D25"/>
  <c r="J25"/>
  <c r="I25"/>
  <c r="K24"/>
  <c r="F26" i="1"/>
  <c r="L26" s="1"/>
  <c r="I26"/>
  <c r="J26"/>
  <c r="D26"/>
  <c r="H26"/>
  <c r="D60" i="7" l="1"/>
  <c r="A61"/>
  <c r="F60"/>
  <c r="J28"/>
  <c r="H28"/>
  <c r="D28"/>
  <c r="A29"/>
  <c r="I28"/>
  <c r="F28"/>
  <c r="J59" i="2"/>
  <c r="F59"/>
  <c r="K59" s="1"/>
  <c r="I59"/>
  <c r="H59"/>
  <c r="A60"/>
  <c r="D59"/>
  <c r="J26"/>
  <c r="H26"/>
  <c r="D26"/>
  <c r="A27"/>
  <c r="F26"/>
  <c r="I26"/>
  <c r="L26"/>
  <c r="F27" i="1"/>
  <c r="L27" s="1"/>
  <c r="H27"/>
  <c r="J27"/>
  <c r="I27"/>
  <c r="D27"/>
  <c r="A62" i="7" l="1"/>
  <c r="D61"/>
  <c r="F61"/>
  <c r="I29"/>
  <c r="A30"/>
  <c r="D29"/>
  <c r="H29"/>
  <c r="J29"/>
  <c r="F29"/>
  <c r="K29" s="1"/>
  <c r="K28"/>
  <c r="A61" i="2"/>
  <c r="H60"/>
  <c r="D60"/>
  <c r="J60"/>
  <c r="F60"/>
  <c r="K60" s="1"/>
  <c r="I60"/>
  <c r="K26"/>
  <c r="H27"/>
  <c r="A28"/>
  <c r="D27"/>
  <c r="J27"/>
  <c r="F27"/>
  <c r="K27" s="1"/>
  <c r="I27"/>
  <c r="H28" i="1"/>
  <c r="F28"/>
  <c r="L28" s="1"/>
  <c r="N28" s="1"/>
  <c r="J28"/>
  <c r="I28"/>
  <c r="D28"/>
  <c r="D62" i="7" l="1"/>
  <c r="F62"/>
  <c r="A63"/>
  <c r="A31"/>
  <c r="J30"/>
  <c r="F30"/>
  <c r="K30" s="1"/>
  <c r="H30"/>
  <c r="D30"/>
  <c r="I30"/>
  <c r="J61" i="2"/>
  <c r="D61"/>
  <c r="H61"/>
  <c r="F61"/>
  <c r="K61" s="1"/>
  <c r="I61"/>
  <c r="A62"/>
  <c r="A29"/>
  <c r="F28"/>
  <c r="D28"/>
  <c r="J28"/>
  <c r="I28"/>
  <c r="H28"/>
  <c r="D29" i="1"/>
  <c r="I29"/>
  <c r="J29"/>
  <c r="F29"/>
  <c r="L29" s="1"/>
  <c r="H29"/>
  <c r="D63" i="7" l="1"/>
  <c r="A64"/>
  <c r="F63"/>
  <c r="H31"/>
  <c r="A32"/>
  <c r="J31"/>
  <c r="D31"/>
  <c r="F31"/>
  <c r="K31" s="1"/>
  <c r="I31"/>
  <c r="A63" i="2"/>
  <c r="H62"/>
  <c r="I62"/>
  <c r="D62"/>
  <c r="J62"/>
  <c r="F62"/>
  <c r="K62" s="1"/>
  <c r="K28"/>
  <c r="L29" s="1"/>
  <c r="J29"/>
  <c r="H29"/>
  <c r="A30"/>
  <c r="D29"/>
  <c r="F29"/>
  <c r="K29" s="1"/>
  <c r="I29"/>
  <c r="J30" i="1"/>
  <c r="I30"/>
  <c r="H30"/>
  <c r="F30"/>
  <c r="L30" s="1"/>
  <c r="D30"/>
  <c r="A65" i="7" l="1"/>
  <c r="D64"/>
  <c r="F64"/>
  <c r="A33"/>
  <c r="D32"/>
  <c r="J32"/>
  <c r="H32"/>
  <c r="F32"/>
  <c r="K32" s="1"/>
  <c r="I32"/>
  <c r="J63" i="2"/>
  <c r="A64"/>
  <c r="F63"/>
  <c r="K63" s="1"/>
  <c r="D63"/>
  <c r="H63"/>
  <c r="I63"/>
  <c r="H30"/>
  <c r="A31"/>
  <c r="D30"/>
  <c r="I30"/>
  <c r="J30"/>
  <c r="F30"/>
  <c r="K30" s="1"/>
  <c r="J31" i="1"/>
  <c r="H31"/>
  <c r="I31"/>
  <c r="D31"/>
  <c r="F31"/>
  <c r="L31" s="1"/>
  <c r="N31" s="1"/>
  <c r="D65" i="7" l="1"/>
  <c r="F65"/>
  <c r="A66"/>
  <c r="J33"/>
  <c r="H33"/>
  <c r="A34"/>
  <c r="D33"/>
  <c r="I33"/>
  <c r="F33"/>
  <c r="A65" i="2"/>
  <c r="H64"/>
  <c r="D64"/>
  <c r="I64"/>
  <c r="J64"/>
  <c r="F64"/>
  <c r="K64" s="1"/>
  <c r="D31"/>
  <c r="J31"/>
  <c r="I31"/>
  <c r="H31"/>
  <c r="A32"/>
  <c r="F31"/>
  <c r="H32" i="1"/>
  <c r="I32"/>
  <c r="D32"/>
  <c r="J32"/>
  <c r="F32"/>
  <c r="L32" s="1"/>
  <c r="D66" i="7" l="1"/>
  <c r="A67"/>
  <c r="F66"/>
  <c r="H34"/>
  <c r="A35"/>
  <c r="F34"/>
  <c r="K34" s="1"/>
  <c r="D34"/>
  <c r="J34"/>
  <c r="I34"/>
  <c r="K33"/>
  <c r="J65" i="2"/>
  <c r="D65"/>
  <c r="A66"/>
  <c r="I65"/>
  <c r="F65"/>
  <c r="K65" s="1"/>
  <c r="H65"/>
  <c r="H32"/>
  <c r="A33"/>
  <c r="D32"/>
  <c r="J32"/>
  <c r="I32"/>
  <c r="F32"/>
  <c r="K32" s="1"/>
  <c r="K31"/>
  <c r="L32" s="1"/>
  <c r="I33" i="1"/>
  <c r="D33"/>
  <c r="F33"/>
  <c r="L33" s="1"/>
  <c r="H33"/>
  <c r="J33"/>
  <c r="A68" i="7" l="1"/>
  <c r="D67"/>
  <c r="F67"/>
  <c r="D35"/>
  <c r="J35"/>
  <c r="H35"/>
  <c r="F35"/>
  <c r="K35" s="1"/>
  <c r="A36"/>
  <c r="I35"/>
  <c r="A67" i="2"/>
  <c r="H66"/>
  <c r="D66"/>
  <c r="I66"/>
  <c r="J66"/>
  <c r="F66"/>
  <c r="K66" s="1"/>
  <c r="F33"/>
  <c r="A34"/>
  <c r="D33"/>
  <c r="J33"/>
  <c r="H33"/>
  <c r="I33"/>
  <c r="J34" i="1"/>
  <c r="H34"/>
  <c r="F34"/>
  <c r="D34"/>
  <c r="I34"/>
  <c r="D68" i="7" l="1"/>
  <c r="F68"/>
  <c r="A69"/>
  <c r="H36"/>
  <c r="A37"/>
  <c r="D36"/>
  <c r="J36"/>
  <c r="I36"/>
  <c r="F36"/>
  <c r="J67" i="2"/>
  <c r="I67"/>
  <c r="A68"/>
  <c r="D67"/>
  <c r="F67"/>
  <c r="K67" s="1"/>
  <c r="H67"/>
  <c r="J34"/>
  <c r="H34"/>
  <c r="A35"/>
  <c r="D34"/>
  <c r="F34"/>
  <c r="K34" s="1"/>
  <c r="I34"/>
  <c r="K33"/>
  <c r="L34" i="1"/>
  <c r="N34" s="1"/>
  <c r="F35"/>
  <c r="I35"/>
  <c r="J35"/>
  <c r="H35"/>
  <c r="D35"/>
  <c r="D69" i="7" l="1"/>
  <c r="A70"/>
  <c r="F69"/>
  <c r="A38"/>
  <c r="F37"/>
  <c r="K37" s="1"/>
  <c r="D37"/>
  <c r="J37"/>
  <c r="I37"/>
  <c r="H37"/>
  <c r="K36"/>
  <c r="A69" i="2"/>
  <c r="H68"/>
  <c r="J68"/>
  <c r="D68"/>
  <c r="I68"/>
  <c r="F68"/>
  <c r="K68" s="1"/>
  <c r="H35"/>
  <c r="A36"/>
  <c r="D35"/>
  <c r="I35"/>
  <c r="J35"/>
  <c r="F35"/>
  <c r="K35" s="1"/>
  <c r="L35"/>
  <c r="L35" i="1"/>
  <c r="I36"/>
  <c r="H36"/>
  <c r="J36"/>
  <c r="D36"/>
  <c r="F36"/>
  <c r="L36" s="1"/>
  <c r="A71" i="7" l="1"/>
  <c r="D70"/>
  <c r="F70"/>
  <c r="J38"/>
  <c r="H38"/>
  <c r="A39"/>
  <c r="D38"/>
  <c r="F38"/>
  <c r="K38" s="1"/>
  <c r="I38"/>
  <c r="J69" i="2"/>
  <c r="H69"/>
  <c r="I69"/>
  <c r="A70"/>
  <c r="D69"/>
  <c r="F69"/>
  <c r="K69" s="1"/>
  <c r="F36"/>
  <c r="A37"/>
  <c r="D36"/>
  <c r="J36"/>
  <c r="I36"/>
  <c r="H36"/>
  <c r="J37" i="1"/>
  <c r="H37"/>
  <c r="F37"/>
  <c r="L37" s="1"/>
  <c r="N37" s="1"/>
  <c r="I37"/>
  <c r="D37"/>
  <c r="D71" i="7" l="1"/>
  <c r="F71"/>
  <c r="A72"/>
  <c r="H39"/>
  <c r="I39"/>
  <c r="F39"/>
  <c r="K39" s="1"/>
  <c r="K7" s="1"/>
  <c r="A40"/>
  <c r="D39"/>
  <c r="J39"/>
  <c r="A71" i="2"/>
  <c r="H70"/>
  <c r="J70"/>
  <c r="D70"/>
  <c r="F70"/>
  <c r="K70" s="1"/>
  <c r="I70"/>
  <c r="K36"/>
  <c r="J37"/>
  <c r="H37"/>
  <c r="A38"/>
  <c r="D37"/>
  <c r="I37"/>
  <c r="F37"/>
  <c r="I38" i="1"/>
  <c r="J38"/>
  <c r="H38"/>
  <c r="F38"/>
  <c r="L38" s="1"/>
  <c r="D38"/>
  <c r="D72" i="7" l="1"/>
  <c r="A73"/>
  <c r="F72"/>
  <c r="D40"/>
  <c r="J40"/>
  <c r="H40"/>
  <c r="F40"/>
  <c r="K40" s="1"/>
  <c r="I40"/>
  <c r="J71" i="2"/>
  <c r="F71"/>
  <c r="K71" s="1"/>
  <c r="I71"/>
  <c r="H71"/>
  <c r="D71"/>
  <c r="A72"/>
  <c r="H38"/>
  <c r="F38"/>
  <c r="K38" s="1"/>
  <c r="A39"/>
  <c r="D38"/>
  <c r="J38"/>
  <c r="I38"/>
  <c r="K37"/>
  <c r="L38"/>
  <c r="F39" i="1"/>
  <c r="I39"/>
  <c r="J39"/>
  <c r="D39"/>
  <c r="H39"/>
  <c r="A74" i="7" l="1"/>
  <c r="D73"/>
  <c r="F73"/>
  <c r="A73" i="2"/>
  <c r="H72"/>
  <c r="D72"/>
  <c r="J72"/>
  <c r="F72"/>
  <c r="K72" s="1"/>
  <c r="I72"/>
  <c r="A40"/>
  <c r="D39"/>
  <c r="J39"/>
  <c r="H39"/>
  <c r="F39"/>
  <c r="K39" s="1"/>
  <c r="I39"/>
  <c r="L39" i="1"/>
  <c r="N40" s="1"/>
  <c r="L7"/>
  <c r="D74" i="7" l="1"/>
  <c r="F74"/>
  <c r="A75"/>
  <c r="J73" i="2"/>
  <c r="D73"/>
  <c r="H73"/>
  <c r="F73"/>
  <c r="K73" s="1"/>
  <c r="I73"/>
  <c r="A74"/>
  <c r="J40"/>
  <c r="H40"/>
  <c r="D40"/>
  <c r="F40"/>
  <c r="K40" s="1"/>
  <c r="I40"/>
  <c r="D75" i="7" l="1"/>
  <c r="A76"/>
  <c r="F75"/>
  <c r="A75" i="2"/>
  <c r="H74"/>
  <c r="I74"/>
  <c r="D74"/>
  <c r="J74"/>
  <c r="F74"/>
  <c r="K74" s="1"/>
  <c r="A77" i="7" l="1"/>
  <c r="D76"/>
  <c r="F76"/>
  <c r="J75" i="2"/>
  <c r="A76"/>
  <c r="F75"/>
  <c r="K75" s="1"/>
  <c r="D75"/>
  <c r="I75"/>
  <c r="H75"/>
  <c r="D77" i="7" l="1"/>
  <c r="F77"/>
  <c r="A78"/>
  <c r="A77" i="2"/>
  <c r="H76"/>
  <c r="D76"/>
  <c r="I76"/>
  <c r="J76"/>
  <c r="F76"/>
  <c r="K76" s="1"/>
  <c r="D78" i="7" l="1"/>
  <c r="A79"/>
  <c r="F78"/>
  <c r="J77" i="2"/>
  <c r="D77"/>
  <c r="A78"/>
  <c r="I77"/>
  <c r="F77"/>
  <c r="K77" s="1"/>
  <c r="H77"/>
  <c r="A80" i="7" l="1"/>
  <c r="D79"/>
  <c r="F79"/>
  <c r="A79" i="2"/>
  <c r="H78"/>
  <c r="I78"/>
  <c r="J78"/>
  <c r="D78"/>
  <c r="F78"/>
  <c r="K78" s="1"/>
  <c r="D80" i="7" l="1"/>
  <c r="F80"/>
  <c r="A81"/>
  <c r="J79" i="2"/>
  <c r="I79"/>
  <c r="A80"/>
  <c r="D79"/>
  <c r="F79"/>
  <c r="K79" s="1"/>
  <c r="H79"/>
  <c r="D81" i="7" l="1"/>
  <c r="A82"/>
  <c r="F81"/>
  <c r="A81" i="2"/>
  <c r="H80"/>
  <c r="J80"/>
  <c r="I80"/>
  <c r="D80"/>
  <c r="F80"/>
  <c r="K80" s="1"/>
  <c r="A83" i="7" l="1"/>
  <c r="D82"/>
  <c r="F82"/>
  <c r="J81" i="2"/>
  <c r="H81"/>
  <c r="A82"/>
  <c r="D81"/>
  <c r="F81"/>
  <c r="K81" s="1"/>
  <c r="I81"/>
  <c r="D83" i="7" l="1"/>
  <c r="F83"/>
  <c r="A84"/>
  <c r="A83" i="2"/>
  <c r="D82"/>
  <c r="H82"/>
  <c r="J82"/>
  <c r="F82"/>
  <c r="K82" s="1"/>
  <c r="I82"/>
  <c r="D84" i="7" l="1"/>
  <c r="A85"/>
  <c r="F84"/>
  <c r="J83" i="2"/>
  <c r="F83"/>
  <c r="K83" s="1"/>
  <c r="D83"/>
  <c r="A84"/>
  <c r="I83"/>
  <c r="H83"/>
  <c r="A86" i="7" l="1"/>
  <c r="D85"/>
  <c r="F85"/>
  <c r="A85" i="2"/>
  <c r="J84"/>
  <c r="H84"/>
  <c r="I84"/>
  <c r="D84"/>
  <c r="F84"/>
  <c r="K84" s="1"/>
  <c r="D86" i="7" l="1"/>
  <c r="F86"/>
  <c r="A87"/>
  <c r="J85" i="2"/>
  <c r="H85"/>
  <c r="A86"/>
  <c r="D85"/>
  <c r="F85"/>
  <c r="K85" s="1"/>
  <c r="I85"/>
  <c r="D87" i="7" l="1"/>
  <c r="A88"/>
  <c r="F87"/>
  <c r="A87" i="2"/>
  <c r="D86"/>
  <c r="H86"/>
  <c r="J86"/>
  <c r="F86"/>
  <c r="K86" s="1"/>
  <c r="I86"/>
  <c r="A89" i="7" l="1"/>
  <c r="D88"/>
  <c r="F88"/>
  <c r="J87" i="2"/>
  <c r="D87"/>
  <c r="A88"/>
  <c r="F87"/>
  <c r="K87" s="1"/>
  <c r="H87"/>
  <c r="I87"/>
  <c r="D89" i="7" l="1"/>
  <c r="F89"/>
  <c r="A90"/>
  <c r="A89" i="2"/>
  <c r="J88"/>
  <c r="I88"/>
  <c r="H88"/>
  <c r="D88"/>
  <c r="F88"/>
  <c r="K88" s="1"/>
  <c r="D90" i="7" l="1"/>
  <c r="A91"/>
  <c r="F90"/>
  <c r="J89" i="2"/>
  <c r="H89"/>
  <c r="F89"/>
  <c r="K89" s="1"/>
  <c r="D89"/>
  <c r="A90"/>
  <c r="I89"/>
  <c r="A92" i="7" l="1"/>
  <c r="D91"/>
  <c r="F91"/>
  <c r="A91" i="2"/>
  <c r="D90"/>
  <c r="H90"/>
  <c r="J90"/>
  <c r="I90"/>
  <c r="F90"/>
  <c r="K90" s="1"/>
  <c r="D92" i="7" l="1"/>
  <c r="F92"/>
  <c r="A93"/>
  <c r="J91" i="2"/>
  <c r="F91"/>
  <c r="K91" s="1"/>
  <c r="D91"/>
  <c r="A92"/>
  <c r="I91"/>
  <c r="H91"/>
  <c r="D93" i="7" l="1"/>
  <c r="A94"/>
  <c r="F93"/>
  <c r="A93" i="2"/>
  <c r="J92"/>
  <c r="D92"/>
  <c r="H92"/>
  <c r="I92"/>
  <c r="F92"/>
  <c r="K92" s="1"/>
  <c r="A95" i="7" l="1"/>
  <c r="D94"/>
  <c r="F94"/>
  <c r="J93" i="2"/>
  <c r="H93"/>
  <c r="F93"/>
  <c r="K93" s="1"/>
  <c r="A94"/>
  <c r="D93"/>
  <c r="I93"/>
  <c r="D95" i="7" l="1"/>
  <c r="F95"/>
  <c r="A96"/>
  <c r="A95" i="2"/>
  <c r="D94"/>
  <c r="H94"/>
  <c r="J94"/>
  <c r="F94"/>
  <c r="K94" s="1"/>
  <c r="I94"/>
  <c r="D96" i="7" l="1"/>
  <c r="A97"/>
  <c r="F96"/>
  <c r="J95" i="2"/>
  <c r="F95"/>
  <c r="K95" s="1"/>
  <c r="D95"/>
  <c r="A96"/>
  <c r="H95"/>
  <c r="I95"/>
  <c r="A98" i="7" l="1"/>
  <c r="F97"/>
  <c r="D97"/>
  <c r="A97" i="2"/>
  <c r="J96"/>
  <c r="D96"/>
  <c r="H96"/>
  <c r="I96"/>
  <c r="F96"/>
  <c r="K96" s="1"/>
  <c r="D98" i="7" l="1"/>
  <c r="F98"/>
  <c r="A99"/>
  <c r="J97" i="2"/>
  <c r="H97"/>
  <c r="D97"/>
  <c r="A98"/>
  <c r="F97"/>
  <c r="K97" s="1"/>
  <c r="I97"/>
  <c r="D99" i="7" l="1"/>
  <c r="A100"/>
  <c r="F99"/>
  <c r="D98" i="2"/>
  <c r="A99"/>
  <c r="H98"/>
  <c r="J98"/>
  <c r="I98"/>
  <c r="F98"/>
  <c r="K98" s="1"/>
  <c r="A101" i="7" l="1"/>
  <c r="D100"/>
  <c r="F100"/>
  <c r="J99" i="2"/>
  <c r="A100"/>
  <c r="F99"/>
  <c r="K99" s="1"/>
  <c r="H99"/>
  <c r="D99"/>
  <c r="I99"/>
  <c r="D101" i="7" l="1"/>
  <c r="F101"/>
  <c r="A102"/>
  <c r="D100" i="2"/>
  <c r="A101"/>
  <c r="H100"/>
  <c r="I100"/>
  <c r="J100"/>
  <c r="F100"/>
  <c r="K100" s="1"/>
  <c r="D102" i="7" l="1"/>
  <c r="A103"/>
  <c r="F102"/>
  <c r="J101" i="2"/>
  <c r="F101"/>
  <c r="K101" s="1"/>
  <c r="A102"/>
  <c r="D101"/>
  <c r="H101"/>
  <c r="I101"/>
  <c r="A104" i="7" l="1"/>
  <c r="D103"/>
  <c r="F103"/>
  <c r="D102" i="2"/>
  <c r="H102"/>
  <c r="A103"/>
  <c r="J102"/>
  <c r="I102"/>
  <c r="F102"/>
  <c r="K102" s="1"/>
  <c r="D104" i="7" l="1"/>
  <c r="F104"/>
  <c r="A105"/>
  <c r="J103" i="2"/>
  <c r="H103"/>
  <c r="A104"/>
  <c r="D103"/>
  <c r="F103"/>
  <c r="K103" s="1"/>
  <c r="I103"/>
  <c r="D105" i="7" l="1"/>
  <c r="A106"/>
  <c r="F105"/>
  <c r="D104" i="2"/>
  <c r="A105"/>
  <c r="H104"/>
  <c r="J104"/>
  <c r="F104"/>
  <c r="K104" s="1"/>
  <c r="I104"/>
  <c r="A107" i="7" l="1"/>
  <c r="D106"/>
  <c r="F106"/>
  <c r="J105" i="2"/>
  <c r="H105"/>
  <c r="A106"/>
  <c r="D105"/>
  <c r="F105"/>
  <c r="K105" s="1"/>
  <c r="I105"/>
  <c r="D107" i="7" l="1"/>
  <c r="F107"/>
  <c r="A108"/>
  <c r="D106" i="2"/>
  <c r="H106"/>
  <c r="J106"/>
  <c r="I106"/>
  <c r="F106"/>
  <c r="K106" s="1"/>
  <c r="L8"/>
  <c r="D108" i="7" l="1"/>
  <c r="F108"/>
  <c r="AO8"/>
  <c r="AP8"/>
</calcChain>
</file>

<file path=xl/sharedStrings.xml><?xml version="1.0" encoding="utf-8"?>
<sst xmlns="http://schemas.openxmlformats.org/spreadsheetml/2006/main" count="110" uniqueCount="77">
  <si>
    <t>n</t>
  </si>
  <si>
    <t>x</t>
  </si>
  <si>
    <t>y</t>
  </si>
  <si>
    <t>r</t>
  </si>
  <si>
    <t>r/n</t>
  </si>
  <si>
    <t>Histogram</t>
  </si>
  <si>
    <t>fact</t>
  </si>
  <si>
    <t>p</t>
  </si>
  <si>
    <t>1-p</t>
  </si>
  <si>
    <t>exercises</t>
  </si>
  <si>
    <t>D</t>
  </si>
  <si>
    <t>ND</t>
  </si>
  <si>
    <t>T</t>
  </si>
  <si>
    <t>Prob patient has disease</t>
  </si>
  <si>
    <t>P(D)</t>
  </si>
  <si>
    <t>P(T|D)</t>
  </si>
  <si>
    <t>P(D|+)</t>
  </si>
  <si>
    <t>=P(+|D)P(D)/P(+)</t>
  </si>
  <si>
    <t>P(+)</t>
  </si>
  <si>
    <t>marginal distribution</t>
  </si>
  <si>
    <t>P(+|D)</t>
  </si>
  <si>
    <t>conditional distribution</t>
  </si>
  <si>
    <t>D wins</t>
  </si>
  <si>
    <t>D loses</t>
  </si>
  <si>
    <t>raining</t>
  </si>
  <si>
    <t>not raining</t>
  </si>
  <si>
    <t>Prob that D wins when raining  = 3/(3+1)</t>
  </si>
  <si>
    <t>A</t>
  </si>
  <si>
    <t>outcome that D wins</t>
  </si>
  <si>
    <t>B</t>
  </si>
  <si>
    <t>That it is raining</t>
  </si>
  <si>
    <t>P(A|B)</t>
  </si>
  <si>
    <t>That D wins when it is raining</t>
  </si>
  <si>
    <t>p(B|A)</t>
  </si>
  <si>
    <t>That it is raining when D wins</t>
  </si>
  <si>
    <t>F wins</t>
  </si>
  <si>
    <t>total wins</t>
  </si>
  <si>
    <t>P(A)</t>
  </si>
  <si>
    <t>P(B|A)</t>
  </si>
  <si>
    <t>P(B)</t>
  </si>
  <si>
    <t>races between 'D' and 'F' when raining not raining</t>
  </si>
  <si>
    <t>&gt;2</t>
  </si>
  <si>
    <t>&lt;6</t>
  </si>
  <si>
    <t>3 out of 7</t>
  </si>
  <si>
    <t>P(A and B)</t>
  </si>
  <si>
    <t>P(A) * P(A|B)</t>
  </si>
  <si>
    <t>3 out of 6</t>
  </si>
  <si>
    <t>total events</t>
  </si>
  <si>
    <t>&gt; 2</t>
  </si>
  <si>
    <t>index at 0</t>
  </si>
  <si>
    <t>&lt;2</t>
  </si>
  <si>
    <t>&gt;6</t>
  </si>
  <si>
    <t>P( B and A)</t>
  </si>
  <si>
    <t>P(B) * P(B|A)</t>
  </si>
  <si>
    <t>M</t>
  </si>
  <si>
    <t>Mean</t>
  </si>
  <si>
    <t>StD</t>
  </si>
  <si>
    <t>average</t>
  </si>
  <si>
    <t>number of heads</t>
  </si>
  <si>
    <t>per n tosses</t>
  </si>
  <si>
    <t>Sample</t>
  </si>
  <si>
    <t>z</t>
  </si>
  <si>
    <t>PROB(Z)</t>
  </si>
  <si>
    <t>p=.06</t>
  </si>
  <si>
    <t>e</t>
  </si>
  <si>
    <t>"(2)"</t>
  </si>
  <si>
    <t>"(1)"</t>
  </si>
  <si>
    <t>LD Prob</t>
  </si>
  <si>
    <t>I(z)</t>
  </si>
  <si>
    <t>Heads or Tails An Introduction by Emmanuel Lesigne</t>
  </si>
  <si>
    <t>Rate Functions</t>
  </si>
  <si>
    <t>Large Deviation Probability</t>
  </si>
  <si>
    <t>Rate Eqns</t>
  </si>
  <si>
    <t>#1</t>
  </si>
  <si>
    <t>#2</t>
  </si>
  <si>
    <t>Question. What is prob that 60 head events from 100 tosses</t>
  </si>
  <si>
    <t>Compute example from</t>
  </si>
</sst>
</file>

<file path=xl/styles.xml><?xml version="1.0" encoding="utf-8"?>
<styleSheet xmlns="http://schemas.openxmlformats.org/spreadsheetml/2006/main">
  <numFmts count="3">
    <numFmt numFmtId="164" formatCode="0.0000%"/>
    <numFmt numFmtId="165" formatCode="0.0000000000%"/>
    <numFmt numFmtId="166" formatCode="0.0000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0" borderId="0" xfId="0" applyFont="1" applyAlignment="1">
      <alignment horizontal="right"/>
    </xf>
    <xf numFmtId="166" fontId="1" fillId="0" borderId="0" xfId="0" applyNumberFormat="1" applyFont="1" applyAlignment="1">
      <alignment horizontal="right"/>
    </xf>
    <xf numFmtId="0" fontId="1" fillId="0" borderId="0" xfId="0" applyFont="1"/>
    <xf numFmtId="0" fontId="1" fillId="2" borderId="0" xfId="0" applyFont="1" applyFill="1"/>
    <xf numFmtId="0" fontId="0" fillId="2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7909033245844281"/>
          <c:y val="1.3888888888888919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Sheet1!$N$7:$N$9</c:f>
              <c:strCache>
                <c:ptCount val="1"/>
                <c:pt idx="0">
                  <c:v>99.9999999767% 0.0000000233% 0.0000003725%</c:v>
                </c:pt>
              </c:strCache>
            </c:strRef>
          </c:tx>
          <c:val>
            <c:numRef>
              <c:f>Sheet1!$N$10:$N$40</c:f>
              <c:numCache>
                <c:formatCode>General</c:formatCode>
                <c:ptCount val="31"/>
                <c:pt idx="0" formatCode="0.0000%">
                  <c:v>1.2316741049289703E-9</c:v>
                </c:pt>
                <c:pt idx="3" formatCode="0.0000%">
                  <c:v>5.6413933634757996E-7</c:v>
                </c:pt>
                <c:pt idx="6" formatCode="0.0000%">
                  <c:v>3.4436462447047243E-5</c:v>
                </c:pt>
                <c:pt idx="9" formatCode="0.0000%">
                  <c:v>5.1591899245977406E-4</c:v>
                </c:pt>
                <c:pt idx="12" formatCode="0.0000%">
                  <c:v>2.4321536533534528E-3</c:v>
                </c:pt>
                <c:pt idx="15" formatCode="0.0000%">
                  <c:v>4.0338510414585473E-3</c:v>
                </c:pt>
                <c:pt idx="18" formatCode="0.0000%">
                  <c:v>2.4321536533534528E-3</c:v>
                </c:pt>
                <c:pt idx="21" formatCode="0.0000%">
                  <c:v>5.1591899245977406E-4</c:v>
                </c:pt>
                <c:pt idx="24" formatCode="0.0000%">
                  <c:v>3.4436462447047243E-5</c:v>
                </c:pt>
                <c:pt idx="27" formatCode="0.0000%">
                  <c:v>5.6413933634757996E-7</c:v>
                </c:pt>
                <c:pt idx="30" formatCode="0.0000%">
                  <c:v>1.2316741049289703E-9</c:v>
                </c:pt>
              </c:numCache>
            </c:numRef>
          </c:val>
        </c:ser>
        <c:axId val="45205376"/>
        <c:axId val="45206912"/>
      </c:barChart>
      <c:catAx>
        <c:axId val="45205376"/>
        <c:scaling>
          <c:orientation val="minMax"/>
        </c:scaling>
        <c:axPos val="b"/>
        <c:tickLblPos val="nextTo"/>
        <c:crossAx val="45206912"/>
        <c:crosses val="autoZero"/>
        <c:auto val="1"/>
        <c:lblAlgn val="ctr"/>
        <c:lblOffset val="100"/>
      </c:catAx>
      <c:valAx>
        <c:axId val="45206912"/>
        <c:scaling>
          <c:orientation val="minMax"/>
        </c:scaling>
        <c:axPos val="l"/>
        <c:majorGridlines/>
        <c:numFmt formatCode="0.0000%" sourceLinked="1"/>
        <c:tickLblPos val="nextTo"/>
        <c:crossAx val="452053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Sheet1!$N$7:$N$9</c:f>
              <c:strCache>
                <c:ptCount val="1"/>
                <c:pt idx="0">
                  <c:v>99.9999999767% 0.0000000233% 0.0000003725%</c:v>
                </c:pt>
              </c:strCache>
            </c:strRef>
          </c:tx>
          <c:val>
            <c:numRef>
              <c:f>Sheet1!$N$10:$N$40</c:f>
              <c:numCache>
                <c:formatCode>General</c:formatCode>
                <c:ptCount val="31"/>
                <c:pt idx="0" formatCode="0.0000%">
                  <c:v>1.2316741049289703E-9</c:v>
                </c:pt>
                <c:pt idx="3" formatCode="0.0000%">
                  <c:v>5.6413933634757996E-7</c:v>
                </c:pt>
                <c:pt idx="6" formatCode="0.0000%">
                  <c:v>3.4436462447047243E-5</c:v>
                </c:pt>
                <c:pt idx="9" formatCode="0.0000%">
                  <c:v>5.1591899245977406E-4</c:v>
                </c:pt>
                <c:pt idx="12" formatCode="0.0000%">
                  <c:v>2.4321536533534528E-3</c:v>
                </c:pt>
                <c:pt idx="15" formatCode="0.0000%">
                  <c:v>4.0338510414585473E-3</c:v>
                </c:pt>
                <c:pt idx="18" formatCode="0.0000%">
                  <c:v>2.4321536533534528E-3</c:v>
                </c:pt>
                <c:pt idx="21" formatCode="0.0000%">
                  <c:v>5.1591899245977406E-4</c:v>
                </c:pt>
                <c:pt idx="24" formatCode="0.0000%">
                  <c:v>3.4436462447047243E-5</c:v>
                </c:pt>
                <c:pt idx="27" formatCode="0.0000%">
                  <c:v>5.6413933634757996E-7</c:v>
                </c:pt>
                <c:pt idx="30" formatCode="0.0000%">
                  <c:v>1.2316741049289703E-9</c:v>
                </c:pt>
              </c:numCache>
            </c:numRef>
          </c:val>
        </c:ser>
        <c:axId val="134144384"/>
        <c:axId val="134147456"/>
      </c:barChart>
      <c:catAx>
        <c:axId val="134144384"/>
        <c:scaling>
          <c:orientation val="minMax"/>
        </c:scaling>
        <c:axPos val="b"/>
        <c:tickLblPos val="nextTo"/>
        <c:crossAx val="134147456"/>
        <c:crosses val="autoZero"/>
        <c:auto val="1"/>
        <c:lblAlgn val="ctr"/>
        <c:lblOffset val="100"/>
      </c:catAx>
      <c:valAx>
        <c:axId val="134147456"/>
        <c:scaling>
          <c:orientation val="minMax"/>
        </c:scaling>
        <c:axPos val="l"/>
        <c:majorGridlines/>
        <c:numFmt formatCode="0.0000%" sourceLinked="1"/>
        <c:tickLblPos val="nextTo"/>
        <c:crossAx val="1341443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Sheet1!$N$7:$N$9</c:f>
              <c:strCache>
                <c:ptCount val="1"/>
                <c:pt idx="0">
                  <c:v>99.9999999767% 0.0000000233% 0.0000003725%</c:v>
                </c:pt>
              </c:strCache>
            </c:strRef>
          </c:tx>
          <c:val>
            <c:numRef>
              <c:f>Sheet1!$N$10:$N$40</c:f>
              <c:numCache>
                <c:formatCode>General</c:formatCode>
                <c:ptCount val="31"/>
                <c:pt idx="0" formatCode="0.0000%">
                  <c:v>1.2316741049289703E-9</c:v>
                </c:pt>
                <c:pt idx="3" formatCode="0.0000%">
                  <c:v>5.6413933634757996E-7</c:v>
                </c:pt>
                <c:pt idx="6" formatCode="0.0000%">
                  <c:v>3.4436462447047243E-5</c:v>
                </c:pt>
                <c:pt idx="9" formatCode="0.0000%">
                  <c:v>5.1591899245977406E-4</c:v>
                </c:pt>
                <c:pt idx="12" formatCode="0.0000%">
                  <c:v>2.4321536533534528E-3</c:v>
                </c:pt>
                <c:pt idx="15" formatCode="0.0000%">
                  <c:v>4.0338510414585473E-3</c:v>
                </c:pt>
                <c:pt idx="18" formatCode="0.0000%">
                  <c:v>2.4321536533534528E-3</c:v>
                </c:pt>
                <c:pt idx="21" formatCode="0.0000%">
                  <c:v>5.1591899245977406E-4</c:v>
                </c:pt>
                <c:pt idx="24" formatCode="0.0000%">
                  <c:v>3.4436462447047243E-5</c:v>
                </c:pt>
                <c:pt idx="27" formatCode="0.0000%">
                  <c:v>5.6413933634757996E-7</c:v>
                </c:pt>
                <c:pt idx="30" formatCode="0.0000%">
                  <c:v>1.2316741049289703E-9</c:v>
                </c:pt>
              </c:numCache>
            </c:numRef>
          </c:val>
        </c:ser>
        <c:axId val="134183936"/>
        <c:axId val="134210304"/>
      </c:barChart>
      <c:catAx>
        <c:axId val="134183936"/>
        <c:scaling>
          <c:orientation val="minMax"/>
        </c:scaling>
        <c:axPos val="b"/>
        <c:tickLblPos val="nextTo"/>
        <c:crossAx val="134210304"/>
        <c:crosses val="autoZero"/>
        <c:auto val="1"/>
        <c:lblAlgn val="ctr"/>
        <c:lblOffset val="100"/>
      </c:catAx>
      <c:valAx>
        <c:axId val="134210304"/>
        <c:scaling>
          <c:orientation val="minMax"/>
        </c:scaling>
        <c:axPos val="l"/>
        <c:majorGridlines/>
        <c:numFmt formatCode="0.0000%" sourceLinked="1"/>
        <c:tickLblPos val="nextTo"/>
        <c:crossAx val="1341839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285750</xdr:colOff>
      <xdr:row>6</xdr:row>
      <xdr:rowOff>33337</xdr:rowOff>
    </xdr:from>
    <xdr:to>
      <xdr:col>25</xdr:col>
      <xdr:colOff>590550</xdr:colOff>
      <xdr:row>20</xdr:row>
      <xdr:rowOff>109537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295275</xdr:colOff>
      <xdr:row>4</xdr:row>
      <xdr:rowOff>171450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62475" cy="933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57150</xdr:colOff>
      <xdr:row>0</xdr:row>
      <xdr:rowOff>57150</xdr:rowOff>
    </xdr:from>
    <xdr:to>
      <xdr:col>16</xdr:col>
      <xdr:colOff>600075</xdr:colOff>
      <xdr:row>3</xdr:row>
      <xdr:rowOff>66675</xdr:rowOff>
    </xdr:to>
    <xdr:sp macro="" textlink="">
      <xdr:nvSpPr>
        <xdr:cNvPr id="16" name="TextBox 15"/>
        <xdr:cNvSpPr txBox="1"/>
      </xdr:nvSpPr>
      <xdr:spPr>
        <a:xfrm>
          <a:off x="4933950" y="57150"/>
          <a:ext cx="4962525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first example, x and y are merely filters. If gt or lt reject.  r is iterative</a:t>
          </a:r>
          <a:r>
            <a:rPr lang="en-US" sz="1100" baseline="0"/>
            <a:t> from n = 0 to n-1.  But this example uses the binomial distribution...and not the function to the left.... Histogram agrees with literature.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6</xdr:row>
      <xdr:rowOff>119062</xdr:rowOff>
    </xdr:from>
    <xdr:to>
      <xdr:col>20</xdr:col>
      <xdr:colOff>361950</xdr:colOff>
      <xdr:row>21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295275</xdr:colOff>
      <xdr:row>4</xdr:row>
      <xdr:rowOff>171450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62475" cy="933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57150</xdr:colOff>
      <xdr:row>0</xdr:row>
      <xdr:rowOff>57150</xdr:rowOff>
    </xdr:from>
    <xdr:to>
      <xdr:col>14</xdr:col>
      <xdr:colOff>600075</xdr:colOff>
      <xdr:row>3</xdr:row>
      <xdr:rowOff>66675</xdr:rowOff>
    </xdr:to>
    <xdr:sp macro="" textlink="">
      <xdr:nvSpPr>
        <xdr:cNvPr id="4" name="TextBox 3"/>
        <xdr:cNvSpPr txBox="1"/>
      </xdr:nvSpPr>
      <xdr:spPr>
        <a:xfrm>
          <a:off x="4933950" y="57150"/>
          <a:ext cx="4962525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first example, x and y are merely filters. If gt or lt reject.  r is iterative</a:t>
          </a:r>
          <a:r>
            <a:rPr lang="en-US" sz="1100" baseline="0"/>
            <a:t> from n = 0 to n-1.  But this example uses the binomial distribution...and not the function to the left.... Histogram agrees with literature.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95250</xdr:rowOff>
    </xdr:from>
    <xdr:to>
      <xdr:col>13</xdr:col>
      <xdr:colOff>561975</xdr:colOff>
      <xdr:row>22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3250"/>
          <a:ext cx="8486775" cy="11906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104775</xdr:rowOff>
    </xdr:from>
    <xdr:to>
      <xdr:col>13</xdr:col>
      <xdr:colOff>495300</xdr:colOff>
      <xdr:row>31</xdr:row>
      <xdr:rowOff>104775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5775"/>
          <a:ext cx="8420100" cy="1714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295275</xdr:colOff>
      <xdr:row>3</xdr:row>
      <xdr:rowOff>28575</xdr:rowOff>
    </xdr:from>
    <xdr:to>
      <xdr:col>10</xdr:col>
      <xdr:colOff>361950</xdr:colOff>
      <xdr:row>6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600075"/>
          <a:ext cx="2505075" cy="552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190500</xdr:colOff>
      <xdr:row>20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19875" cy="39338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24</xdr:row>
      <xdr:rowOff>19050</xdr:rowOff>
    </xdr:from>
    <xdr:to>
      <xdr:col>14</xdr:col>
      <xdr:colOff>171450</xdr:colOff>
      <xdr:row>28</xdr:row>
      <xdr:rowOff>76200</xdr:rowOff>
    </xdr:to>
    <xdr:sp macro="" textlink="">
      <xdr:nvSpPr>
        <xdr:cNvPr id="3" name="TextBox 2"/>
        <xdr:cNvSpPr txBox="1"/>
      </xdr:nvSpPr>
      <xdr:spPr>
        <a:xfrm>
          <a:off x="4791075" y="4591050"/>
          <a:ext cx="424815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P(A|B)</a:t>
          </a:r>
          <a:r>
            <a:rPr lang="en-US" sz="1100" baseline="0"/>
            <a:t>    Probability that A occurs given that B occurs.  So we take A events and say B events have happened here.  What remains?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104775</xdr:colOff>
      <xdr:row>3</xdr:row>
      <xdr:rowOff>119062</xdr:rowOff>
    </xdr:from>
    <xdr:to>
      <xdr:col>26</xdr:col>
      <xdr:colOff>409575</xdr:colOff>
      <xdr:row>18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295275</xdr:colOff>
      <xdr:row>4</xdr:row>
      <xdr:rowOff>171450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62475" cy="933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57150</xdr:colOff>
      <xdr:row>0</xdr:row>
      <xdr:rowOff>57150</xdr:rowOff>
    </xdr:from>
    <xdr:to>
      <xdr:col>14</xdr:col>
      <xdr:colOff>600075</xdr:colOff>
      <xdr:row>3</xdr:row>
      <xdr:rowOff>66675</xdr:rowOff>
    </xdr:to>
    <xdr:sp macro="" textlink="">
      <xdr:nvSpPr>
        <xdr:cNvPr id="4" name="TextBox 3"/>
        <xdr:cNvSpPr txBox="1"/>
      </xdr:nvSpPr>
      <xdr:spPr>
        <a:xfrm>
          <a:off x="4933950" y="57150"/>
          <a:ext cx="4962525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first example, x and y are merely filters. If gt or lt reject.  r is iterative</a:t>
          </a:r>
          <a:r>
            <a:rPr lang="en-US" sz="1100" baseline="0"/>
            <a:t> from n = 0 to n-1.  But this example uses the binomial distribution...and not the function to the left.... Histogram agrees with literature.</a:t>
          </a:r>
          <a:endParaRPr lang="en-US" sz="1100"/>
        </a:p>
      </xdr:txBody>
    </xdr:sp>
    <xdr:clientData/>
  </xdr:twoCellAnchor>
  <xdr:twoCellAnchor editAs="oneCell">
    <xdr:from>
      <xdr:col>21</xdr:col>
      <xdr:colOff>114300</xdr:colOff>
      <xdr:row>1</xdr:row>
      <xdr:rowOff>180975</xdr:rowOff>
    </xdr:from>
    <xdr:to>
      <xdr:col>37</xdr:col>
      <xdr:colOff>257175</xdr:colOff>
      <xdr:row>38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77900" y="371475"/>
          <a:ext cx="9896475" cy="70389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3</xdr:row>
      <xdr:rowOff>95250</xdr:rowOff>
    </xdr:from>
    <xdr:to>
      <xdr:col>14</xdr:col>
      <xdr:colOff>412750</xdr:colOff>
      <xdr:row>7</xdr:row>
      <xdr:rowOff>93543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92600" y="647700"/>
          <a:ext cx="4603750" cy="734893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215900</xdr:colOff>
      <xdr:row>7</xdr:row>
      <xdr:rowOff>158750</xdr:rowOff>
    </xdr:from>
    <xdr:to>
      <xdr:col>12</xdr:col>
      <xdr:colOff>25400</xdr:colOff>
      <xdr:row>9</xdr:row>
      <xdr:rowOff>107950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73500" y="1263650"/>
          <a:ext cx="2857500" cy="3175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69850</xdr:colOff>
      <xdr:row>12</xdr:row>
      <xdr:rowOff>0</xdr:rowOff>
    </xdr:from>
    <xdr:to>
      <xdr:col>10</xdr:col>
      <xdr:colOff>355600</xdr:colOff>
      <xdr:row>16</xdr:row>
      <xdr:rowOff>44450</xdr:rowOff>
    </xdr:to>
    <xdr:pic>
      <xdr:nvPicPr>
        <xdr:cNvPr id="410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86250" y="2209800"/>
          <a:ext cx="2114550" cy="7810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N40"/>
  <sheetViews>
    <sheetView topLeftCell="A8" workbookViewId="0">
      <selection activeCell="M8" sqref="M8:M40"/>
    </sheetView>
  </sheetViews>
  <sheetFormatPr defaultRowHeight="14.5"/>
  <cols>
    <col min="9" max="9" width="12" bestFit="1" customWidth="1"/>
    <col min="10" max="11" width="12" customWidth="1"/>
    <col min="12" max="12" width="15.26953125" style="3" bestFit="1" customWidth="1"/>
    <col min="13" max="13" width="19.7265625" style="3" customWidth="1"/>
    <col min="14" max="14" width="12" bestFit="1" customWidth="1"/>
  </cols>
  <sheetData>
    <row r="6" spans="1:14">
      <c r="B6" t="s">
        <v>0</v>
      </c>
      <c r="C6">
        <v>32</v>
      </c>
      <c r="N6" t="s">
        <v>5</v>
      </c>
    </row>
    <row r="7" spans="1:14">
      <c r="A7" t="s">
        <v>3</v>
      </c>
      <c r="B7" t="s">
        <v>0</v>
      </c>
      <c r="C7" t="s">
        <v>1</v>
      </c>
      <c r="D7" s="1" t="s">
        <v>4</v>
      </c>
      <c r="E7" t="s">
        <v>2</v>
      </c>
      <c r="F7" t="s">
        <v>6</v>
      </c>
      <c r="H7" t="s">
        <v>7</v>
      </c>
      <c r="I7" t="s">
        <v>8</v>
      </c>
      <c r="L7" s="3">
        <f>SUM(L8:L39)</f>
        <v>0.99999999976716936</v>
      </c>
    </row>
    <row r="8" spans="1:14">
      <c r="A8">
        <v>0</v>
      </c>
      <c r="B8">
        <f>$C$6</f>
        <v>32</v>
      </c>
      <c r="C8">
        <v>0.2</v>
      </c>
      <c r="D8">
        <f>A8/B8</f>
        <v>0</v>
      </c>
      <c r="E8">
        <v>0.8</v>
      </c>
      <c r="F8">
        <f>FACT(B8)/(FACT(A8)*(FACT(B8-A8)))</f>
        <v>1</v>
      </c>
      <c r="H8">
        <f>0.5^A8</f>
        <v>1</v>
      </c>
      <c r="I8">
        <f>0.5^(B8-A8)</f>
        <v>2.3283064365386963E-10</v>
      </c>
      <c r="J8">
        <f>A8/B8</f>
        <v>0</v>
      </c>
      <c r="L8" s="3">
        <f>F8*H8*I8</f>
        <v>2.3283064365386963E-10</v>
      </c>
      <c r="M8" s="3">
        <f>L8/2^A8</f>
        <v>2.3283064365386963E-10</v>
      </c>
    </row>
    <row r="9" spans="1:14">
      <c r="A9">
        <f>A8+1</f>
        <v>1</v>
      </c>
      <c r="B9">
        <f t="shared" ref="B9:B40" si="0">$C$6</f>
        <v>32</v>
      </c>
      <c r="C9">
        <v>0.2</v>
      </c>
      <c r="D9">
        <f t="shared" ref="D9:D23" si="1">A9/B9</f>
        <v>3.125E-2</v>
      </c>
      <c r="E9">
        <v>1.8</v>
      </c>
      <c r="F9">
        <f t="shared" ref="F9:F23" si="2">FACT(B9)/(FACT(A9)*(FACT(B9-A9)))</f>
        <v>32</v>
      </c>
      <c r="H9">
        <f t="shared" ref="H9:H23" si="3">0.5^A9</f>
        <v>0.5</v>
      </c>
      <c r="I9">
        <f t="shared" ref="I9:I23" si="4">0.5^(B9-A9)</f>
        <v>4.6566128730773926E-10</v>
      </c>
      <c r="J9">
        <f t="shared" ref="J9:J23" si="5">A9/B9</f>
        <v>3.125E-2</v>
      </c>
      <c r="L9" s="3">
        <f t="shared" ref="L9:L40" si="6">F9*H9*I9</f>
        <v>7.4505805969238281E-9</v>
      </c>
      <c r="M9" s="3">
        <f t="shared" ref="M9:M40" si="7">L9/2^A9</f>
        <v>3.7252902984619141E-9</v>
      </c>
    </row>
    <row r="10" spans="1:14">
      <c r="A10">
        <f t="shared" ref="A10:A23" si="8">A9+1</f>
        <v>2</v>
      </c>
      <c r="B10">
        <f t="shared" si="0"/>
        <v>32</v>
      </c>
      <c r="C10">
        <v>0.2</v>
      </c>
      <c r="D10">
        <f t="shared" si="1"/>
        <v>6.25E-2</v>
      </c>
      <c r="E10">
        <v>2.8</v>
      </c>
      <c r="F10">
        <f t="shared" si="2"/>
        <v>495.99999999999994</v>
      </c>
      <c r="H10">
        <f t="shared" si="3"/>
        <v>0.25</v>
      </c>
      <c r="I10">
        <f t="shared" si="4"/>
        <v>9.3132257461547852E-10</v>
      </c>
      <c r="J10">
        <f t="shared" si="5"/>
        <v>6.25E-2</v>
      </c>
      <c r="L10" s="3">
        <f t="shared" si="6"/>
        <v>1.1548399925231932E-7</v>
      </c>
      <c r="M10" s="3">
        <f t="shared" si="7"/>
        <v>2.8870999813079831E-8</v>
      </c>
      <c r="N10" s="2">
        <f>SUM(L8:L10)/100</f>
        <v>1.2316741049289703E-9</v>
      </c>
    </row>
    <row r="11" spans="1:14">
      <c r="A11">
        <f t="shared" si="8"/>
        <v>3</v>
      </c>
      <c r="B11">
        <f t="shared" si="0"/>
        <v>32</v>
      </c>
      <c r="C11">
        <v>0.2</v>
      </c>
      <c r="D11">
        <f t="shared" si="1"/>
        <v>9.375E-2</v>
      </c>
      <c r="E11">
        <v>3.8</v>
      </c>
      <c r="F11">
        <f t="shared" si="2"/>
        <v>4960.0000000000009</v>
      </c>
      <c r="H11">
        <f t="shared" si="3"/>
        <v>0.125</v>
      </c>
      <c r="I11">
        <f t="shared" si="4"/>
        <v>1.862645149230957E-9</v>
      </c>
      <c r="J11">
        <f t="shared" si="5"/>
        <v>9.375E-2</v>
      </c>
      <c r="L11" s="3">
        <f t="shared" si="6"/>
        <v>1.1548399925231936E-6</v>
      </c>
      <c r="M11" s="3">
        <f t="shared" si="7"/>
        <v>1.443549990653992E-7</v>
      </c>
    </row>
    <row r="12" spans="1:14">
      <c r="A12">
        <f t="shared" si="8"/>
        <v>4</v>
      </c>
      <c r="B12">
        <f t="shared" si="0"/>
        <v>32</v>
      </c>
      <c r="C12">
        <v>0.2</v>
      </c>
      <c r="D12">
        <f t="shared" si="1"/>
        <v>0.125</v>
      </c>
      <c r="E12">
        <v>4.8</v>
      </c>
      <c r="F12">
        <f t="shared" si="2"/>
        <v>35960.000000000007</v>
      </c>
      <c r="H12">
        <f t="shared" si="3"/>
        <v>6.25E-2</v>
      </c>
      <c r="I12">
        <f t="shared" si="4"/>
        <v>3.7252902984619141E-9</v>
      </c>
      <c r="J12">
        <f t="shared" si="5"/>
        <v>0.125</v>
      </c>
      <c r="L12" s="3">
        <f t="shared" si="6"/>
        <v>8.3725899457931535E-6</v>
      </c>
      <c r="M12" s="3">
        <f t="shared" si="7"/>
        <v>5.232868716120721E-7</v>
      </c>
    </row>
    <row r="13" spans="1:14">
      <c r="A13">
        <f t="shared" si="8"/>
        <v>5</v>
      </c>
      <c r="B13">
        <f t="shared" si="0"/>
        <v>32</v>
      </c>
      <c r="C13">
        <v>0.2</v>
      </c>
      <c r="D13">
        <f t="shared" si="1"/>
        <v>0.15625</v>
      </c>
      <c r="E13">
        <v>5.8</v>
      </c>
      <c r="F13">
        <f t="shared" si="2"/>
        <v>201376</v>
      </c>
      <c r="H13">
        <f t="shared" si="3"/>
        <v>3.125E-2</v>
      </c>
      <c r="I13">
        <f t="shared" si="4"/>
        <v>7.4505805969238281E-9</v>
      </c>
      <c r="J13">
        <f t="shared" si="5"/>
        <v>0.15625</v>
      </c>
      <c r="L13" s="3">
        <f t="shared" si="6"/>
        <v>4.688650369644165E-5</v>
      </c>
      <c r="M13" s="3">
        <f t="shared" si="7"/>
        <v>1.4652032405138016E-6</v>
      </c>
      <c r="N13" s="2">
        <f>SUM(L11:L13)/100</f>
        <v>5.6413933634757996E-7</v>
      </c>
    </row>
    <row r="14" spans="1:14">
      <c r="A14">
        <f t="shared" si="8"/>
        <v>6</v>
      </c>
      <c r="B14">
        <f t="shared" si="0"/>
        <v>32</v>
      </c>
      <c r="C14">
        <v>0.2</v>
      </c>
      <c r="D14">
        <f t="shared" si="1"/>
        <v>0.1875</v>
      </c>
      <c r="E14">
        <v>6.8</v>
      </c>
      <c r="F14">
        <f t="shared" si="2"/>
        <v>906191.99999999988</v>
      </c>
      <c r="H14">
        <f t="shared" si="3"/>
        <v>1.5625E-2</v>
      </c>
      <c r="I14">
        <f t="shared" si="4"/>
        <v>1.4901161193847656E-8</v>
      </c>
      <c r="J14">
        <f t="shared" si="5"/>
        <v>0.1875</v>
      </c>
      <c r="L14" s="3">
        <f t="shared" si="6"/>
        <v>2.109892666339874E-4</v>
      </c>
      <c r="M14" s="3">
        <f t="shared" si="7"/>
        <v>3.2967072911560531E-6</v>
      </c>
    </row>
    <row r="15" spans="1:14">
      <c r="A15">
        <f t="shared" si="8"/>
        <v>7</v>
      </c>
      <c r="B15">
        <f t="shared" si="0"/>
        <v>32</v>
      </c>
      <c r="C15">
        <v>0.2</v>
      </c>
      <c r="D15">
        <f t="shared" si="1"/>
        <v>0.21875</v>
      </c>
      <c r="E15">
        <v>7.8</v>
      </c>
      <c r="F15">
        <f t="shared" si="2"/>
        <v>3365856.0000000009</v>
      </c>
      <c r="H15">
        <f t="shared" si="3"/>
        <v>7.8125E-3</v>
      </c>
      <c r="I15">
        <f t="shared" si="4"/>
        <v>2.9802322387695313E-8</v>
      </c>
      <c r="J15">
        <f t="shared" si="5"/>
        <v>0.21875</v>
      </c>
      <c r="L15" s="3">
        <f t="shared" si="6"/>
        <v>7.8367441892623923E-4</v>
      </c>
      <c r="M15" s="3">
        <f t="shared" si="7"/>
        <v>6.122456397861244E-6</v>
      </c>
    </row>
    <row r="16" spans="1:14">
      <c r="A16">
        <f t="shared" si="8"/>
        <v>8</v>
      </c>
      <c r="B16">
        <f t="shared" si="0"/>
        <v>32</v>
      </c>
      <c r="C16">
        <v>0.2</v>
      </c>
      <c r="D16">
        <f t="shared" si="1"/>
        <v>0.25</v>
      </c>
      <c r="E16">
        <v>8.8000000000000007</v>
      </c>
      <c r="F16">
        <f t="shared" si="2"/>
        <v>10518300.000000002</v>
      </c>
      <c r="H16">
        <f t="shared" si="3"/>
        <v>3.90625E-3</v>
      </c>
      <c r="I16">
        <f t="shared" si="4"/>
        <v>5.9604644775390625E-8</v>
      </c>
      <c r="J16">
        <f t="shared" si="5"/>
        <v>0.25</v>
      </c>
      <c r="L16" s="3">
        <f t="shared" si="6"/>
        <v>2.4489825591444974E-3</v>
      </c>
      <c r="M16" s="3">
        <f t="shared" si="7"/>
        <v>9.5663381216581928E-6</v>
      </c>
      <c r="N16" s="2">
        <f>SUM(L14:L16)/100</f>
        <v>3.4436462447047243E-5</v>
      </c>
    </row>
    <row r="17" spans="1:14">
      <c r="A17">
        <f t="shared" si="8"/>
        <v>9</v>
      </c>
      <c r="B17">
        <f t="shared" si="0"/>
        <v>32</v>
      </c>
      <c r="C17">
        <v>0.2</v>
      </c>
      <c r="D17">
        <f t="shared" si="1"/>
        <v>0.28125</v>
      </c>
      <c r="E17">
        <v>9.8000000000000007</v>
      </c>
      <c r="F17">
        <f t="shared" si="2"/>
        <v>28048800</v>
      </c>
      <c r="H17">
        <f t="shared" si="3"/>
        <v>1.953125E-3</v>
      </c>
      <c r="I17">
        <f t="shared" si="4"/>
        <v>1.1920928955078125E-7</v>
      </c>
      <c r="J17">
        <f t="shared" si="5"/>
        <v>0.28125</v>
      </c>
      <c r="L17" s="3">
        <f t="shared" si="6"/>
        <v>6.5306201577186584E-3</v>
      </c>
      <c r="M17" s="3">
        <f t="shared" si="7"/>
        <v>1.2755117495544255E-5</v>
      </c>
    </row>
    <row r="18" spans="1:14">
      <c r="A18">
        <f t="shared" si="8"/>
        <v>10</v>
      </c>
      <c r="B18">
        <f t="shared" si="0"/>
        <v>32</v>
      </c>
      <c r="C18">
        <v>0.2</v>
      </c>
      <c r="D18">
        <f t="shared" si="1"/>
        <v>0.3125</v>
      </c>
      <c r="E18">
        <v>10.8</v>
      </c>
      <c r="F18">
        <f t="shared" si="2"/>
        <v>64512240</v>
      </c>
      <c r="H18">
        <f t="shared" si="3"/>
        <v>9.765625E-4</v>
      </c>
      <c r="I18">
        <f t="shared" si="4"/>
        <v>2.384185791015625E-7</v>
      </c>
      <c r="J18">
        <f t="shared" si="5"/>
        <v>0.3125</v>
      </c>
      <c r="L18" s="3">
        <f t="shared" si="6"/>
        <v>1.5020426362752914E-2</v>
      </c>
      <c r="M18" s="3">
        <f t="shared" si="7"/>
        <v>1.4668385119875893E-5</v>
      </c>
    </row>
    <row r="19" spans="1:14">
      <c r="A19">
        <f t="shared" si="8"/>
        <v>11</v>
      </c>
      <c r="B19">
        <f t="shared" si="0"/>
        <v>32</v>
      </c>
      <c r="C19">
        <v>0.2</v>
      </c>
      <c r="D19">
        <f t="shared" si="1"/>
        <v>0.34375</v>
      </c>
      <c r="E19">
        <v>11.8</v>
      </c>
      <c r="F19">
        <f t="shared" si="2"/>
        <v>129024480</v>
      </c>
      <c r="H19">
        <f t="shared" si="3"/>
        <v>4.8828125E-4</v>
      </c>
      <c r="I19">
        <f t="shared" si="4"/>
        <v>4.76837158203125E-7</v>
      </c>
      <c r="J19">
        <f t="shared" si="5"/>
        <v>0.34375</v>
      </c>
      <c r="L19" s="3">
        <f t="shared" si="6"/>
        <v>3.0040852725505829E-2</v>
      </c>
      <c r="M19" s="3">
        <f t="shared" si="7"/>
        <v>1.4668385119875893E-5</v>
      </c>
      <c r="N19" s="2">
        <f>SUM(L17:L19)/100</f>
        <v>5.1591899245977406E-4</v>
      </c>
    </row>
    <row r="20" spans="1:14">
      <c r="A20">
        <f t="shared" si="8"/>
        <v>12</v>
      </c>
      <c r="B20">
        <f t="shared" si="0"/>
        <v>32</v>
      </c>
      <c r="C20">
        <v>0.2</v>
      </c>
      <c r="D20">
        <f t="shared" si="1"/>
        <v>0.375</v>
      </c>
      <c r="E20">
        <v>12.8</v>
      </c>
      <c r="F20">
        <f t="shared" si="2"/>
        <v>225792840.00000003</v>
      </c>
      <c r="H20">
        <f t="shared" si="3"/>
        <v>2.44140625E-4</v>
      </c>
      <c r="I20">
        <f t="shared" si="4"/>
        <v>9.5367431640625E-7</v>
      </c>
      <c r="J20">
        <f t="shared" si="5"/>
        <v>0.375</v>
      </c>
      <c r="L20" s="3">
        <f t="shared" si="6"/>
        <v>5.2571492269635207E-2</v>
      </c>
      <c r="M20" s="3">
        <f t="shared" si="7"/>
        <v>1.2834836979891408E-5</v>
      </c>
    </row>
    <row r="21" spans="1:14">
      <c r="A21">
        <f t="shared" si="8"/>
        <v>13</v>
      </c>
      <c r="B21">
        <f t="shared" si="0"/>
        <v>32</v>
      </c>
      <c r="C21">
        <v>0.2</v>
      </c>
      <c r="D21">
        <f t="shared" si="1"/>
        <v>0.40625</v>
      </c>
      <c r="E21">
        <v>13.8</v>
      </c>
      <c r="F21">
        <f t="shared" si="2"/>
        <v>347373600</v>
      </c>
      <c r="H21">
        <f t="shared" si="3"/>
        <v>1.220703125E-4</v>
      </c>
      <c r="I21">
        <f t="shared" si="4"/>
        <v>1.9073486328125E-6</v>
      </c>
      <c r="J21">
        <f t="shared" si="5"/>
        <v>0.40625</v>
      </c>
      <c r="L21" s="3">
        <f t="shared" si="6"/>
        <v>8.0879218876361847E-2</v>
      </c>
      <c r="M21" s="3">
        <f t="shared" si="7"/>
        <v>9.8729515229933895E-6</v>
      </c>
    </row>
    <row r="22" spans="1:14">
      <c r="A22">
        <f t="shared" si="8"/>
        <v>14</v>
      </c>
      <c r="B22">
        <f t="shared" si="0"/>
        <v>32</v>
      </c>
      <c r="C22">
        <v>0.2</v>
      </c>
      <c r="D22">
        <f t="shared" si="1"/>
        <v>0.4375</v>
      </c>
      <c r="E22">
        <v>14.8</v>
      </c>
      <c r="F22">
        <f t="shared" si="2"/>
        <v>471435600.00000006</v>
      </c>
      <c r="H22">
        <f t="shared" si="3"/>
        <v>6.103515625E-5</v>
      </c>
      <c r="I22">
        <f t="shared" si="4"/>
        <v>3.814697265625E-6</v>
      </c>
      <c r="J22">
        <f t="shared" si="5"/>
        <v>0.4375</v>
      </c>
      <c r="L22" s="3">
        <f t="shared" si="6"/>
        <v>0.10976465418934823</v>
      </c>
      <c r="M22" s="3">
        <f t="shared" si="7"/>
        <v>6.6995028191740866E-6</v>
      </c>
      <c r="N22" s="2">
        <f>SUM(L20:L22)/100</f>
        <v>2.4321536533534528E-3</v>
      </c>
    </row>
    <row r="23" spans="1:14">
      <c r="A23">
        <f t="shared" si="8"/>
        <v>15</v>
      </c>
      <c r="B23">
        <f t="shared" si="0"/>
        <v>32</v>
      </c>
      <c r="C23">
        <v>0.2</v>
      </c>
      <c r="D23">
        <f t="shared" si="1"/>
        <v>0.46875</v>
      </c>
      <c r="E23">
        <v>15.8</v>
      </c>
      <c r="F23">
        <f t="shared" si="2"/>
        <v>565722720</v>
      </c>
      <c r="H23">
        <f t="shared" si="3"/>
        <v>3.0517578125E-5</v>
      </c>
      <c r="I23">
        <f t="shared" si="4"/>
        <v>7.62939453125E-6</v>
      </c>
      <c r="J23">
        <f t="shared" si="5"/>
        <v>0.46875</v>
      </c>
      <c r="L23" s="3">
        <f t="shared" si="6"/>
        <v>0.13171758502721786</v>
      </c>
      <c r="M23" s="3">
        <f t="shared" si="7"/>
        <v>4.0197016915044514E-6</v>
      </c>
    </row>
    <row r="24" spans="1:14">
      <c r="A24">
        <f t="shared" ref="A24:A39" si="9">A23+1</f>
        <v>16</v>
      </c>
      <c r="B24">
        <f t="shared" si="0"/>
        <v>32</v>
      </c>
      <c r="C24">
        <v>1.2</v>
      </c>
      <c r="D24">
        <f t="shared" ref="D24:D39" si="10">A24/B24</f>
        <v>0.5</v>
      </c>
      <c r="E24">
        <v>16.8</v>
      </c>
      <c r="F24">
        <f t="shared" ref="F24:F39" si="11">FACT(B24)/(FACT(A24)*(FACT(B24-A24)))</f>
        <v>601080390</v>
      </c>
      <c r="H24">
        <f t="shared" ref="H24:H39" si="12">0.5^A24</f>
        <v>1.52587890625E-5</v>
      </c>
      <c r="I24">
        <f t="shared" ref="I24:I39" si="13">0.5^(B24-A24)</f>
        <v>1.52587890625E-5</v>
      </c>
      <c r="J24">
        <f t="shared" ref="J24:J39" si="14">A24/B24</f>
        <v>0.5</v>
      </c>
      <c r="L24" s="3">
        <f t="shared" si="6"/>
        <v>0.13994993409141898</v>
      </c>
      <c r="M24" s="3">
        <f t="shared" si="7"/>
        <v>2.1354665236117398E-6</v>
      </c>
    </row>
    <row r="25" spans="1:14">
      <c r="A25">
        <f t="shared" si="9"/>
        <v>17</v>
      </c>
      <c r="B25">
        <f t="shared" si="0"/>
        <v>32</v>
      </c>
      <c r="C25">
        <v>2.2000000000000002</v>
      </c>
      <c r="D25">
        <f t="shared" si="10"/>
        <v>0.53125</v>
      </c>
      <c r="E25">
        <v>17.8</v>
      </c>
      <c r="F25">
        <f t="shared" si="11"/>
        <v>565722720</v>
      </c>
      <c r="H25">
        <f t="shared" si="12"/>
        <v>7.62939453125E-6</v>
      </c>
      <c r="I25">
        <f t="shared" si="13"/>
        <v>3.0517578125E-5</v>
      </c>
      <c r="J25">
        <f t="shared" si="14"/>
        <v>0.53125</v>
      </c>
      <c r="L25" s="3">
        <f t="shared" si="6"/>
        <v>0.13171758502721786</v>
      </c>
      <c r="M25" s="3">
        <f t="shared" si="7"/>
        <v>1.0049254228761129E-6</v>
      </c>
      <c r="N25" s="2">
        <f>SUM(L23:L25)/100</f>
        <v>4.0338510414585473E-3</v>
      </c>
    </row>
    <row r="26" spans="1:14">
      <c r="A26">
        <f t="shared" si="9"/>
        <v>18</v>
      </c>
      <c r="B26">
        <f t="shared" si="0"/>
        <v>32</v>
      </c>
      <c r="C26">
        <v>3.2</v>
      </c>
      <c r="D26">
        <f t="shared" si="10"/>
        <v>0.5625</v>
      </c>
      <c r="E26">
        <v>18.8</v>
      </c>
      <c r="F26">
        <f t="shared" si="11"/>
        <v>471435600.00000006</v>
      </c>
      <c r="H26">
        <f t="shared" si="12"/>
        <v>3.814697265625E-6</v>
      </c>
      <c r="I26">
        <f t="shared" si="13"/>
        <v>6.103515625E-5</v>
      </c>
      <c r="J26">
        <f t="shared" si="14"/>
        <v>0.5625</v>
      </c>
      <c r="L26" s="3">
        <f t="shared" si="6"/>
        <v>0.10976465418934823</v>
      </c>
      <c r="M26" s="3">
        <f t="shared" si="7"/>
        <v>4.1871892619838041E-7</v>
      </c>
    </row>
    <row r="27" spans="1:14">
      <c r="A27">
        <f t="shared" si="9"/>
        <v>19</v>
      </c>
      <c r="B27">
        <f t="shared" si="0"/>
        <v>32</v>
      </c>
      <c r="C27">
        <v>4.2</v>
      </c>
      <c r="D27">
        <f t="shared" si="10"/>
        <v>0.59375</v>
      </c>
      <c r="E27">
        <v>19.8</v>
      </c>
      <c r="F27">
        <f t="shared" si="11"/>
        <v>347373600</v>
      </c>
      <c r="H27">
        <f t="shared" si="12"/>
        <v>1.9073486328125E-6</v>
      </c>
      <c r="I27">
        <f t="shared" si="13"/>
        <v>1.220703125E-4</v>
      </c>
      <c r="J27">
        <f t="shared" si="14"/>
        <v>0.59375</v>
      </c>
      <c r="L27" s="3">
        <f t="shared" si="6"/>
        <v>8.0879218876361847E-2</v>
      </c>
      <c r="M27" s="3">
        <f t="shared" si="7"/>
        <v>1.5426486754677171E-7</v>
      </c>
    </row>
    <row r="28" spans="1:14">
      <c r="A28">
        <f t="shared" si="9"/>
        <v>20</v>
      </c>
      <c r="B28">
        <f t="shared" si="0"/>
        <v>32</v>
      </c>
      <c r="C28">
        <v>5.2</v>
      </c>
      <c r="D28">
        <f t="shared" si="10"/>
        <v>0.625</v>
      </c>
      <c r="E28">
        <v>20.8</v>
      </c>
      <c r="F28">
        <f t="shared" si="11"/>
        <v>225792840.00000003</v>
      </c>
      <c r="H28">
        <f t="shared" si="12"/>
        <v>9.5367431640625E-7</v>
      </c>
      <c r="I28">
        <f t="shared" si="13"/>
        <v>2.44140625E-4</v>
      </c>
      <c r="J28">
        <f t="shared" si="14"/>
        <v>0.625</v>
      </c>
      <c r="L28" s="3">
        <f t="shared" si="6"/>
        <v>5.2571492269635207E-2</v>
      </c>
      <c r="M28" s="3">
        <f t="shared" si="7"/>
        <v>5.0136081952700813E-8</v>
      </c>
      <c r="N28" s="2">
        <f>SUM(L26:L28)/100</f>
        <v>2.4321536533534528E-3</v>
      </c>
    </row>
    <row r="29" spans="1:14">
      <c r="A29">
        <f t="shared" si="9"/>
        <v>21</v>
      </c>
      <c r="B29">
        <f t="shared" si="0"/>
        <v>32</v>
      </c>
      <c r="C29">
        <v>6.2</v>
      </c>
      <c r="D29">
        <f t="shared" si="10"/>
        <v>0.65625</v>
      </c>
      <c r="E29">
        <v>21.8</v>
      </c>
      <c r="F29">
        <f t="shared" si="11"/>
        <v>129024480</v>
      </c>
      <c r="H29">
        <f t="shared" si="12"/>
        <v>4.76837158203125E-7</v>
      </c>
      <c r="I29">
        <f t="shared" si="13"/>
        <v>4.8828125E-4</v>
      </c>
      <c r="J29">
        <f t="shared" si="14"/>
        <v>0.65625</v>
      </c>
      <c r="L29" s="3">
        <f t="shared" si="6"/>
        <v>3.0040852725505829E-2</v>
      </c>
      <c r="M29" s="3">
        <f t="shared" si="7"/>
        <v>1.4324594843628802E-8</v>
      </c>
    </row>
    <row r="30" spans="1:14">
      <c r="A30">
        <f t="shared" si="9"/>
        <v>22</v>
      </c>
      <c r="B30">
        <f t="shared" si="0"/>
        <v>32</v>
      </c>
      <c r="C30">
        <v>7.2</v>
      </c>
      <c r="D30">
        <f t="shared" si="10"/>
        <v>0.6875</v>
      </c>
      <c r="E30">
        <v>22.8</v>
      </c>
      <c r="F30">
        <f t="shared" si="11"/>
        <v>64512240</v>
      </c>
      <c r="H30">
        <f t="shared" si="12"/>
        <v>2.384185791015625E-7</v>
      </c>
      <c r="I30">
        <f t="shared" si="13"/>
        <v>9.765625E-4</v>
      </c>
      <c r="J30">
        <f t="shared" si="14"/>
        <v>0.6875</v>
      </c>
      <c r="L30" s="3">
        <f t="shared" si="6"/>
        <v>1.5020426362752914E-2</v>
      </c>
      <c r="M30" s="3">
        <f t="shared" si="7"/>
        <v>3.5811487109072004E-9</v>
      </c>
    </row>
    <row r="31" spans="1:14">
      <c r="A31">
        <f t="shared" si="9"/>
        <v>23</v>
      </c>
      <c r="B31">
        <f t="shared" si="0"/>
        <v>32</v>
      </c>
      <c r="C31">
        <v>8.1999999999999993</v>
      </c>
      <c r="D31">
        <f t="shared" si="10"/>
        <v>0.71875</v>
      </c>
      <c r="E31">
        <v>23.8</v>
      </c>
      <c r="F31">
        <f t="shared" si="11"/>
        <v>28048800</v>
      </c>
      <c r="H31">
        <f t="shared" si="12"/>
        <v>1.1920928955078125E-7</v>
      </c>
      <c r="I31">
        <f t="shared" si="13"/>
        <v>1.953125E-3</v>
      </c>
      <c r="J31">
        <f t="shared" si="14"/>
        <v>0.71875</v>
      </c>
      <c r="L31" s="3">
        <f t="shared" si="6"/>
        <v>6.5306201577186584E-3</v>
      </c>
      <c r="M31" s="3">
        <f t="shared" si="7"/>
        <v>7.7851058932765227E-10</v>
      </c>
      <c r="N31" s="2">
        <f>SUM(L29:L31)/100</f>
        <v>5.1591899245977406E-4</v>
      </c>
    </row>
    <row r="32" spans="1:14">
      <c r="A32">
        <f t="shared" si="9"/>
        <v>24</v>
      </c>
      <c r="B32">
        <f t="shared" si="0"/>
        <v>32</v>
      </c>
      <c r="C32">
        <v>9.1999999999999993</v>
      </c>
      <c r="D32">
        <f t="shared" si="10"/>
        <v>0.75</v>
      </c>
      <c r="E32">
        <v>24.8</v>
      </c>
      <c r="F32">
        <f t="shared" si="11"/>
        <v>10518300.000000002</v>
      </c>
      <c r="H32">
        <f t="shared" si="12"/>
        <v>5.9604644775390625E-8</v>
      </c>
      <c r="I32">
        <f t="shared" si="13"/>
        <v>3.90625E-3</v>
      </c>
      <c r="J32">
        <f t="shared" si="14"/>
        <v>0.75</v>
      </c>
      <c r="L32" s="3">
        <f t="shared" si="6"/>
        <v>2.4489825591444974E-3</v>
      </c>
      <c r="M32" s="3">
        <f t="shared" si="7"/>
        <v>1.4597073549893483E-10</v>
      </c>
    </row>
    <row r="33" spans="1:14">
      <c r="A33">
        <f t="shared" si="9"/>
        <v>25</v>
      </c>
      <c r="B33">
        <f t="shared" si="0"/>
        <v>32</v>
      </c>
      <c r="C33">
        <v>10.199999999999999</v>
      </c>
      <c r="D33">
        <f t="shared" si="10"/>
        <v>0.78125</v>
      </c>
      <c r="E33">
        <v>25.8</v>
      </c>
      <c r="F33">
        <f t="shared" si="11"/>
        <v>3365856.0000000009</v>
      </c>
      <c r="H33">
        <f t="shared" si="12"/>
        <v>2.9802322387695313E-8</v>
      </c>
      <c r="I33">
        <f t="shared" si="13"/>
        <v>7.8125E-3</v>
      </c>
      <c r="J33">
        <f t="shared" si="14"/>
        <v>0.78125</v>
      </c>
      <c r="L33" s="3">
        <f t="shared" si="6"/>
        <v>7.8367441892623923E-4</v>
      </c>
      <c r="M33" s="3">
        <f t="shared" si="7"/>
        <v>2.3355317679829575E-11</v>
      </c>
    </row>
    <row r="34" spans="1:14">
      <c r="A34">
        <f t="shared" si="9"/>
        <v>26</v>
      </c>
      <c r="B34">
        <f t="shared" si="0"/>
        <v>32</v>
      </c>
      <c r="C34">
        <v>11.2</v>
      </c>
      <c r="D34">
        <f t="shared" si="10"/>
        <v>0.8125</v>
      </c>
      <c r="E34">
        <v>26.8</v>
      </c>
      <c r="F34">
        <f t="shared" si="11"/>
        <v>906191.99999999988</v>
      </c>
      <c r="H34">
        <f t="shared" si="12"/>
        <v>1.4901161193847656E-8</v>
      </c>
      <c r="I34">
        <f t="shared" si="13"/>
        <v>1.5625E-2</v>
      </c>
      <c r="J34">
        <f t="shared" si="14"/>
        <v>0.8125</v>
      </c>
      <c r="L34" s="3">
        <f t="shared" si="6"/>
        <v>2.109892666339874E-4</v>
      </c>
      <c r="M34" s="3">
        <f t="shared" si="7"/>
        <v>3.1439850722847491E-12</v>
      </c>
      <c r="N34" s="2">
        <f>SUM(L32:L34)/100</f>
        <v>3.4436462447047243E-5</v>
      </c>
    </row>
    <row r="35" spans="1:14">
      <c r="A35">
        <f t="shared" si="9"/>
        <v>27</v>
      </c>
      <c r="B35">
        <f t="shared" si="0"/>
        <v>32</v>
      </c>
      <c r="C35">
        <v>12.2</v>
      </c>
      <c r="D35">
        <f t="shared" si="10"/>
        <v>0.84375</v>
      </c>
      <c r="E35">
        <v>27.8</v>
      </c>
      <c r="F35">
        <f t="shared" si="11"/>
        <v>201376</v>
      </c>
      <c r="H35">
        <f t="shared" si="12"/>
        <v>7.4505805969238281E-9</v>
      </c>
      <c r="I35">
        <f t="shared" si="13"/>
        <v>3.125E-2</v>
      </c>
      <c r="J35">
        <f t="shared" si="14"/>
        <v>0.84375</v>
      </c>
      <c r="L35" s="3">
        <f t="shared" si="6"/>
        <v>4.688650369644165E-5</v>
      </c>
      <c r="M35" s="3">
        <f t="shared" si="7"/>
        <v>3.4933167469830551E-13</v>
      </c>
    </row>
    <row r="36" spans="1:14">
      <c r="A36">
        <f t="shared" si="9"/>
        <v>28</v>
      </c>
      <c r="B36">
        <f t="shared" si="0"/>
        <v>32</v>
      </c>
      <c r="C36">
        <v>13.2</v>
      </c>
      <c r="D36">
        <f t="shared" si="10"/>
        <v>0.875</v>
      </c>
      <c r="E36">
        <v>28.8</v>
      </c>
      <c r="F36">
        <f t="shared" si="11"/>
        <v>35960.000000000007</v>
      </c>
      <c r="H36">
        <f t="shared" si="12"/>
        <v>3.7252902984619141E-9</v>
      </c>
      <c r="I36">
        <f t="shared" si="13"/>
        <v>6.25E-2</v>
      </c>
      <c r="J36">
        <f t="shared" si="14"/>
        <v>0.875</v>
      </c>
      <c r="L36" s="3">
        <f t="shared" si="6"/>
        <v>8.3725899457931535E-6</v>
      </c>
      <c r="M36" s="3">
        <f t="shared" si="7"/>
        <v>3.1190328098062998E-14</v>
      </c>
    </row>
    <row r="37" spans="1:14">
      <c r="A37">
        <f t="shared" si="9"/>
        <v>29</v>
      </c>
      <c r="B37">
        <f t="shared" si="0"/>
        <v>32</v>
      </c>
      <c r="C37">
        <v>14.2</v>
      </c>
      <c r="D37">
        <f t="shared" si="10"/>
        <v>0.90625</v>
      </c>
      <c r="E37">
        <v>29.8</v>
      </c>
      <c r="F37">
        <f t="shared" si="11"/>
        <v>4960.0000000000009</v>
      </c>
      <c r="H37">
        <f t="shared" si="12"/>
        <v>1.862645149230957E-9</v>
      </c>
      <c r="I37">
        <f t="shared" si="13"/>
        <v>0.125</v>
      </c>
      <c r="J37">
        <f t="shared" si="14"/>
        <v>0.90625</v>
      </c>
      <c r="L37" s="3">
        <f t="shared" si="6"/>
        <v>1.1548399925231936E-6</v>
      </c>
      <c r="M37" s="3">
        <f t="shared" si="7"/>
        <v>2.1510571102112412E-15</v>
      </c>
      <c r="N37" s="2">
        <f>SUM(L35:L37)/100</f>
        <v>5.6413933634757996E-7</v>
      </c>
    </row>
    <row r="38" spans="1:14">
      <c r="A38">
        <f t="shared" si="9"/>
        <v>30</v>
      </c>
      <c r="B38">
        <f t="shared" si="0"/>
        <v>32</v>
      </c>
      <c r="C38">
        <v>15.2</v>
      </c>
      <c r="D38">
        <f t="shared" si="10"/>
        <v>0.9375</v>
      </c>
      <c r="E38">
        <v>30.8</v>
      </c>
      <c r="F38">
        <f t="shared" si="11"/>
        <v>495.99999999999994</v>
      </c>
      <c r="H38">
        <f t="shared" si="12"/>
        <v>9.3132257461547852E-10</v>
      </c>
      <c r="I38">
        <f t="shared" si="13"/>
        <v>0.25</v>
      </c>
      <c r="J38">
        <f t="shared" si="14"/>
        <v>0.9375</v>
      </c>
      <c r="L38" s="3">
        <f t="shared" si="6"/>
        <v>1.1548399925231932E-7</v>
      </c>
      <c r="M38" s="3">
        <f t="shared" si="7"/>
        <v>1.0755285551056203E-16</v>
      </c>
    </row>
    <row r="39" spans="1:14">
      <c r="A39">
        <f t="shared" si="9"/>
        <v>31</v>
      </c>
      <c r="B39">
        <f t="shared" si="0"/>
        <v>32</v>
      </c>
      <c r="C39">
        <v>16.2</v>
      </c>
      <c r="D39">
        <f t="shared" si="10"/>
        <v>0.96875</v>
      </c>
      <c r="E39">
        <v>31.8</v>
      </c>
      <c r="F39">
        <f t="shared" si="11"/>
        <v>32</v>
      </c>
      <c r="H39">
        <f t="shared" si="12"/>
        <v>4.6566128730773926E-10</v>
      </c>
      <c r="I39">
        <f t="shared" si="13"/>
        <v>0.5</v>
      </c>
      <c r="J39">
        <f t="shared" si="14"/>
        <v>0.96875</v>
      </c>
      <c r="L39" s="3">
        <f t="shared" si="6"/>
        <v>7.4505805969238281E-9</v>
      </c>
      <c r="M39" s="3">
        <f t="shared" si="7"/>
        <v>3.4694469519536142E-18</v>
      </c>
    </row>
    <row r="40" spans="1:14">
      <c r="A40">
        <f>A39+1</f>
        <v>32</v>
      </c>
      <c r="B40">
        <f t="shared" si="0"/>
        <v>32</v>
      </c>
      <c r="C40">
        <v>16.2</v>
      </c>
      <c r="D40">
        <f>A40/B40</f>
        <v>1</v>
      </c>
      <c r="E40">
        <v>32.799999999999997</v>
      </c>
      <c r="F40">
        <f>FACT(B40)/(FACT(A40)*(FACT(B40-A40)))</f>
        <v>1</v>
      </c>
      <c r="H40">
        <f>0.5^A40</f>
        <v>2.3283064365386963E-10</v>
      </c>
      <c r="I40">
        <f>0.5^(B40-A40)</f>
        <v>1</v>
      </c>
      <c r="J40">
        <f>A40/B40</f>
        <v>1</v>
      </c>
      <c r="L40" s="3">
        <f t="shared" si="6"/>
        <v>2.3283064365386963E-10</v>
      </c>
      <c r="M40" s="3">
        <f t="shared" si="7"/>
        <v>5.4210108624275222E-20</v>
      </c>
      <c r="N40" s="2">
        <f>SUM(L38:L40)/100</f>
        <v>1.2316741049289703E-9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M133"/>
  <sheetViews>
    <sheetView workbookViewId="0">
      <selection activeCell="D9" sqref="D9"/>
    </sheetView>
  </sheetViews>
  <sheetFormatPr defaultRowHeight="14.5"/>
  <cols>
    <col min="9" max="9" width="12" bestFit="1" customWidth="1"/>
    <col min="10" max="10" width="12" customWidth="1"/>
    <col min="11" max="11" width="16.26953125" style="3" bestFit="1" customWidth="1"/>
    <col min="12" max="12" width="12" bestFit="1" customWidth="1"/>
  </cols>
  <sheetData>
    <row r="5" spans="1:13">
      <c r="M5" t="s">
        <v>1</v>
      </c>
    </row>
    <row r="6" spans="1:13">
      <c r="B6" t="s">
        <v>0</v>
      </c>
      <c r="C6">
        <v>100</v>
      </c>
      <c r="L6" t="s">
        <v>5</v>
      </c>
      <c r="M6" s="4">
        <v>0.06</v>
      </c>
    </row>
    <row r="7" spans="1:13">
      <c r="A7" t="s">
        <v>3</v>
      </c>
      <c r="B7" t="s">
        <v>0</v>
      </c>
      <c r="C7" t="s">
        <v>1</v>
      </c>
      <c r="D7" s="1" t="s">
        <v>4</v>
      </c>
      <c r="E7" t="s">
        <v>2</v>
      </c>
      <c r="F7" t="s">
        <v>6</v>
      </c>
      <c r="H7" t="s">
        <v>7</v>
      </c>
      <c r="I7" t="s">
        <v>8</v>
      </c>
      <c r="K7" s="3">
        <f>SUM(K8:K102)</f>
        <v>1.0000000000000007</v>
      </c>
    </row>
    <row r="8" spans="1:13">
      <c r="A8">
        <v>0</v>
      </c>
      <c r="B8">
        <f>$C$6</f>
        <v>100</v>
      </c>
      <c r="C8">
        <v>0.2</v>
      </c>
      <c r="D8">
        <f>A8/B8</f>
        <v>0</v>
      </c>
      <c r="E8">
        <v>0.8</v>
      </c>
      <c r="F8">
        <f>FACT(B8)/(FACT(A8)*(FACT(B8-A8)))</f>
        <v>1</v>
      </c>
      <c r="H8">
        <f>0.5^A8</f>
        <v>1</v>
      </c>
      <c r="I8">
        <f>0.5^(B8-A8)</f>
        <v>7.8886090522101181E-31</v>
      </c>
      <c r="J8">
        <f>A8/B8</f>
        <v>0</v>
      </c>
      <c r="K8" s="3">
        <f>F8*H8*I8</f>
        <v>7.8886090522101181E-31</v>
      </c>
      <c r="L8" s="2">
        <f>SUM(K6:K8)/100</f>
        <v>1.0000000000000007E-2</v>
      </c>
      <c r="M8">
        <f>IF(K8&gt;$M$6,1,0)</f>
        <v>0</v>
      </c>
    </row>
    <row r="9" spans="1:13">
      <c r="A9">
        <f>A8+1</f>
        <v>1</v>
      </c>
      <c r="B9">
        <f t="shared" ref="B9:B72" si="0">$C$6</f>
        <v>100</v>
      </c>
      <c r="C9">
        <v>0.2</v>
      </c>
      <c r="D9">
        <f t="shared" ref="D9:D40" si="1">A9/B9</f>
        <v>0.01</v>
      </c>
      <c r="E9">
        <v>1.8</v>
      </c>
      <c r="F9">
        <f t="shared" ref="F9:F40" si="2">FACT(B9)/(FACT(A9)*(FACT(B9-A9)))</f>
        <v>100.00000000000003</v>
      </c>
      <c r="H9">
        <f t="shared" ref="H9:H40" si="3">0.5^A9</f>
        <v>0.5</v>
      </c>
      <c r="I9">
        <f t="shared" ref="I9:I40" si="4">0.5^(B9-A9)</f>
        <v>1.5777218104420236E-30</v>
      </c>
      <c r="J9">
        <f t="shared" ref="J9:J40" si="5">A9/B9</f>
        <v>0.01</v>
      </c>
      <c r="K9" s="3">
        <f t="shared" ref="K9:K40" si="6">F9*H9*I9</f>
        <v>7.8886090522101203E-29</v>
      </c>
      <c r="M9">
        <f t="shared" ref="M9:M72" si="7">IF(K9&gt;$M$6,1,0)</f>
        <v>0</v>
      </c>
    </row>
    <row r="10" spans="1:13">
      <c r="A10">
        <f t="shared" ref="A10:A40" si="8">A9+1</f>
        <v>2</v>
      </c>
      <c r="B10">
        <f t="shared" si="0"/>
        <v>100</v>
      </c>
      <c r="C10">
        <v>0.2</v>
      </c>
      <c r="D10">
        <f t="shared" si="1"/>
        <v>0.02</v>
      </c>
      <c r="E10">
        <v>2.8</v>
      </c>
      <c r="F10">
        <f t="shared" si="2"/>
        <v>4950.0000000000009</v>
      </c>
      <c r="H10">
        <f t="shared" si="3"/>
        <v>0.25</v>
      </c>
      <c r="I10">
        <f t="shared" si="4"/>
        <v>3.1554436208840472E-30</v>
      </c>
      <c r="J10">
        <f t="shared" si="5"/>
        <v>0.02</v>
      </c>
      <c r="K10" s="3">
        <f t="shared" si="6"/>
        <v>3.9048614808440092E-27</v>
      </c>
      <c r="M10">
        <f t="shared" si="7"/>
        <v>0</v>
      </c>
    </row>
    <row r="11" spans="1:13">
      <c r="A11">
        <f t="shared" si="8"/>
        <v>3</v>
      </c>
      <c r="B11">
        <f t="shared" si="0"/>
        <v>100</v>
      </c>
      <c r="C11">
        <v>0.2</v>
      </c>
      <c r="D11">
        <f t="shared" si="1"/>
        <v>0.03</v>
      </c>
      <c r="E11">
        <v>3.8</v>
      </c>
      <c r="F11">
        <f t="shared" si="2"/>
        <v>161700</v>
      </c>
      <c r="H11">
        <f t="shared" si="3"/>
        <v>0.125</v>
      </c>
      <c r="I11">
        <f t="shared" si="4"/>
        <v>6.3108872417680944E-30</v>
      </c>
      <c r="J11">
        <f t="shared" si="5"/>
        <v>0.03</v>
      </c>
      <c r="K11" s="3">
        <f t="shared" si="6"/>
        <v>1.2755880837423761E-25</v>
      </c>
      <c r="L11" s="2">
        <f>SUM(K8:K10)/100</f>
        <v>3.9845364322713316E-29</v>
      </c>
      <c r="M11">
        <f t="shared" si="7"/>
        <v>0</v>
      </c>
    </row>
    <row r="12" spans="1:13">
      <c r="A12">
        <f t="shared" si="8"/>
        <v>4</v>
      </c>
      <c r="B12">
        <f t="shared" si="0"/>
        <v>100</v>
      </c>
      <c r="C12">
        <v>0.2</v>
      </c>
      <c r="D12">
        <f t="shared" si="1"/>
        <v>0.04</v>
      </c>
      <c r="E12">
        <v>4.8</v>
      </c>
      <c r="F12">
        <f t="shared" si="2"/>
        <v>3921225.0000000033</v>
      </c>
      <c r="H12">
        <f t="shared" si="3"/>
        <v>6.25E-2</v>
      </c>
      <c r="I12">
        <f t="shared" si="4"/>
        <v>1.2621774483536189E-29</v>
      </c>
      <c r="J12">
        <f t="shared" si="5"/>
        <v>0.04</v>
      </c>
      <c r="K12" s="3">
        <f t="shared" si="6"/>
        <v>3.0933011030752646E-24</v>
      </c>
      <c r="M12">
        <f t="shared" si="7"/>
        <v>0</v>
      </c>
    </row>
    <row r="13" spans="1:13">
      <c r="A13">
        <f t="shared" si="8"/>
        <v>5</v>
      </c>
      <c r="B13">
        <f t="shared" si="0"/>
        <v>100</v>
      </c>
      <c r="C13">
        <v>0.2</v>
      </c>
      <c r="D13">
        <f t="shared" si="1"/>
        <v>0.05</v>
      </c>
      <c r="E13">
        <v>5.8</v>
      </c>
      <c r="F13">
        <f t="shared" si="2"/>
        <v>75287520.000000015</v>
      </c>
      <c r="H13">
        <f t="shared" si="3"/>
        <v>3.125E-2</v>
      </c>
      <c r="I13">
        <f t="shared" si="4"/>
        <v>2.5243548967072378E-29</v>
      </c>
      <c r="J13">
        <f t="shared" si="5"/>
        <v>0.05</v>
      </c>
      <c r="K13" s="3">
        <f t="shared" si="6"/>
        <v>5.9391381179045042E-23</v>
      </c>
      <c r="M13">
        <f t="shared" si="7"/>
        <v>0</v>
      </c>
    </row>
    <row r="14" spans="1:13">
      <c r="A14">
        <f t="shared" si="8"/>
        <v>6</v>
      </c>
      <c r="B14">
        <f t="shared" si="0"/>
        <v>100</v>
      </c>
      <c r="C14">
        <v>0.2</v>
      </c>
      <c r="D14">
        <f t="shared" si="1"/>
        <v>0.06</v>
      </c>
      <c r="E14">
        <v>6.8</v>
      </c>
      <c r="F14">
        <f t="shared" si="2"/>
        <v>1192052400.0000007</v>
      </c>
      <c r="H14">
        <f t="shared" si="3"/>
        <v>1.5625E-2</v>
      </c>
      <c r="I14">
        <f t="shared" si="4"/>
        <v>5.0487097934144756E-29</v>
      </c>
      <c r="J14">
        <f t="shared" si="5"/>
        <v>0.06</v>
      </c>
      <c r="K14" s="3">
        <f t="shared" si="6"/>
        <v>9.4036353533488022E-22</v>
      </c>
      <c r="L14" s="2">
        <f>SUM(K11:K13)/100</f>
        <v>6.2612241090494545E-25</v>
      </c>
      <c r="M14">
        <f t="shared" si="7"/>
        <v>0</v>
      </c>
    </row>
    <row r="15" spans="1:13">
      <c r="A15">
        <f t="shared" si="8"/>
        <v>7</v>
      </c>
      <c r="B15">
        <f t="shared" si="0"/>
        <v>100</v>
      </c>
      <c r="C15">
        <v>0.2</v>
      </c>
      <c r="D15">
        <f t="shared" si="1"/>
        <v>7.0000000000000007E-2</v>
      </c>
      <c r="E15">
        <v>7.8</v>
      </c>
      <c r="F15">
        <f t="shared" si="2"/>
        <v>16007560800.00001</v>
      </c>
      <c r="H15">
        <f t="shared" si="3"/>
        <v>7.8125E-3</v>
      </c>
      <c r="I15">
        <f t="shared" si="4"/>
        <v>1.0097419586828951E-28</v>
      </c>
      <c r="J15">
        <f t="shared" si="5"/>
        <v>7.0000000000000007E-2</v>
      </c>
      <c r="K15" s="3">
        <f t="shared" si="6"/>
        <v>1.2627738903068391E-20</v>
      </c>
      <c r="M15">
        <f t="shared" si="7"/>
        <v>0</v>
      </c>
    </row>
    <row r="16" spans="1:13">
      <c r="A16">
        <f t="shared" si="8"/>
        <v>8</v>
      </c>
      <c r="B16">
        <f t="shared" si="0"/>
        <v>100</v>
      </c>
      <c r="C16">
        <v>0.2</v>
      </c>
      <c r="D16">
        <f t="shared" si="1"/>
        <v>0.08</v>
      </c>
      <c r="E16">
        <v>8.8000000000000007</v>
      </c>
      <c r="F16">
        <f t="shared" si="2"/>
        <v>186087894300.00006</v>
      </c>
      <c r="H16">
        <f t="shared" si="3"/>
        <v>3.90625E-3</v>
      </c>
      <c r="I16">
        <f t="shared" si="4"/>
        <v>2.0194839173657902E-28</v>
      </c>
      <c r="J16">
        <f t="shared" si="5"/>
        <v>0.08</v>
      </c>
      <c r="K16" s="3">
        <f t="shared" si="6"/>
        <v>1.4679746474817001E-19</v>
      </c>
      <c r="M16">
        <f t="shared" si="7"/>
        <v>0</v>
      </c>
    </row>
    <row r="17" spans="1:13">
      <c r="A17">
        <f t="shared" si="8"/>
        <v>9</v>
      </c>
      <c r="B17">
        <f t="shared" si="0"/>
        <v>100</v>
      </c>
      <c r="C17">
        <v>0.2</v>
      </c>
      <c r="D17">
        <f t="shared" si="1"/>
        <v>0.09</v>
      </c>
      <c r="E17">
        <v>9.8000000000000007</v>
      </c>
      <c r="F17">
        <f t="shared" si="2"/>
        <v>1902231808400</v>
      </c>
      <c r="H17">
        <f t="shared" si="3"/>
        <v>1.953125E-3</v>
      </c>
      <c r="I17">
        <f t="shared" si="4"/>
        <v>4.0389678347315804E-28</v>
      </c>
      <c r="J17">
        <f t="shared" si="5"/>
        <v>0.09</v>
      </c>
      <c r="K17" s="3">
        <f t="shared" si="6"/>
        <v>1.5005963063146263E-18</v>
      </c>
      <c r="L17" s="2">
        <f>SUM(K14:K16)/100</f>
        <v>1.6036556718657328E-21</v>
      </c>
      <c r="M17">
        <f t="shared" si="7"/>
        <v>0</v>
      </c>
    </row>
    <row r="18" spans="1:13">
      <c r="A18">
        <f t="shared" si="8"/>
        <v>10</v>
      </c>
      <c r="B18">
        <f t="shared" si="0"/>
        <v>100</v>
      </c>
      <c r="C18">
        <v>0.2</v>
      </c>
      <c r="D18">
        <f t="shared" si="1"/>
        <v>0.1</v>
      </c>
      <c r="E18">
        <v>10.8</v>
      </c>
      <c r="F18">
        <f t="shared" si="2"/>
        <v>17310309456440.016</v>
      </c>
      <c r="H18">
        <f t="shared" si="3"/>
        <v>9.765625E-4</v>
      </c>
      <c r="I18">
        <f t="shared" si="4"/>
        <v>8.0779356694631609E-28</v>
      </c>
      <c r="J18">
        <f t="shared" si="5"/>
        <v>0.1</v>
      </c>
      <c r="K18" s="3">
        <f t="shared" si="6"/>
        <v>1.3655426387463112E-17</v>
      </c>
      <c r="M18">
        <f t="shared" si="7"/>
        <v>0</v>
      </c>
    </row>
    <row r="19" spans="1:13">
      <c r="A19">
        <f t="shared" si="8"/>
        <v>11</v>
      </c>
      <c r="B19">
        <f t="shared" si="0"/>
        <v>100</v>
      </c>
      <c r="C19">
        <v>0.2</v>
      </c>
      <c r="D19">
        <f t="shared" si="1"/>
        <v>0.11</v>
      </c>
      <c r="E19">
        <v>11.8</v>
      </c>
      <c r="F19">
        <f t="shared" si="2"/>
        <v>141629804643600</v>
      </c>
      <c r="H19">
        <f t="shared" si="3"/>
        <v>4.8828125E-4</v>
      </c>
      <c r="I19">
        <f t="shared" si="4"/>
        <v>1.6155871338926322E-27</v>
      </c>
      <c r="J19">
        <f t="shared" si="5"/>
        <v>0.11</v>
      </c>
      <c r="K19" s="3">
        <f t="shared" si="6"/>
        <v>1.1172621589742536E-16</v>
      </c>
      <c r="M19">
        <f t="shared" si="7"/>
        <v>0</v>
      </c>
    </row>
    <row r="20" spans="1:13">
      <c r="A20">
        <f t="shared" si="8"/>
        <v>12</v>
      </c>
      <c r="B20">
        <f t="shared" si="0"/>
        <v>100</v>
      </c>
      <c r="C20">
        <v>0.2</v>
      </c>
      <c r="D20">
        <f t="shared" si="1"/>
        <v>0.12</v>
      </c>
      <c r="E20">
        <v>12.8</v>
      </c>
      <c r="F20">
        <f t="shared" si="2"/>
        <v>1050421051106700.5</v>
      </c>
      <c r="H20">
        <f t="shared" si="3"/>
        <v>2.44140625E-4</v>
      </c>
      <c r="I20">
        <f t="shared" si="4"/>
        <v>3.2311742677852644E-27</v>
      </c>
      <c r="J20">
        <f t="shared" si="5"/>
        <v>0.12</v>
      </c>
      <c r="K20" s="3">
        <f t="shared" si="6"/>
        <v>8.2863610123923846E-16</v>
      </c>
      <c r="L20" s="2">
        <f>SUM(K17:K19)/100</f>
        <v>1.2688223859120308E-18</v>
      </c>
      <c r="M20">
        <f t="shared" si="7"/>
        <v>0</v>
      </c>
    </row>
    <row r="21" spans="1:13">
      <c r="A21">
        <f t="shared" si="8"/>
        <v>13</v>
      </c>
      <c r="B21">
        <f t="shared" si="0"/>
        <v>100</v>
      </c>
      <c r="C21">
        <v>0.2</v>
      </c>
      <c r="D21">
        <f t="shared" si="1"/>
        <v>0.13</v>
      </c>
      <c r="E21">
        <v>13.8</v>
      </c>
      <c r="F21">
        <f t="shared" si="2"/>
        <v>7110542499799204</v>
      </c>
      <c r="H21">
        <f t="shared" si="3"/>
        <v>1.220703125E-4</v>
      </c>
      <c r="I21">
        <f t="shared" si="4"/>
        <v>6.4623485355705287E-27</v>
      </c>
      <c r="J21">
        <f t="shared" si="5"/>
        <v>0.13</v>
      </c>
      <c r="K21" s="3">
        <f t="shared" si="6"/>
        <v>5.6092289930040762E-15</v>
      </c>
      <c r="M21">
        <f t="shared" si="7"/>
        <v>0</v>
      </c>
    </row>
    <row r="22" spans="1:13">
      <c r="A22">
        <f t="shared" si="8"/>
        <v>14</v>
      </c>
      <c r="B22">
        <f t="shared" si="0"/>
        <v>100</v>
      </c>
      <c r="C22">
        <v>0.2</v>
      </c>
      <c r="D22">
        <f t="shared" si="1"/>
        <v>0.14000000000000001</v>
      </c>
      <c r="E22">
        <v>14.8</v>
      </c>
      <c r="F22">
        <f t="shared" si="2"/>
        <v>4.4186942677323584E+16</v>
      </c>
      <c r="H22">
        <f t="shared" si="3"/>
        <v>6.103515625E-5</v>
      </c>
      <c r="I22">
        <f t="shared" si="4"/>
        <v>1.2924697071141057E-26</v>
      </c>
      <c r="J22">
        <f t="shared" si="5"/>
        <v>0.14000000000000001</v>
      </c>
      <c r="K22" s="3">
        <f t="shared" si="6"/>
        <v>3.4857351599382441E-14</v>
      </c>
      <c r="M22">
        <f t="shared" si="7"/>
        <v>0</v>
      </c>
    </row>
    <row r="23" spans="1:13">
      <c r="A23">
        <f t="shared" si="8"/>
        <v>15</v>
      </c>
      <c r="B23">
        <f t="shared" si="0"/>
        <v>100</v>
      </c>
      <c r="C23">
        <v>0.2</v>
      </c>
      <c r="D23">
        <f t="shared" si="1"/>
        <v>0.15</v>
      </c>
      <c r="E23">
        <v>15.8</v>
      </c>
      <c r="F23">
        <f t="shared" si="2"/>
        <v>2.533384713499888E+17</v>
      </c>
      <c r="H23">
        <f t="shared" si="3"/>
        <v>3.0517578125E-5</v>
      </c>
      <c r="I23">
        <f t="shared" si="4"/>
        <v>2.5849394142282115E-26</v>
      </c>
      <c r="J23">
        <f t="shared" si="5"/>
        <v>0.15</v>
      </c>
      <c r="K23" s="3">
        <f t="shared" si="6"/>
        <v>1.9984881583645953E-13</v>
      </c>
      <c r="L23" s="2">
        <f>SUM(K20:K22)/100</f>
        <v>4.1295216693625755E-16</v>
      </c>
      <c r="M23">
        <f t="shared" si="7"/>
        <v>0</v>
      </c>
    </row>
    <row r="24" spans="1:13">
      <c r="A24">
        <f t="shared" si="8"/>
        <v>16</v>
      </c>
      <c r="B24">
        <f t="shared" si="0"/>
        <v>100</v>
      </c>
      <c r="C24">
        <v>1.2</v>
      </c>
      <c r="D24">
        <f t="shared" si="1"/>
        <v>0.16</v>
      </c>
      <c r="E24">
        <v>16.8</v>
      </c>
      <c r="F24">
        <f t="shared" si="2"/>
        <v>1.3458606290468147E+18</v>
      </c>
      <c r="H24">
        <f t="shared" si="3"/>
        <v>1.52587890625E-5</v>
      </c>
      <c r="I24">
        <f t="shared" si="4"/>
        <v>5.169878828456423E-26</v>
      </c>
      <c r="J24">
        <f t="shared" si="5"/>
        <v>0.16</v>
      </c>
      <c r="K24" s="3">
        <f t="shared" si="6"/>
        <v>1.0616968341311906E-12</v>
      </c>
      <c r="M24">
        <f t="shared" si="7"/>
        <v>0</v>
      </c>
    </row>
    <row r="25" spans="1:13">
      <c r="A25">
        <f t="shared" si="8"/>
        <v>17</v>
      </c>
      <c r="B25">
        <f t="shared" si="0"/>
        <v>100</v>
      </c>
      <c r="C25">
        <v>2.2000000000000002</v>
      </c>
      <c r="D25">
        <f t="shared" si="1"/>
        <v>0.17</v>
      </c>
      <c r="E25">
        <v>17.8</v>
      </c>
      <c r="F25">
        <f t="shared" si="2"/>
        <v>6.6501348729372017E+18</v>
      </c>
      <c r="H25">
        <f t="shared" si="3"/>
        <v>7.62939453125E-6</v>
      </c>
      <c r="I25">
        <f t="shared" si="4"/>
        <v>1.0339757656912846E-25</v>
      </c>
      <c r="J25">
        <f t="shared" si="5"/>
        <v>0.17</v>
      </c>
      <c r="K25" s="3">
        <f t="shared" si="6"/>
        <v>5.2460314157070592E-12</v>
      </c>
      <c r="M25">
        <f t="shared" si="7"/>
        <v>0</v>
      </c>
    </row>
    <row r="26" spans="1:13">
      <c r="A26">
        <f t="shared" si="8"/>
        <v>18</v>
      </c>
      <c r="B26">
        <f t="shared" si="0"/>
        <v>100</v>
      </c>
      <c r="C26">
        <v>3.2</v>
      </c>
      <c r="D26">
        <f t="shared" si="1"/>
        <v>0.18</v>
      </c>
      <c r="E26">
        <v>18.8</v>
      </c>
      <c r="F26">
        <f t="shared" si="2"/>
        <v>3.0664510802988204E+19</v>
      </c>
      <c r="H26">
        <f t="shared" si="3"/>
        <v>3.814697265625E-6</v>
      </c>
      <c r="I26">
        <f t="shared" si="4"/>
        <v>2.0679515313825692E-25</v>
      </c>
      <c r="J26">
        <f t="shared" si="5"/>
        <v>0.18</v>
      </c>
      <c r="K26" s="3">
        <f t="shared" si="6"/>
        <v>2.419003375020477E-11</v>
      </c>
      <c r="L26" s="2">
        <f>SUM(K23:K25)/100</f>
        <v>6.5075770656747104E-14</v>
      </c>
      <c r="M26">
        <f t="shared" si="7"/>
        <v>0</v>
      </c>
    </row>
    <row r="27" spans="1:13">
      <c r="A27">
        <f t="shared" si="8"/>
        <v>19</v>
      </c>
      <c r="B27">
        <f t="shared" si="0"/>
        <v>100</v>
      </c>
      <c r="C27">
        <v>4.2</v>
      </c>
      <c r="D27">
        <f t="shared" si="1"/>
        <v>0.19</v>
      </c>
      <c r="E27">
        <v>19.8</v>
      </c>
      <c r="F27">
        <f t="shared" si="2"/>
        <v>1.3234157293921228E+20</v>
      </c>
      <c r="H27">
        <f t="shared" si="3"/>
        <v>1.9073486328125E-6</v>
      </c>
      <c r="I27">
        <f t="shared" si="4"/>
        <v>4.1359030627651384E-25</v>
      </c>
      <c r="J27">
        <f t="shared" si="5"/>
        <v>0.19</v>
      </c>
      <c r="K27" s="3">
        <f t="shared" si="6"/>
        <v>1.0439909302719956E-10</v>
      </c>
      <c r="M27">
        <f t="shared" si="7"/>
        <v>0</v>
      </c>
    </row>
    <row r="28" spans="1:13">
      <c r="A28">
        <f t="shared" si="8"/>
        <v>20</v>
      </c>
      <c r="B28">
        <f t="shared" si="0"/>
        <v>100</v>
      </c>
      <c r="C28">
        <v>5.2</v>
      </c>
      <c r="D28">
        <f t="shared" si="1"/>
        <v>0.2</v>
      </c>
      <c r="E28">
        <v>20.8</v>
      </c>
      <c r="F28">
        <f t="shared" si="2"/>
        <v>5.3598337040380985E+20</v>
      </c>
      <c r="H28">
        <f t="shared" si="3"/>
        <v>9.5367431640625E-7</v>
      </c>
      <c r="I28">
        <f t="shared" si="4"/>
        <v>8.2718061255302767E-25</v>
      </c>
      <c r="J28">
        <f t="shared" si="5"/>
        <v>0.2</v>
      </c>
      <c r="K28" s="3">
        <f t="shared" si="6"/>
        <v>4.2281632676015831E-10</v>
      </c>
      <c r="M28">
        <f t="shared" si="7"/>
        <v>0</v>
      </c>
    </row>
    <row r="29" spans="1:13">
      <c r="A29">
        <f t="shared" si="8"/>
        <v>21</v>
      </c>
      <c r="B29">
        <f t="shared" si="0"/>
        <v>100</v>
      </c>
      <c r="C29">
        <v>6.2</v>
      </c>
      <c r="D29">
        <f t="shared" si="1"/>
        <v>0.21</v>
      </c>
      <c r="E29">
        <v>21.8</v>
      </c>
      <c r="F29">
        <f t="shared" si="2"/>
        <v>2.0418414110621316E+21</v>
      </c>
      <c r="H29">
        <f t="shared" si="3"/>
        <v>4.76837158203125E-7</v>
      </c>
      <c r="I29">
        <f t="shared" si="4"/>
        <v>1.6543612251060553E-24</v>
      </c>
      <c r="J29">
        <f t="shared" si="5"/>
        <v>0.21</v>
      </c>
      <c r="K29" s="3">
        <f t="shared" si="6"/>
        <v>1.6107288638482212E-9</v>
      </c>
      <c r="L29" s="2">
        <f>SUM(K26:K28)/100</f>
        <v>5.5140545353756262E-12</v>
      </c>
      <c r="M29">
        <f t="shared" si="7"/>
        <v>0</v>
      </c>
    </row>
    <row r="30" spans="1:13">
      <c r="A30">
        <f t="shared" si="8"/>
        <v>22</v>
      </c>
      <c r="B30">
        <f t="shared" si="0"/>
        <v>100</v>
      </c>
      <c r="C30">
        <v>7.2</v>
      </c>
      <c r="D30">
        <f t="shared" si="1"/>
        <v>0.22</v>
      </c>
      <c r="E30">
        <v>22.8</v>
      </c>
      <c r="F30">
        <f t="shared" si="2"/>
        <v>7.3320668851776604E+21</v>
      </c>
      <c r="H30">
        <f t="shared" si="3"/>
        <v>2.384185791015625E-7</v>
      </c>
      <c r="I30">
        <f t="shared" si="4"/>
        <v>3.3087224502121107E-24</v>
      </c>
      <c r="J30">
        <f t="shared" si="5"/>
        <v>0.22</v>
      </c>
      <c r="K30" s="3">
        <f t="shared" si="6"/>
        <v>5.7839809201822536E-9</v>
      </c>
      <c r="M30">
        <f t="shared" si="7"/>
        <v>0</v>
      </c>
    </row>
    <row r="31" spans="1:13">
      <c r="A31">
        <f t="shared" si="8"/>
        <v>23</v>
      </c>
      <c r="B31">
        <f t="shared" si="0"/>
        <v>100</v>
      </c>
      <c r="C31">
        <v>8.1999999999999993</v>
      </c>
      <c r="D31">
        <f t="shared" si="1"/>
        <v>0.23</v>
      </c>
      <c r="E31">
        <v>23.8</v>
      </c>
      <c r="F31">
        <f t="shared" si="2"/>
        <v>2.4865270306254661E+22</v>
      </c>
      <c r="H31">
        <f t="shared" si="3"/>
        <v>1.1920928955078125E-7</v>
      </c>
      <c r="I31">
        <f t="shared" si="4"/>
        <v>6.6174449004242214E-24</v>
      </c>
      <c r="J31">
        <f t="shared" si="5"/>
        <v>0.23</v>
      </c>
      <c r="K31" s="3">
        <f t="shared" si="6"/>
        <v>1.9615239642357197E-8</v>
      </c>
      <c r="M31">
        <f t="shared" si="7"/>
        <v>0</v>
      </c>
    </row>
    <row r="32" spans="1:13">
      <c r="A32">
        <f t="shared" si="8"/>
        <v>24</v>
      </c>
      <c r="B32">
        <f t="shared" si="0"/>
        <v>100</v>
      </c>
      <c r="C32">
        <v>9.1999999999999993</v>
      </c>
      <c r="D32">
        <f t="shared" si="1"/>
        <v>0.24</v>
      </c>
      <c r="E32">
        <v>24.8</v>
      </c>
      <c r="F32">
        <f t="shared" si="2"/>
        <v>7.9776075565900367E+22</v>
      </c>
      <c r="H32">
        <f t="shared" si="3"/>
        <v>5.9604644775390625E-8</v>
      </c>
      <c r="I32">
        <f t="shared" si="4"/>
        <v>1.3234889800848443E-23</v>
      </c>
      <c r="J32">
        <f t="shared" si="5"/>
        <v>0.24</v>
      </c>
      <c r="K32" s="3">
        <f t="shared" si="6"/>
        <v>6.2932227185896005E-8</v>
      </c>
      <c r="L32" s="2">
        <f>SUM(K29:K31)/100</f>
        <v>2.7009949426387672E-10</v>
      </c>
      <c r="M32">
        <f t="shared" si="7"/>
        <v>0</v>
      </c>
    </row>
    <row r="33" spans="1:13">
      <c r="A33">
        <f t="shared" si="8"/>
        <v>25</v>
      </c>
      <c r="B33">
        <f t="shared" si="0"/>
        <v>100</v>
      </c>
      <c r="C33">
        <v>10.199999999999999</v>
      </c>
      <c r="D33">
        <f t="shared" si="1"/>
        <v>0.25</v>
      </c>
      <c r="E33">
        <v>25.8</v>
      </c>
      <c r="F33">
        <f t="shared" si="2"/>
        <v>2.4251926972033716E+23</v>
      </c>
      <c r="H33">
        <f t="shared" si="3"/>
        <v>2.9802322387695313E-8</v>
      </c>
      <c r="I33">
        <f t="shared" si="4"/>
        <v>2.6469779601696886E-23</v>
      </c>
      <c r="J33">
        <f t="shared" si="5"/>
        <v>0.25</v>
      </c>
      <c r="K33" s="3">
        <f t="shared" si="6"/>
        <v>1.9131397064512389E-7</v>
      </c>
      <c r="M33">
        <f t="shared" si="7"/>
        <v>0</v>
      </c>
    </row>
    <row r="34" spans="1:13">
      <c r="A34">
        <f t="shared" si="8"/>
        <v>26</v>
      </c>
      <c r="B34">
        <f t="shared" si="0"/>
        <v>100</v>
      </c>
      <c r="C34">
        <v>11.2</v>
      </c>
      <c r="D34">
        <f t="shared" si="1"/>
        <v>0.26</v>
      </c>
      <c r="E34">
        <v>26.8</v>
      </c>
      <c r="F34">
        <f t="shared" si="2"/>
        <v>6.9957481650097247E+23</v>
      </c>
      <c r="H34">
        <f t="shared" si="3"/>
        <v>1.4901161193847656E-8</v>
      </c>
      <c r="I34">
        <f t="shared" si="4"/>
        <v>5.2939559203393771E-23</v>
      </c>
      <c r="J34">
        <f t="shared" si="5"/>
        <v>0.26</v>
      </c>
      <c r="K34" s="3">
        <f t="shared" si="6"/>
        <v>5.5186722301478037E-7</v>
      </c>
      <c r="M34">
        <f t="shared" si="7"/>
        <v>0</v>
      </c>
    </row>
    <row r="35" spans="1:13">
      <c r="A35">
        <f t="shared" si="8"/>
        <v>27</v>
      </c>
      <c r="B35">
        <f t="shared" si="0"/>
        <v>100</v>
      </c>
      <c r="C35">
        <v>12.2</v>
      </c>
      <c r="D35">
        <f t="shared" si="1"/>
        <v>0.27</v>
      </c>
      <c r="E35">
        <v>27.8</v>
      </c>
      <c r="F35">
        <f t="shared" si="2"/>
        <v>1.9173532007804428E+24</v>
      </c>
      <c r="H35">
        <f t="shared" si="3"/>
        <v>7.4505805969238281E-9</v>
      </c>
      <c r="I35">
        <f t="shared" si="4"/>
        <v>1.0587911840678754E-22</v>
      </c>
      <c r="J35">
        <f t="shared" si="5"/>
        <v>0.27</v>
      </c>
      <c r="K35" s="3">
        <f t="shared" si="6"/>
        <v>1.5125249815960645E-6</v>
      </c>
      <c r="L35" s="2">
        <f>SUM(K32:K34)/100</f>
        <v>8.0611342084580028E-9</v>
      </c>
      <c r="M35">
        <f t="shared" si="7"/>
        <v>0</v>
      </c>
    </row>
    <row r="36" spans="1:13">
      <c r="A36">
        <f t="shared" si="8"/>
        <v>28</v>
      </c>
      <c r="B36">
        <f t="shared" si="0"/>
        <v>100</v>
      </c>
      <c r="C36">
        <v>13.2</v>
      </c>
      <c r="D36">
        <f t="shared" si="1"/>
        <v>0.28000000000000003</v>
      </c>
      <c r="E36">
        <v>28.8</v>
      </c>
      <c r="F36">
        <f t="shared" si="2"/>
        <v>4.9988137020347265E+24</v>
      </c>
      <c r="H36">
        <f t="shared" si="3"/>
        <v>3.7252902984619141E-9</v>
      </c>
      <c r="I36">
        <f t="shared" si="4"/>
        <v>2.1175823681357508E-22</v>
      </c>
      <c r="J36">
        <f t="shared" si="5"/>
        <v>0.28000000000000003</v>
      </c>
      <c r="K36" s="3">
        <f t="shared" si="6"/>
        <v>3.9433687020183116E-6</v>
      </c>
      <c r="M36">
        <f t="shared" si="7"/>
        <v>0</v>
      </c>
    </row>
    <row r="37" spans="1:13">
      <c r="A37">
        <f t="shared" si="8"/>
        <v>29</v>
      </c>
      <c r="B37">
        <f t="shared" si="0"/>
        <v>100</v>
      </c>
      <c r="C37">
        <v>14.2</v>
      </c>
      <c r="D37">
        <f t="shared" si="1"/>
        <v>0.28999999999999998</v>
      </c>
      <c r="E37">
        <v>29.8</v>
      </c>
      <c r="F37">
        <f t="shared" si="2"/>
        <v>1.241084781194829E+25</v>
      </c>
      <c r="H37">
        <f t="shared" si="3"/>
        <v>1.862645149230957E-9</v>
      </c>
      <c r="I37">
        <f t="shared" si="4"/>
        <v>4.2351647362715017E-22</v>
      </c>
      <c r="J37">
        <f t="shared" si="5"/>
        <v>0.28999999999999998</v>
      </c>
      <c r="K37" s="3">
        <f t="shared" si="6"/>
        <v>9.7904326394937421E-6</v>
      </c>
      <c r="M37">
        <f t="shared" si="7"/>
        <v>0</v>
      </c>
    </row>
    <row r="38" spans="1:13">
      <c r="A38">
        <f t="shared" si="8"/>
        <v>30</v>
      </c>
      <c r="B38">
        <f t="shared" si="0"/>
        <v>100</v>
      </c>
      <c r="C38">
        <v>15.2</v>
      </c>
      <c r="D38">
        <f t="shared" si="1"/>
        <v>0.3</v>
      </c>
      <c r="E38">
        <v>30.8</v>
      </c>
      <c r="F38">
        <f t="shared" si="2"/>
        <v>2.9372339821610947E+25</v>
      </c>
      <c r="H38">
        <f t="shared" si="3"/>
        <v>9.3132257461547852E-10</v>
      </c>
      <c r="I38">
        <f t="shared" si="4"/>
        <v>8.4703294725430034E-22</v>
      </c>
      <c r="J38">
        <f t="shared" si="5"/>
        <v>0.3</v>
      </c>
      <c r="K38" s="3">
        <f t="shared" si="6"/>
        <v>2.3170690580135184E-5</v>
      </c>
      <c r="L38" s="2">
        <f>SUM(K35:K37)/100</f>
        <v>1.5246326323108118E-7</v>
      </c>
      <c r="M38">
        <f t="shared" si="7"/>
        <v>0</v>
      </c>
    </row>
    <row r="39" spans="1:13">
      <c r="A39">
        <f t="shared" si="8"/>
        <v>31</v>
      </c>
      <c r="B39">
        <f t="shared" si="0"/>
        <v>100</v>
      </c>
      <c r="C39">
        <v>16.2</v>
      </c>
      <c r="D39">
        <f t="shared" si="1"/>
        <v>0.31</v>
      </c>
      <c r="E39">
        <v>31.8</v>
      </c>
      <c r="F39">
        <f t="shared" si="2"/>
        <v>6.6324638306863454E+25</v>
      </c>
      <c r="H39">
        <f t="shared" si="3"/>
        <v>4.6566128730773926E-10</v>
      </c>
      <c r="I39">
        <f t="shared" si="4"/>
        <v>1.6940658945086007E-21</v>
      </c>
      <c r="J39">
        <f t="shared" si="5"/>
        <v>0.31</v>
      </c>
      <c r="K39" s="3">
        <f t="shared" si="6"/>
        <v>5.23209142132085E-5</v>
      </c>
      <c r="M39">
        <f t="shared" si="7"/>
        <v>0</v>
      </c>
    </row>
    <row r="40" spans="1:13">
      <c r="A40">
        <f t="shared" si="8"/>
        <v>32</v>
      </c>
      <c r="B40">
        <f t="shared" si="0"/>
        <v>100</v>
      </c>
      <c r="C40">
        <v>16.2</v>
      </c>
      <c r="D40">
        <f t="shared" si="1"/>
        <v>0.32</v>
      </c>
      <c r="E40">
        <v>32.799999999999997</v>
      </c>
      <c r="F40">
        <f t="shared" si="2"/>
        <v>1.4301250134917432E+26</v>
      </c>
      <c r="H40">
        <f t="shared" si="3"/>
        <v>2.3283064365386963E-10</v>
      </c>
      <c r="I40">
        <f t="shared" si="4"/>
        <v>3.3881317890172014E-21</v>
      </c>
      <c r="J40">
        <f t="shared" si="5"/>
        <v>0.32</v>
      </c>
      <c r="K40" s="3">
        <f t="shared" si="6"/>
        <v>1.1281697127223083E-4</v>
      </c>
      <c r="M40">
        <f t="shared" si="7"/>
        <v>0</v>
      </c>
    </row>
    <row r="41" spans="1:13">
      <c r="A41">
        <f t="shared" ref="A41:A104" si="9">A40+1</f>
        <v>33</v>
      </c>
      <c r="B41">
        <f t="shared" si="0"/>
        <v>100</v>
      </c>
      <c r="C41">
        <v>17.2</v>
      </c>
      <c r="D41">
        <f t="shared" ref="D41:D104" si="10">A41/B41</f>
        <v>0.33</v>
      </c>
      <c r="E41">
        <v>33.799999999999997</v>
      </c>
      <c r="F41">
        <f t="shared" ref="F41:F104" si="11">FACT(B41)/(FACT(A41)*(FACT(B41-A41)))</f>
        <v>2.9469242702254069E+26</v>
      </c>
      <c r="H41">
        <f t="shared" ref="H41:H104" si="12">0.5^A41</f>
        <v>1.1641532182693481E-10</v>
      </c>
      <c r="I41">
        <f t="shared" ref="I41:I104" si="13">0.5^(B41-A41)</f>
        <v>6.7762635780344027E-21</v>
      </c>
      <c r="J41">
        <f t="shared" ref="J41:J104" si="14">A41/B41</f>
        <v>0.33</v>
      </c>
      <c r="K41" s="3">
        <f t="shared" ref="K41:K104" si="15">F41*H41*I41</f>
        <v>2.3247133474277841E-4</v>
      </c>
      <c r="L41" s="2">
        <f>SUM(K38:K40)/100</f>
        <v>1.8830857606557452E-6</v>
      </c>
      <c r="M41">
        <f t="shared" si="7"/>
        <v>0</v>
      </c>
    </row>
    <row r="42" spans="1:13">
      <c r="A42">
        <f t="shared" si="9"/>
        <v>34</v>
      </c>
      <c r="B42">
        <f t="shared" si="0"/>
        <v>100</v>
      </c>
      <c r="C42">
        <v>18.2</v>
      </c>
      <c r="D42">
        <f t="shared" si="10"/>
        <v>0.34</v>
      </c>
      <c r="E42">
        <v>34.799999999999997</v>
      </c>
      <c r="F42">
        <f t="shared" si="11"/>
        <v>5.807174297208895E+26</v>
      </c>
      <c r="H42">
        <f t="shared" si="12"/>
        <v>5.8207660913467407E-11</v>
      </c>
      <c r="I42">
        <f t="shared" si="13"/>
        <v>1.3552527156068805E-20</v>
      </c>
      <c r="J42">
        <f t="shared" si="14"/>
        <v>0.34</v>
      </c>
      <c r="K42" s="3">
        <f t="shared" si="15"/>
        <v>4.581052772872402E-4</v>
      </c>
      <c r="M42">
        <f t="shared" si="7"/>
        <v>0</v>
      </c>
    </row>
    <row r="43" spans="1:13">
      <c r="A43">
        <f t="shared" si="9"/>
        <v>35</v>
      </c>
      <c r="B43">
        <f t="shared" si="0"/>
        <v>100</v>
      </c>
      <c r="C43">
        <v>19.2</v>
      </c>
      <c r="D43">
        <f t="shared" si="10"/>
        <v>0.35</v>
      </c>
      <c r="E43">
        <v>35.799999999999997</v>
      </c>
      <c r="F43">
        <f t="shared" si="11"/>
        <v>1.0950671531879631E+27</v>
      </c>
      <c r="H43">
        <f t="shared" si="12"/>
        <v>2.9103830456733704E-11</v>
      </c>
      <c r="I43">
        <f t="shared" si="13"/>
        <v>2.7105054312137611E-20</v>
      </c>
      <c r="J43">
        <f t="shared" si="14"/>
        <v>0.35</v>
      </c>
      <c r="K43" s="3">
        <f t="shared" si="15"/>
        <v>8.6385566574165296E-4</v>
      </c>
      <c r="M43">
        <f t="shared" si="7"/>
        <v>0</v>
      </c>
    </row>
    <row r="44" spans="1:13">
      <c r="A44">
        <f t="shared" si="9"/>
        <v>36</v>
      </c>
      <c r="B44">
        <f t="shared" si="0"/>
        <v>100</v>
      </c>
      <c r="C44">
        <v>20.2</v>
      </c>
      <c r="D44">
        <f t="shared" si="10"/>
        <v>0.36</v>
      </c>
      <c r="E44">
        <v>36.799999999999997</v>
      </c>
      <c r="F44">
        <f t="shared" si="11"/>
        <v>1.9772045821449332E+27</v>
      </c>
      <c r="H44">
        <f t="shared" si="12"/>
        <v>1.4551915228366852E-11</v>
      </c>
      <c r="I44">
        <f t="shared" si="13"/>
        <v>5.4210108624275222E-20</v>
      </c>
      <c r="J44">
        <f t="shared" si="14"/>
        <v>0.36</v>
      </c>
      <c r="K44" s="3">
        <f t="shared" si="15"/>
        <v>1.5597393964779844E-3</v>
      </c>
      <c r="L44" s="2">
        <f>SUM(K40:K42)/100</f>
        <v>8.0339358330224956E-6</v>
      </c>
      <c r="M44">
        <f t="shared" si="7"/>
        <v>0</v>
      </c>
    </row>
    <row r="45" spans="1:13">
      <c r="A45">
        <f t="shared" si="9"/>
        <v>37</v>
      </c>
      <c r="B45">
        <f t="shared" si="0"/>
        <v>100</v>
      </c>
      <c r="C45">
        <v>21.2</v>
      </c>
      <c r="D45">
        <f t="shared" si="10"/>
        <v>0.37</v>
      </c>
      <c r="E45">
        <v>37.799999999999997</v>
      </c>
      <c r="F45">
        <f t="shared" si="11"/>
        <v>3.4200295474939398E+27</v>
      </c>
      <c r="H45">
        <f t="shared" si="12"/>
        <v>7.2759576141834259E-12</v>
      </c>
      <c r="I45">
        <f t="shared" si="13"/>
        <v>1.0842021724855044E-19</v>
      </c>
      <c r="J45">
        <f t="shared" si="14"/>
        <v>0.37</v>
      </c>
      <c r="K45" s="3">
        <f t="shared" si="15"/>
        <v>2.6979276047186767E-3</v>
      </c>
      <c r="M45">
        <f t="shared" si="7"/>
        <v>0</v>
      </c>
    </row>
    <row r="46" spans="1:13">
      <c r="A46">
        <f t="shared" si="9"/>
        <v>38</v>
      </c>
      <c r="B46">
        <f t="shared" si="0"/>
        <v>100</v>
      </c>
      <c r="C46">
        <v>22.2</v>
      </c>
      <c r="D46">
        <f t="shared" si="10"/>
        <v>0.38</v>
      </c>
      <c r="E46">
        <v>38.799999999999997</v>
      </c>
      <c r="F46">
        <f t="shared" si="11"/>
        <v>5.6700489866346885E+27</v>
      </c>
      <c r="H46">
        <f t="shared" si="12"/>
        <v>3.637978807091713E-12</v>
      </c>
      <c r="I46">
        <f t="shared" si="13"/>
        <v>2.1684043449710089E-19</v>
      </c>
      <c r="J46">
        <f t="shared" si="14"/>
        <v>0.38</v>
      </c>
      <c r="K46" s="3">
        <f t="shared" si="15"/>
        <v>4.4728799762441211E-3</v>
      </c>
      <c r="M46">
        <f t="shared" si="7"/>
        <v>0</v>
      </c>
    </row>
    <row r="47" spans="1:13">
      <c r="A47">
        <f t="shared" si="9"/>
        <v>39</v>
      </c>
      <c r="B47">
        <f t="shared" si="0"/>
        <v>100</v>
      </c>
      <c r="C47">
        <v>23.2</v>
      </c>
      <c r="D47">
        <f t="shared" si="10"/>
        <v>0.39</v>
      </c>
      <c r="E47">
        <v>39.799999999999997</v>
      </c>
      <c r="F47">
        <f t="shared" si="11"/>
        <v>9.0139240300346341E+27</v>
      </c>
      <c r="H47">
        <f t="shared" si="12"/>
        <v>1.8189894035458565E-12</v>
      </c>
      <c r="I47">
        <f t="shared" si="13"/>
        <v>4.3368086899420177E-19</v>
      </c>
      <c r="J47">
        <f t="shared" si="14"/>
        <v>0.39</v>
      </c>
      <c r="K47" s="3">
        <f t="shared" si="15"/>
        <v>7.1107322699265523E-3</v>
      </c>
      <c r="L47" s="2">
        <f>SUM(K43:K45)/100</f>
        <v>5.1215226669383136E-5</v>
      </c>
      <c r="M47">
        <f t="shared" si="7"/>
        <v>0</v>
      </c>
    </row>
    <row r="48" spans="1:13">
      <c r="A48">
        <f t="shared" si="9"/>
        <v>40</v>
      </c>
      <c r="B48">
        <f t="shared" si="0"/>
        <v>100</v>
      </c>
      <c r="C48">
        <v>24.2</v>
      </c>
      <c r="D48">
        <f t="shared" si="10"/>
        <v>0.4</v>
      </c>
      <c r="E48">
        <v>40.799999999999997</v>
      </c>
      <c r="F48">
        <f t="shared" si="11"/>
        <v>1.374623414580281E+28</v>
      </c>
      <c r="H48">
        <f t="shared" si="12"/>
        <v>9.0949470177292824E-13</v>
      </c>
      <c r="I48">
        <f t="shared" si="13"/>
        <v>8.6736173798840355E-19</v>
      </c>
      <c r="J48">
        <f t="shared" si="14"/>
        <v>0.4</v>
      </c>
      <c r="K48" s="3">
        <f t="shared" si="15"/>
        <v>1.0843866711637987E-2</v>
      </c>
      <c r="M48">
        <f t="shared" si="7"/>
        <v>0</v>
      </c>
    </row>
    <row r="49" spans="1:13">
      <c r="A49">
        <f t="shared" si="9"/>
        <v>41</v>
      </c>
      <c r="B49">
        <f t="shared" si="0"/>
        <v>100</v>
      </c>
      <c r="C49">
        <v>25.2</v>
      </c>
      <c r="D49">
        <f t="shared" si="10"/>
        <v>0.41</v>
      </c>
      <c r="E49">
        <v>41.8</v>
      </c>
      <c r="F49">
        <f t="shared" si="11"/>
        <v>2.0116440213369981E+28</v>
      </c>
      <c r="H49">
        <f t="shared" si="12"/>
        <v>4.5474735088646412E-13</v>
      </c>
      <c r="I49">
        <f t="shared" si="13"/>
        <v>1.7347234759768071E-18</v>
      </c>
      <c r="J49">
        <f t="shared" si="14"/>
        <v>0.41</v>
      </c>
      <c r="K49" s="3">
        <f t="shared" si="15"/>
        <v>1.5869073236543407E-2</v>
      </c>
      <c r="M49">
        <f t="shared" si="7"/>
        <v>0</v>
      </c>
    </row>
    <row r="50" spans="1:13">
      <c r="A50">
        <f t="shared" si="9"/>
        <v>42</v>
      </c>
      <c r="B50">
        <f t="shared" si="0"/>
        <v>100</v>
      </c>
      <c r="C50">
        <v>26.2</v>
      </c>
      <c r="D50">
        <f t="shared" si="10"/>
        <v>0.42</v>
      </c>
      <c r="E50">
        <v>42.8</v>
      </c>
      <c r="F50">
        <f t="shared" si="11"/>
        <v>2.8258808871162574E+28</v>
      </c>
      <c r="H50">
        <f t="shared" si="12"/>
        <v>2.2737367544323206E-13</v>
      </c>
      <c r="I50">
        <f t="shared" si="13"/>
        <v>3.4694469519536142E-18</v>
      </c>
      <c r="J50">
        <f t="shared" si="14"/>
        <v>0.42</v>
      </c>
      <c r="K50" s="3">
        <f t="shared" si="15"/>
        <v>2.2292269546572867E-2</v>
      </c>
      <c r="L50" s="2">
        <f>SUM(K46:K48)/100</f>
        <v>2.2427478957808659E-4</v>
      </c>
      <c r="M50">
        <f t="shared" si="7"/>
        <v>0</v>
      </c>
    </row>
    <row r="51" spans="1:13">
      <c r="A51">
        <f t="shared" si="9"/>
        <v>43</v>
      </c>
      <c r="B51">
        <f t="shared" si="0"/>
        <v>100</v>
      </c>
      <c r="C51">
        <v>27.2</v>
      </c>
      <c r="D51">
        <f t="shared" si="10"/>
        <v>0.43</v>
      </c>
      <c r="E51">
        <v>43.8</v>
      </c>
      <c r="F51">
        <f t="shared" si="11"/>
        <v>3.8116532895986722E+28</v>
      </c>
      <c r="H51">
        <f t="shared" si="12"/>
        <v>1.1368683772161603E-13</v>
      </c>
      <c r="I51">
        <f t="shared" si="13"/>
        <v>6.9388939039072284E-18</v>
      </c>
      <c r="J51">
        <f t="shared" si="14"/>
        <v>0.43</v>
      </c>
      <c r="K51" s="3">
        <f t="shared" si="15"/>
        <v>3.006864264421456E-2</v>
      </c>
      <c r="M51">
        <f t="shared" si="7"/>
        <v>0</v>
      </c>
    </row>
    <row r="52" spans="1:13">
      <c r="A52">
        <f t="shared" si="9"/>
        <v>44</v>
      </c>
      <c r="B52">
        <f t="shared" si="0"/>
        <v>100</v>
      </c>
      <c r="C52">
        <v>28.2</v>
      </c>
      <c r="D52">
        <f t="shared" si="10"/>
        <v>0.44</v>
      </c>
      <c r="E52">
        <v>44.8</v>
      </c>
      <c r="F52">
        <f t="shared" si="11"/>
        <v>4.9378235797073733E+28</v>
      </c>
      <c r="H52">
        <f t="shared" si="12"/>
        <v>5.6843418860808015E-14</v>
      </c>
      <c r="I52">
        <f t="shared" si="13"/>
        <v>1.3877787807814457E-17</v>
      </c>
      <c r="J52">
        <f t="shared" si="14"/>
        <v>0.44</v>
      </c>
      <c r="K52" s="3">
        <f t="shared" si="15"/>
        <v>3.8952559789096154E-2</v>
      </c>
      <c r="M52">
        <f t="shared" si="7"/>
        <v>0</v>
      </c>
    </row>
    <row r="53" spans="1:13">
      <c r="A53">
        <f t="shared" si="9"/>
        <v>45</v>
      </c>
      <c r="B53">
        <f t="shared" si="0"/>
        <v>100</v>
      </c>
      <c r="C53">
        <v>29.2</v>
      </c>
      <c r="D53">
        <f t="shared" si="10"/>
        <v>0.45</v>
      </c>
      <c r="E53">
        <v>45.8</v>
      </c>
      <c r="F53">
        <f t="shared" si="11"/>
        <v>6.1448471214136243E+28</v>
      </c>
      <c r="H53">
        <f t="shared" si="12"/>
        <v>2.8421709430404007E-14</v>
      </c>
      <c r="I53">
        <f t="shared" si="13"/>
        <v>2.7755575615628914E-17</v>
      </c>
      <c r="J53">
        <f t="shared" si="14"/>
        <v>0.45</v>
      </c>
      <c r="K53" s="3">
        <f t="shared" si="15"/>
        <v>4.8474296626430803E-2</v>
      </c>
      <c r="L53" s="2">
        <f>SUM(K49:K51)/100</f>
        <v>6.8229985427330827E-4</v>
      </c>
      <c r="M53">
        <f t="shared" si="7"/>
        <v>0</v>
      </c>
    </row>
    <row r="54" spans="1:13">
      <c r="A54">
        <f t="shared" si="9"/>
        <v>46</v>
      </c>
      <c r="B54">
        <f t="shared" si="0"/>
        <v>100</v>
      </c>
      <c r="C54">
        <v>30.2</v>
      </c>
      <c r="D54">
        <f t="shared" si="10"/>
        <v>0.46</v>
      </c>
      <c r="E54">
        <v>46.8</v>
      </c>
      <c r="F54">
        <f t="shared" si="11"/>
        <v>7.3470998190815046E+28</v>
      </c>
      <c r="H54">
        <f t="shared" si="12"/>
        <v>1.4210854715202004E-14</v>
      </c>
      <c r="I54">
        <f t="shared" si="13"/>
        <v>5.5511151231257827E-17</v>
      </c>
      <c r="J54">
        <f t="shared" si="14"/>
        <v>0.46</v>
      </c>
      <c r="K54" s="3">
        <f t="shared" si="15"/>
        <v>5.7958398140297678E-2</v>
      </c>
      <c r="M54">
        <f t="shared" si="7"/>
        <v>0</v>
      </c>
    </row>
    <row r="55" spans="1:13">
      <c r="A55">
        <f t="shared" si="9"/>
        <v>47</v>
      </c>
      <c r="B55">
        <f t="shared" si="0"/>
        <v>100</v>
      </c>
      <c r="C55">
        <v>31.2</v>
      </c>
      <c r="D55">
        <f t="shared" si="10"/>
        <v>0.47</v>
      </c>
      <c r="E55">
        <v>47.8</v>
      </c>
      <c r="F55">
        <f t="shared" si="11"/>
        <v>8.4413487283064058E+28</v>
      </c>
      <c r="H55">
        <f t="shared" si="12"/>
        <v>7.1054273576010019E-15</v>
      </c>
      <c r="I55">
        <f t="shared" si="13"/>
        <v>1.1102230246251565E-16</v>
      </c>
      <c r="J55">
        <f t="shared" si="14"/>
        <v>0.47</v>
      </c>
      <c r="K55" s="3">
        <f t="shared" si="15"/>
        <v>6.6590499990980281E-2</v>
      </c>
      <c r="M55">
        <f t="shared" si="7"/>
        <v>1</v>
      </c>
    </row>
    <row r="56" spans="1:13">
      <c r="A56">
        <f t="shared" si="9"/>
        <v>48</v>
      </c>
      <c r="B56">
        <f t="shared" si="0"/>
        <v>100</v>
      </c>
      <c r="C56">
        <v>32.200000000000003</v>
      </c>
      <c r="D56">
        <f t="shared" si="10"/>
        <v>0.48</v>
      </c>
      <c r="E56">
        <v>48.8</v>
      </c>
      <c r="F56">
        <f t="shared" si="11"/>
        <v>9.3206558875049915E+28</v>
      </c>
      <c r="H56">
        <f t="shared" si="12"/>
        <v>3.5527136788005009E-15</v>
      </c>
      <c r="I56">
        <f t="shared" si="13"/>
        <v>2.2204460492503131E-16</v>
      </c>
      <c r="J56">
        <f t="shared" si="14"/>
        <v>0.48</v>
      </c>
      <c r="K56" s="3">
        <f t="shared" si="15"/>
        <v>7.3527010406707408E-2</v>
      </c>
      <c r="L56" s="2">
        <f>SUM(K52:K54)/100</f>
        <v>1.4538525455582462E-3</v>
      </c>
      <c r="M56">
        <f t="shared" si="7"/>
        <v>1</v>
      </c>
    </row>
    <row r="57" spans="1:13">
      <c r="A57">
        <f t="shared" si="9"/>
        <v>49</v>
      </c>
      <c r="B57">
        <f t="shared" si="0"/>
        <v>100</v>
      </c>
      <c r="C57">
        <v>33.200000000000003</v>
      </c>
      <c r="D57">
        <f t="shared" si="10"/>
        <v>0.49</v>
      </c>
      <c r="E57">
        <v>49.8</v>
      </c>
      <c r="F57">
        <f t="shared" si="11"/>
        <v>9.8913082887808057E+28</v>
      </c>
      <c r="H57">
        <f t="shared" si="12"/>
        <v>1.7763568394002505E-15</v>
      </c>
      <c r="I57">
        <f t="shared" si="13"/>
        <v>4.4408920985006262E-16</v>
      </c>
      <c r="J57">
        <f t="shared" si="14"/>
        <v>0.49</v>
      </c>
      <c r="K57" s="3">
        <f t="shared" si="15"/>
        <v>7.8028664105077236E-2</v>
      </c>
      <c r="M57">
        <f t="shared" si="7"/>
        <v>1</v>
      </c>
    </row>
    <row r="58" spans="1:13">
      <c r="A58">
        <f t="shared" si="9"/>
        <v>50</v>
      </c>
      <c r="B58">
        <f t="shared" si="0"/>
        <v>100</v>
      </c>
      <c r="C58">
        <v>34.200000000000003</v>
      </c>
      <c r="D58">
        <f t="shared" si="10"/>
        <v>0.5</v>
      </c>
      <c r="E58">
        <v>50.8</v>
      </c>
      <c r="F58">
        <f t="shared" si="11"/>
        <v>1.0089134454556424E+29</v>
      </c>
      <c r="H58">
        <f t="shared" si="12"/>
        <v>8.8817841970012523E-16</v>
      </c>
      <c r="I58">
        <f t="shared" si="13"/>
        <v>8.8817841970012523E-16</v>
      </c>
      <c r="J58">
        <f t="shared" si="14"/>
        <v>0.5</v>
      </c>
      <c r="K58" s="3">
        <f t="shared" si="15"/>
        <v>7.9589237387178796E-2</v>
      </c>
      <c r="M58">
        <f t="shared" si="7"/>
        <v>1</v>
      </c>
    </row>
    <row r="59" spans="1:13">
      <c r="A59">
        <f t="shared" si="9"/>
        <v>51</v>
      </c>
      <c r="B59">
        <f t="shared" si="0"/>
        <v>100</v>
      </c>
      <c r="C59">
        <v>35.200000000000003</v>
      </c>
      <c r="D59">
        <f t="shared" si="10"/>
        <v>0.51</v>
      </c>
      <c r="E59">
        <v>51.8</v>
      </c>
      <c r="F59">
        <f t="shared" si="11"/>
        <v>9.8913082887808057E+28</v>
      </c>
      <c r="H59">
        <f t="shared" si="12"/>
        <v>4.4408920985006262E-16</v>
      </c>
      <c r="I59">
        <f t="shared" si="13"/>
        <v>1.7763568394002505E-15</v>
      </c>
      <c r="J59">
        <f t="shared" si="14"/>
        <v>0.51</v>
      </c>
      <c r="K59" s="3">
        <f t="shared" si="15"/>
        <v>7.8028664105077236E-2</v>
      </c>
      <c r="L59" s="2">
        <f>SUM(K55:K57)/100</f>
        <v>2.1814617450276489E-3</v>
      </c>
      <c r="M59">
        <f t="shared" si="7"/>
        <v>1</v>
      </c>
    </row>
    <row r="60" spans="1:13">
      <c r="A60">
        <f t="shared" si="9"/>
        <v>52</v>
      </c>
      <c r="B60">
        <f t="shared" si="0"/>
        <v>100</v>
      </c>
      <c r="C60">
        <v>36.200000000000003</v>
      </c>
      <c r="D60">
        <f t="shared" si="10"/>
        <v>0.52</v>
      </c>
      <c r="E60">
        <v>52.8</v>
      </c>
      <c r="F60">
        <f t="shared" si="11"/>
        <v>9.3206558875049915E+28</v>
      </c>
      <c r="H60">
        <f t="shared" si="12"/>
        <v>2.2204460492503131E-16</v>
      </c>
      <c r="I60">
        <f t="shared" si="13"/>
        <v>3.5527136788005009E-15</v>
      </c>
      <c r="J60">
        <f t="shared" si="14"/>
        <v>0.52</v>
      </c>
      <c r="K60" s="3">
        <f t="shared" si="15"/>
        <v>7.3527010406707408E-2</v>
      </c>
      <c r="M60">
        <f t="shared" si="7"/>
        <v>1</v>
      </c>
    </row>
    <row r="61" spans="1:13">
      <c r="A61">
        <f t="shared" si="9"/>
        <v>53</v>
      </c>
      <c r="B61">
        <f t="shared" si="0"/>
        <v>100</v>
      </c>
      <c r="C61">
        <v>37.200000000000003</v>
      </c>
      <c r="D61">
        <f t="shared" si="10"/>
        <v>0.53</v>
      </c>
      <c r="E61">
        <v>53.8</v>
      </c>
      <c r="F61">
        <f t="shared" si="11"/>
        <v>8.4413487283064058E+28</v>
      </c>
      <c r="H61">
        <f t="shared" si="12"/>
        <v>1.1102230246251565E-16</v>
      </c>
      <c r="I61">
        <f t="shared" si="13"/>
        <v>7.1054273576010019E-15</v>
      </c>
      <c r="J61">
        <f t="shared" si="14"/>
        <v>0.53</v>
      </c>
      <c r="K61" s="3">
        <f t="shared" si="15"/>
        <v>6.6590499990980281E-2</v>
      </c>
      <c r="M61">
        <f t="shared" si="7"/>
        <v>1</v>
      </c>
    </row>
    <row r="62" spans="1:13">
      <c r="A62">
        <f t="shared" si="9"/>
        <v>54</v>
      </c>
      <c r="B62">
        <f t="shared" si="0"/>
        <v>100</v>
      </c>
      <c r="C62">
        <v>38.200000000000003</v>
      </c>
      <c r="D62">
        <f t="shared" si="10"/>
        <v>0.54</v>
      </c>
      <c r="E62">
        <v>54.8</v>
      </c>
      <c r="F62">
        <f t="shared" si="11"/>
        <v>7.3470998190815046E+28</v>
      </c>
      <c r="H62">
        <f t="shared" si="12"/>
        <v>5.5511151231257827E-17</v>
      </c>
      <c r="I62">
        <f t="shared" si="13"/>
        <v>1.4210854715202004E-14</v>
      </c>
      <c r="J62">
        <f t="shared" si="14"/>
        <v>0.54</v>
      </c>
      <c r="K62" s="3">
        <f t="shared" si="15"/>
        <v>5.7958398140297678E-2</v>
      </c>
      <c r="L62" s="2">
        <f>SUM(K58:K60)/100</f>
        <v>2.3114491189896343E-3</v>
      </c>
      <c r="M62">
        <f t="shared" si="7"/>
        <v>0</v>
      </c>
    </row>
    <row r="63" spans="1:13">
      <c r="A63">
        <f t="shared" si="9"/>
        <v>55</v>
      </c>
      <c r="B63">
        <f t="shared" si="0"/>
        <v>100</v>
      </c>
      <c r="C63">
        <v>39.200000000000003</v>
      </c>
      <c r="D63">
        <f t="shared" si="10"/>
        <v>0.55000000000000004</v>
      </c>
      <c r="E63">
        <v>55.8</v>
      </c>
      <c r="F63">
        <f t="shared" si="11"/>
        <v>6.1448471214136243E+28</v>
      </c>
      <c r="H63">
        <f t="shared" si="12"/>
        <v>2.7755575615628914E-17</v>
      </c>
      <c r="I63">
        <f t="shared" si="13"/>
        <v>2.8421709430404007E-14</v>
      </c>
      <c r="J63">
        <f t="shared" si="14"/>
        <v>0.55000000000000004</v>
      </c>
      <c r="K63" s="3">
        <f t="shared" si="15"/>
        <v>4.8474296626430803E-2</v>
      </c>
      <c r="M63">
        <f t="shared" si="7"/>
        <v>0</v>
      </c>
    </row>
    <row r="64" spans="1:13">
      <c r="A64">
        <f t="shared" si="9"/>
        <v>56</v>
      </c>
      <c r="B64">
        <f t="shared" si="0"/>
        <v>100</v>
      </c>
      <c r="C64">
        <v>40.200000000000003</v>
      </c>
      <c r="D64">
        <f t="shared" si="10"/>
        <v>0.56000000000000005</v>
      </c>
      <c r="E64">
        <v>56.8</v>
      </c>
      <c r="F64">
        <f t="shared" si="11"/>
        <v>4.9378235797073733E+28</v>
      </c>
      <c r="H64">
        <f t="shared" si="12"/>
        <v>1.3877787807814457E-17</v>
      </c>
      <c r="I64">
        <f t="shared" si="13"/>
        <v>5.6843418860808015E-14</v>
      </c>
      <c r="J64">
        <f t="shared" si="14"/>
        <v>0.56000000000000005</v>
      </c>
      <c r="K64" s="3">
        <f t="shared" si="15"/>
        <v>3.8952559789096154E-2</v>
      </c>
      <c r="M64">
        <f t="shared" si="7"/>
        <v>0</v>
      </c>
    </row>
    <row r="65" spans="1:13">
      <c r="A65">
        <f t="shared" si="9"/>
        <v>57</v>
      </c>
      <c r="B65">
        <f t="shared" si="0"/>
        <v>100</v>
      </c>
      <c r="C65">
        <v>41.2</v>
      </c>
      <c r="D65">
        <f t="shared" si="10"/>
        <v>0.56999999999999995</v>
      </c>
      <c r="E65">
        <v>57.8</v>
      </c>
      <c r="F65">
        <f t="shared" si="11"/>
        <v>3.8116532895986722E+28</v>
      </c>
      <c r="H65">
        <f t="shared" si="12"/>
        <v>6.9388939039072284E-18</v>
      </c>
      <c r="I65">
        <f t="shared" si="13"/>
        <v>1.1368683772161603E-13</v>
      </c>
      <c r="J65">
        <f t="shared" si="14"/>
        <v>0.56999999999999995</v>
      </c>
      <c r="K65" s="3">
        <f t="shared" si="15"/>
        <v>3.006864264421456E-2</v>
      </c>
      <c r="L65" s="2">
        <f>SUM(K61:K63)/100</f>
        <v>1.7302319475770876E-3</v>
      </c>
      <c r="M65">
        <f t="shared" si="7"/>
        <v>0</v>
      </c>
    </row>
    <row r="66" spans="1:13">
      <c r="A66">
        <f t="shared" si="9"/>
        <v>58</v>
      </c>
      <c r="B66">
        <f t="shared" si="0"/>
        <v>100</v>
      </c>
      <c r="C66">
        <v>42.2</v>
      </c>
      <c r="D66">
        <f t="shared" si="10"/>
        <v>0.57999999999999996</v>
      </c>
      <c r="E66">
        <v>58.8</v>
      </c>
      <c r="F66">
        <f t="shared" si="11"/>
        <v>2.8258808871162574E+28</v>
      </c>
      <c r="H66">
        <f t="shared" si="12"/>
        <v>3.4694469519536142E-18</v>
      </c>
      <c r="I66">
        <f t="shared" si="13"/>
        <v>2.2737367544323206E-13</v>
      </c>
      <c r="J66">
        <f t="shared" si="14"/>
        <v>0.57999999999999996</v>
      </c>
      <c r="K66" s="3">
        <f t="shared" si="15"/>
        <v>2.2292269546572867E-2</v>
      </c>
      <c r="M66">
        <f t="shared" si="7"/>
        <v>0</v>
      </c>
    </row>
    <row r="67" spans="1:13">
      <c r="A67">
        <f t="shared" si="9"/>
        <v>59</v>
      </c>
      <c r="B67">
        <f t="shared" si="0"/>
        <v>100</v>
      </c>
      <c r="C67">
        <v>43.2</v>
      </c>
      <c r="D67">
        <f t="shared" si="10"/>
        <v>0.59</v>
      </c>
      <c r="E67">
        <v>59.8</v>
      </c>
      <c r="F67">
        <f t="shared" si="11"/>
        <v>2.0116440213369981E+28</v>
      </c>
      <c r="H67">
        <f t="shared" si="12"/>
        <v>1.7347234759768071E-18</v>
      </c>
      <c r="I67">
        <f t="shared" si="13"/>
        <v>4.5474735088646412E-13</v>
      </c>
      <c r="J67">
        <f t="shared" si="14"/>
        <v>0.59</v>
      </c>
      <c r="K67" s="3">
        <f t="shared" si="15"/>
        <v>1.5869073236543407E-2</v>
      </c>
      <c r="M67">
        <f t="shared" si="7"/>
        <v>0</v>
      </c>
    </row>
    <row r="68" spans="1:13">
      <c r="A68">
        <f t="shared" si="9"/>
        <v>60</v>
      </c>
      <c r="B68">
        <f t="shared" si="0"/>
        <v>100</v>
      </c>
      <c r="C68">
        <v>44.2</v>
      </c>
      <c r="D68">
        <f t="shared" si="10"/>
        <v>0.6</v>
      </c>
      <c r="E68">
        <v>60.8</v>
      </c>
      <c r="F68">
        <f t="shared" si="11"/>
        <v>1.374623414580281E+28</v>
      </c>
      <c r="H68">
        <f t="shared" si="12"/>
        <v>8.6736173798840355E-19</v>
      </c>
      <c r="I68">
        <f t="shared" si="13"/>
        <v>9.0949470177292824E-13</v>
      </c>
      <c r="J68">
        <f t="shared" si="14"/>
        <v>0.6</v>
      </c>
      <c r="K68" s="3">
        <f t="shared" si="15"/>
        <v>1.0843866711637987E-2</v>
      </c>
      <c r="L68" s="2">
        <f>SUM(K64:K66)/100</f>
        <v>9.1313471979883568E-4</v>
      </c>
      <c r="M68">
        <f t="shared" si="7"/>
        <v>0</v>
      </c>
    </row>
    <row r="69" spans="1:13">
      <c r="A69">
        <f t="shared" si="9"/>
        <v>61</v>
      </c>
      <c r="B69">
        <f t="shared" si="0"/>
        <v>100</v>
      </c>
      <c r="C69">
        <v>45.2</v>
      </c>
      <c r="D69">
        <f t="shared" si="10"/>
        <v>0.61</v>
      </c>
      <c r="E69">
        <v>61.8</v>
      </c>
      <c r="F69">
        <f t="shared" si="11"/>
        <v>9.0139240300346341E+27</v>
      </c>
      <c r="H69">
        <f t="shared" si="12"/>
        <v>4.3368086899420177E-19</v>
      </c>
      <c r="I69">
        <f t="shared" si="13"/>
        <v>1.8189894035458565E-12</v>
      </c>
      <c r="J69">
        <f t="shared" si="14"/>
        <v>0.61</v>
      </c>
      <c r="K69" s="3">
        <f t="shared" si="15"/>
        <v>7.1107322699265523E-3</v>
      </c>
      <c r="M69">
        <f t="shared" si="7"/>
        <v>0</v>
      </c>
    </row>
    <row r="70" spans="1:13">
      <c r="A70">
        <f t="shared" si="9"/>
        <v>62</v>
      </c>
      <c r="B70">
        <f t="shared" si="0"/>
        <v>100</v>
      </c>
      <c r="C70">
        <v>46.2</v>
      </c>
      <c r="D70">
        <f t="shared" si="10"/>
        <v>0.62</v>
      </c>
      <c r="E70">
        <v>62.8</v>
      </c>
      <c r="F70">
        <f t="shared" si="11"/>
        <v>5.6700489866346885E+27</v>
      </c>
      <c r="H70">
        <f t="shared" si="12"/>
        <v>2.1684043449710089E-19</v>
      </c>
      <c r="I70">
        <f t="shared" si="13"/>
        <v>3.637978807091713E-12</v>
      </c>
      <c r="J70">
        <f t="shared" si="14"/>
        <v>0.62</v>
      </c>
      <c r="K70" s="3">
        <f t="shared" si="15"/>
        <v>4.4728799762441211E-3</v>
      </c>
      <c r="M70">
        <f t="shared" si="7"/>
        <v>0</v>
      </c>
    </row>
    <row r="71" spans="1:13">
      <c r="A71">
        <f t="shared" si="9"/>
        <v>63</v>
      </c>
      <c r="B71">
        <f t="shared" si="0"/>
        <v>100</v>
      </c>
      <c r="C71">
        <v>47.2</v>
      </c>
      <c r="D71">
        <f t="shared" si="10"/>
        <v>0.63</v>
      </c>
      <c r="E71">
        <v>63.8</v>
      </c>
      <c r="F71">
        <f t="shared" si="11"/>
        <v>3.4200295474939398E+27</v>
      </c>
      <c r="H71">
        <f t="shared" si="12"/>
        <v>1.0842021724855044E-19</v>
      </c>
      <c r="I71">
        <f t="shared" si="13"/>
        <v>7.2759576141834259E-12</v>
      </c>
      <c r="J71">
        <f t="shared" si="14"/>
        <v>0.63</v>
      </c>
      <c r="K71" s="3">
        <f t="shared" si="15"/>
        <v>2.6979276047186767E-3</v>
      </c>
      <c r="L71" s="2">
        <f>SUM(K66:K68)/100</f>
        <v>4.900520949475426E-4</v>
      </c>
      <c r="M71">
        <f t="shared" si="7"/>
        <v>0</v>
      </c>
    </row>
    <row r="72" spans="1:13">
      <c r="A72">
        <f t="shared" si="9"/>
        <v>64</v>
      </c>
      <c r="B72">
        <f t="shared" si="0"/>
        <v>100</v>
      </c>
      <c r="C72">
        <v>48.2</v>
      </c>
      <c r="D72">
        <f t="shared" si="10"/>
        <v>0.64</v>
      </c>
      <c r="E72">
        <v>64.8</v>
      </c>
      <c r="F72">
        <f t="shared" si="11"/>
        <v>1.9772045821449332E+27</v>
      </c>
      <c r="H72">
        <f t="shared" si="12"/>
        <v>5.4210108624275222E-20</v>
      </c>
      <c r="I72">
        <f t="shared" si="13"/>
        <v>1.4551915228366852E-11</v>
      </c>
      <c r="J72">
        <f t="shared" si="14"/>
        <v>0.64</v>
      </c>
      <c r="K72" s="3">
        <f t="shared" si="15"/>
        <v>1.5597393964779844E-3</v>
      </c>
      <c r="M72">
        <f t="shared" si="7"/>
        <v>0</v>
      </c>
    </row>
    <row r="73" spans="1:13">
      <c r="A73">
        <f t="shared" si="9"/>
        <v>65</v>
      </c>
      <c r="B73">
        <f t="shared" ref="B73:B107" si="16">$C$6</f>
        <v>100</v>
      </c>
      <c r="C73">
        <v>49.2</v>
      </c>
      <c r="D73">
        <f t="shared" si="10"/>
        <v>0.65</v>
      </c>
      <c r="E73">
        <v>65.8</v>
      </c>
      <c r="F73">
        <f t="shared" si="11"/>
        <v>1.0950671531879631E+27</v>
      </c>
      <c r="H73">
        <f t="shared" si="12"/>
        <v>2.7105054312137611E-20</v>
      </c>
      <c r="I73">
        <f t="shared" si="13"/>
        <v>2.9103830456733704E-11</v>
      </c>
      <c r="J73">
        <f t="shared" si="14"/>
        <v>0.65</v>
      </c>
      <c r="K73" s="3">
        <f t="shared" si="15"/>
        <v>8.6385566574165296E-4</v>
      </c>
      <c r="M73">
        <f t="shared" ref="M73:M107" si="17">IF(K73&gt;$M$6,1,0)</f>
        <v>0</v>
      </c>
    </row>
    <row r="74" spans="1:13">
      <c r="A74">
        <f t="shared" si="9"/>
        <v>66</v>
      </c>
      <c r="B74">
        <f t="shared" si="16"/>
        <v>100</v>
      </c>
      <c r="C74">
        <v>50.2</v>
      </c>
      <c r="D74">
        <f t="shared" si="10"/>
        <v>0.66</v>
      </c>
      <c r="E74">
        <v>66.8</v>
      </c>
      <c r="F74">
        <f t="shared" si="11"/>
        <v>5.807174297208895E+26</v>
      </c>
      <c r="H74">
        <f t="shared" si="12"/>
        <v>1.3552527156068805E-20</v>
      </c>
      <c r="I74">
        <f t="shared" si="13"/>
        <v>5.8207660913467407E-11</v>
      </c>
      <c r="J74">
        <f t="shared" si="14"/>
        <v>0.66</v>
      </c>
      <c r="K74" s="3">
        <f t="shared" si="15"/>
        <v>4.581052772872402E-4</v>
      </c>
      <c r="L74" s="2">
        <f>SUM(K69:K71)/100</f>
        <v>1.4281539850889352E-4</v>
      </c>
      <c r="M74">
        <f t="shared" si="17"/>
        <v>0</v>
      </c>
    </row>
    <row r="75" spans="1:13">
      <c r="A75">
        <f t="shared" si="9"/>
        <v>67</v>
      </c>
      <c r="B75">
        <f t="shared" si="16"/>
        <v>100</v>
      </c>
      <c r="C75">
        <v>51.2</v>
      </c>
      <c r="D75">
        <f t="shared" si="10"/>
        <v>0.67</v>
      </c>
      <c r="E75">
        <v>67.8</v>
      </c>
      <c r="F75">
        <f t="shared" si="11"/>
        <v>2.9469242702254069E+26</v>
      </c>
      <c r="H75">
        <f t="shared" si="12"/>
        <v>6.7762635780344027E-21</v>
      </c>
      <c r="I75">
        <f t="shared" si="13"/>
        <v>1.1641532182693481E-10</v>
      </c>
      <c r="J75">
        <f t="shared" si="14"/>
        <v>0.67</v>
      </c>
      <c r="K75" s="3">
        <f t="shared" si="15"/>
        <v>2.3247133474277841E-4</v>
      </c>
      <c r="M75">
        <f t="shared" si="17"/>
        <v>0</v>
      </c>
    </row>
    <row r="76" spans="1:13">
      <c r="A76">
        <f t="shared" si="9"/>
        <v>68</v>
      </c>
      <c r="B76">
        <f t="shared" si="16"/>
        <v>100</v>
      </c>
      <c r="C76">
        <v>52.2</v>
      </c>
      <c r="D76">
        <f t="shared" si="10"/>
        <v>0.68</v>
      </c>
      <c r="E76">
        <v>68.8</v>
      </c>
      <c r="F76">
        <f t="shared" si="11"/>
        <v>1.4301250134917432E+26</v>
      </c>
      <c r="H76">
        <f t="shared" si="12"/>
        <v>3.3881317890172014E-21</v>
      </c>
      <c r="I76">
        <f t="shared" si="13"/>
        <v>2.3283064365386963E-10</v>
      </c>
      <c r="J76">
        <f t="shared" si="14"/>
        <v>0.68</v>
      </c>
      <c r="K76" s="3">
        <f t="shared" si="15"/>
        <v>1.1281697127223083E-4</v>
      </c>
      <c r="M76">
        <f t="shared" si="17"/>
        <v>0</v>
      </c>
    </row>
    <row r="77" spans="1:13">
      <c r="A77">
        <f t="shared" si="9"/>
        <v>69</v>
      </c>
      <c r="B77">
        <f t="shared" si="16"/>
        <v>100</v>
      </c>
      <c r="C77">
        <v>53.2</v>
      </c>
      <c r="D77">
        <f t="shared" si="10"/>
        <v>0.69</v>
      </c>
      <c r="E77">
        <v>69.8</v>
      </c>
      <c r="F77">
        <f t="shared" si="11"/>
        <v>6.6324638306863454E+25</v>
      </c>
      <c r="H77">
        <f t="shared" si="12"/>
        <v>1.6940658945086007E-21</v>
      </c>
      <c r="I77">
        <f t="shared" si="13"/>
        <v>4.6566128730773926E-10</v>
      </c>
      <c r="J77">
        <f t="shared" si="14"/>
        <v>0.69</v>
      </c>
      <c r="K77" s="3">
        <f t="shared" si="15"/>
        <v>5.23209142132085E-5</v>
      </c>
      <c r="L77" s="2">
        <f>SUM(K72:K74)/100</f>
        <v>2.8817003395068774E-5</v>
      </c>
      <c r="M77">
        <f t="shared" si="17"/>
        <v>0</v>
      </c>
    </row>
    <row r="78" spans="1:13">
      <c r="A78">
        <f t="shared" si="9"/>
        <v>70</v>
      </c>
      <c r="B78">
        <f t="shared" si="16"/>
        <v>100</v>
      </c>
      <c r="C78">
        <v>54.2</v>
      </c>
      <c r="D78">
        <f t="shared" si="10"/>
        <v>0.7</v>
      </c>
      <c r="E78">
        <v>70.8</v>
      </c>
      <c r="F78">
        <f t="shared" si="11"/>
        <v>2.9372339821610947E+25</v>
      </c>
      <c r="H78">
        <f t="shared" si="12"/>
        <v>8.4703294725430034E-22</v>
      </c>
      <c r="I78">
        <f t="shared" si="13"/>
        <v>9.3132257461547852E-10</v>
      </c>
      <c r="J78">
        <f t="shared" si="14"/>
        <v>0.7</v>
      </c>
      <c r="K78" s="3">
        <f t="shared" si="15"/>
        <v>2.3170690580135184E-5</v>
      </c>
      <c r="M78">
        <f t="shared" si="17"/>
        <v>0</v>
      </c>
    </row>
    <row r="79" spans="1:13">
      <c r="A79">
        <f t="shared" si="9"/>
        <v>71</v>
      </c>
      <c r="B79">
        <f t="shared" si="16"/>
        <v>100</v>
      </c>
      <c r="C79">
        <v>55.2</v>
      </c>
      <c r="D79">
        <f t="shared" si="10"/>
        <v>0.71</v>
      </c>
      <c r="E79">
        <v>71.8</v>
      </c>
      <c r="F79">
        <f t="shared" si="11"/>
        <v>1.241084781194829E+25</v>
      </c>
      <c r="H79">
        <f t="shared" si="12"/>
        <v>4.2351647362715017E-22</v>
      </c>
      <c r="I79">
        <f t="shared" si="13"/>
        <v>1.862645149230957E-9</v>
      </c>
      <c r="J79">
        <f t="shared" si="14"/>
        <v>0.71</v>
      </c>
      <c r="K79" s="3">
        <f t="shared" si="15"/>
        <v>9.7904326394937421E-6</v>
      </c>
      <c r="M79">
        <f t="shared" si="17"/>
        <v>0</v>
      </c>
    </row>
    <row r="80" spans="1:13">
      <c r="A80">
        <f t="shared" si="9"/>
        <v>72</v>
      </c>
      <c r="B80">
        <f t="shared" si="16"/>
        <v>100</v>
      </c>
      <c r="C80">
        <v>56.2</v>
      </c>
      <c r="D80">
        <f t="shared" si="10"/>
        <v>0.72</v>
      </c>
      <c r="E80">
        <v>72.8</v>
      </c>
      <c r="F80">
        <f t="shared" si="11"/>
        <v>4.9988137020347265E+24</v>
      </c>
      <c r="H80">
        <f t="shared" si="12"/>
        <v>2.1175823681357508E-22</v>
      </c>
      <c r="I80">
        <f t="shared" si="13"/>
        <v>3.7252902984619141E-9</v>
      </c>
      <c r="J80">
        <f t="shared" si="14"/>
        <v>0.72</v>
      </c>
      <c r="K80" s="3">
        <f t="shared" si="15"/>
        <v>3.9433687020183116E-6</v>
      </c>
      <c r="L80" s="2">
        <f>SUM(K75:K77)/100</f>
        <v>3.9760922022821774E-6</v>
      </c>
      <c r="M80">
        <f t="shared" si="17"/>
        <v>0</v>
      </c>
    </row>
    <row r="81" spans="1:13">
      <c r="A81">
        <f t="shared" si="9"/>
        <v>73</v>
      </c>
      <c r="B81">
        <f t="shared" si="16"/>
        <v>100</v>
      </c>
      <c r="C81">
        <v>57.2</v>
      </c>
      <c r="D81">
        <f t="shared" si="10"/>
        <v>0.73</v>
      </c>
      <c r="E81">
        <v>73.8</v>
      </c>
      <c r="F81">
        <f t="shared" si="11"/>
        <v>1.9173532007804428E+24</v>
      </c>
      <c r="H81">
        <f t="shared" si="12"/>
        <v>1.0587911840678754E-22</v>
      </c>
      <c r="I81">
        <f t="shared" si="13"/>
        <v>7.4505805969238281E-9</v>
      </c>
      <c r="J81">
        <f t="shared" si="14"/>
        <v>0.73</v>
      </c>
      <c r="K81" s="3">
        <f t="shared" si="15"/>
        <v>1.5125249815960645E-6</v>
      </c>
      <c r="M81">
        <f t="shared" si="17"/>
        <v>0</v>
      </c>
    </row>
    <row r="82" spans="1:13">
      <c r="A82">
        <f t="shared" si="9"/>
        <v>74</v>
      </c>
      <c r="B82">
        <f t="shared" si="16"/>
        <v>100</v>
      </c>
      <c r="C82">
        <v>58.2</v>
      </c>
      <c r="D82">
        <f t="shared" si="10"/>
        <v>0.74</v>
      </c>
      <c r="E82">
        <v>74.8</v>
      </c>
      <c r="F82">
        <f t="shared" si="11"/>
        <v>6.9957481650097247E+23</v>
      </c>
      <c r="H82">
        <f t="shared" si="12"/>
        <v>5.2939559203393771E-23</v>
      </c>
      <c r="I82">
        <f t="shared" si="13"/>
        <v>1.4901161193847656E-8</v>
      </c>
      <c r="J82">
        <f t="shared" si="14"/>
        <v>0.74</v>
      </c>
      <c r="K82" s="3">
        <f t="shared" si="15"/>
        <v>5.5186722301478037E-7</v>
      </c>
      <c r="M82">
        <f t="shared" si="17"/>
        <v>0</v>
      </c>
    </row>
    <row r="83" spans="1:13">
      <c r="A83">
        <f t="shared" si="9"/>
        <v>75</v>
      </c>
      <c r="B83">
        <f t="shared" si="16"/>
        <v>100</v>
      </c>
      <c r="C83">
        <v>59.2</v>
      </c>
      <c r="D83">
        <f t="shared" si="10"/>
        <v>0.75</v>
      </c>
      <c r="E83">
        <v>75.8</v>
      </c>
      <c r="F83">
        <f t="shared" si="11"/>
        <v>2.4251926972033716E+23</v>
      </c>
      <c r="H83">
        <f t="shared" si="12"/>
        <v>2.6469779601696886E-23</v>
      </c>
      <c r="I83">
        <f t="shared" si="13"/>
        <v>2.9802322387695313E-8</v>
      </c>
      <c r="J83">
        <f t="shared" si="14"/>
        <v>0.75</v>
      </c>
      <c r="K83" s="3">
        <f t="shared" si="15"/>
        <v>1.9131397064512389E-7</v>
      </c>
      <c r="L83" s="2">
        <f>SUM(K78:K80)/100</f>
        <v>3.6904491921647238E-7</v>
      </c>
      <c r="M83">
        <f t="shared" si="17"/>
        <v>0</v>
      </c>
    </row>
    <row r="84" spans="1:13">
      <c r="A84">
        <f t="shared" si="9"/>
        <v>76</v>
      </c>
      <c r="B84">
        <f t="shared" si="16"/>
        <v>100</v>
      </c>
      <c r="C84">
        <v>60.2</v>
      </c>
      <c r="D84">
        <f t="shared" si="10"/>
        <v>0.76</v>
      </c>
      <c r="E84">
        <v>76.8</v>
      </c>
      <c r="F84">
        <f t="shared" si="11"/>
        <v>7.9776075565900367E+22</v>
      </c>
      <c r="H84">
        <f t="shared" si="12"/>
        <v>1.3234889800848443E-23</v>
      </c>
      <c r="I84">
        <f t="shared" si="13"/>
        <v>5.9604644775390625E-8</v>
      </c>
      <c r="J84">
        <f t="shared" si="14"/>
        <v>0.76</v>
      </c>
      <c r="K84" s="3">
        <f t="shared" si="15"/>
        <v>6.2932227185896005E-8</v>
      </c>
      <c r="M84">
        <f t="shared" si="17"/>
        <v>0</v>
      </c>
    </row>
    <row r="85" spans="1:13">
      <c r="A85">
        <f t="shared" si="9"/>
        <v>77</v>
      </c>
      <c r="B85">
        <f t="shared" si="16"/>
        <v>100</v>
      </c>
      <c r="C85">
        <v>61.2</v>
      </c>
      <c r="D85">
        <f t="shared" si="10"/>
        <v>0.77</v>
      </c>
      <c r="E85">
        <v>77.8</v>
      </c>
      <c r="F85">
        <f t="shared" si="11"/>
        <v>2.4865270306254661E+22</v>
      </c>
      <c r="H85">
        <f t="shared" si="12"/>
        <v>6.6174449004242214E-24</v>
      </c>
      <c r="I85">
        <f t="shared" si="13"/>
        <v>1.1920928955078125E-7</v>
      </c>
      <c r="J85">
        <f t="shared" si="14"/>
        <v>0.77</v>
      </c>
      <c r="K85" s="3">
        <f t="shared" si="15"/>
        <v>1.9615239642357197E-8</v>
      </c>
      <c r="M85">
        <f t="shared" si="17"/>
        <v>0</v>
      </c>
    </row>
    <row r="86" spans="1:13">
      <c r="A86">
        <f t="shared" si="9"/>
        <v>78</v>
      </c>
      <c r="B86">
        <f t="shared" si="16"/>
        <v>100</v>
      </c>
      <c r="C86">
        <v>62.2</v>
      </c>
      <c r="D86">
        <f t="shared" si="10"/>
        <v>0.78</v>
      </c>
      <c r="E86">
        <v>78.8</v>
      </c>
      <c r="F86">
        <f t="shared" si="11"/>
        <v>7.3320668851776604E+21</v>
      </c>
      <c r="H86">
        <f t="shared" si="12"/>
        <v>3.3087224502121107E-24</v>
      </c>
      <c r="I86">
        <f t="shared" si="13"/>
        <v>2.384185791015625E-7</v>
      </c>
      <c r="J86">
        <f t="shared" si="14"/>
        <v>0.78</v>
      </c>
      <c r="K86" s="3">
        <f t="shared" si="15"/>
        <v>5.7839809201822536E-9</v>
      </c>
      <c r="L86" s="2">
        <f>SUM(K81:K83)/100</f>
        <v>2.2557061752559688E-8</v>
      </c>
      <c r="M86">
        <f t="shared" si="17"/>
        <v>0</v>
      </c>
    </row>
    <row r="87" spans="1:13">
      <c r="A87">
        <f t="shared" si="9"/>
        <v>79</v>
      </c>
      <c r="B87">
        <f t="shared" si="16"/>
        <v>100</v>
      </c>
      <c r="C87">
        <v>63.2</v>
      </c>
      <c r="D87">
        <f t="shared" si="10"/>
        <v>0.79</v>
      </c>
      <c r="E87">
        <v>79.8</v>
      </c>
      <c r="F87">
        <f t="shared" si="11"/>
        <v>2.0418414110621316E+21</v>
      </c>
      <c r="H87">
        <f t="shared" si="12"/>
        <v>1.6543612251060553E-24</v>
      </c>
      <c r="I87">
        <f t="shared" si="13"/>
        <v>4.76837158203125E-7</v>
      </c>
      <c r="J87">
        <f t="shared" si="14"/>
        <v>0.79</v>
      </c>
      <c r="K87" s="3">
        <f t="shared" si="15"/>
        <v>1.6107288638482212E-9</v>
      </c>
      <c r="M87">
        <f t="shared" si="17"/>
        <v>0</v>
      </c>
    </row>
    <row r="88" spans="1:13">
      <c r="A88">
        <f t="shared" si="9"/>
        <v>80</v>
      </c>
      <c r="B88">
        <f t="shared" si="16"/>
        <v>100</v>
      </c>
      <c r="C88">
        <v>64.2</v>
      </c>
      <c r="D88">
        <f t="shared" si="10"/>
        <v>0.8</v>
      </c>
      <c r="E88">
        <v>80.8</v>
      </c>
      <c r="F88">
        <f t="shared" si="11"/>
        <v>5.3598337040380985E+20</v>
      </c>
      <c r="H88">
        <f t="shared" si="12"/>
        <v>8.2718061255302767E-25</v>
      </c>
      <c r="I88">
        <f t="shared" si="13"/>
        <v>9.5367431640625E-7</v>
      </c>
      <c r="J88">
        <f t="shared" si="14"/>
        <v>0.8</v>
      </c>
      <c r="K88" s="3">
        <f t="shared" si="15"/>
        <v>4.2281632676015831E-10</v>
      </c>
      <c r="M88">
        <f t="shared" si="17"/>
        <v>0</v>
      </c>
    </row>
    <row r="89" spans="1:13">
      <c r="A89">
        <f t="shared" si="9"/>
        <v>81</v>
      </c>
      <c r="B89">
        <f t="shared" si="16"/>
        <v>100</v>
      </c>
      <c r="C89">
        <v>65.2</v>
      </c>
      <c r="D89">
        <f t="shared" si="10"/>
        <v>0.81</v>
      </c>
      <c r="E89">
        <v>81.8</v>
      </c>
      <c r="F89">
        <f t="shared" si="11"/>
        <v>1.3234157293921228E+20</v>
      </c>
      <c r="H89">
        <f t="shared" si="12"/>
        <v>4.1359030627651384E-25</v>
      </c>
      <c r="I89">
        <f t="shared" si="13"/>
        <v>1.9073486328125E-6</v>
      </c>
      <c r="J89">
        <f t="shared" si="14"/>
        <v>0.81</v>
      </c>
      <c r="K89" s="3">
        <f t="shared" si="15"/>
        <v>1.0439909302719956E-10</v>
      </c>
      <c r="L89" s="2">
        <f>SUM(K84:K86)/100</f>
        <v>8.8331447748435446E-10</v>
      </c>
      <c r="M89">
        <f t="shared" si="17"/>
        <v>0</v>
      </c>
    </row>
    <row r="90" spans="1:13">
      <c r="A90">
        <f t="shared" si="9"/>
        <v>82</v>
      </c>
      <c r="B90">
        <f t="shared" si="16"/>
        <v>100</v>
      </c>
      <c r="C90">
        <v>66.2</v>
      </c>
      <c r="D90">
        <f t="shared" si="10"/>
        <v>0.82</v>
      </c>
      <c r="E90">
        <v>82.8</v>
      </c>
      <c r="F90">
        <f t="shared" si="11"/>
        <v>3.0664510802988204E+19</v>
      </c>
      <c r="H90">
        <f t="shared" si="12"/>
        <v>2.0679515313825692E-25</v>
      </c>
      <c r="I90">
        <f t="shared" si="13"/>
        <v>3.814697265625E-6</v>
      </c>
      <c r="J90">
        <f t="shared" si="14"/>
        <v>0.82</v>
      </c>
      <c r="K90" s="3">
        <f t="shared" si="15"/>
        <v>2.419003375020477E-11</v>
      </c>
      <c r="M90">
        <f t="shared" si="17"/>
        <v>0</v>
      </c>
    </row>
    <row r="91" spans="1:13">
      <c r="A91">
        <f t="shared" si="9"/>
        <v>83</v>
      </c>
      <c r="B91">
        <f t="shared" si="16"/>
        <v>100</v>
      </c>
      <c r="C91">
        <v>67.2</v>
      </c>
      <c r="D91">
        <f t="shared" si="10"/>
        <v>0.83</v>
      </c>
      <c r="E91">
        <v>83.8</v>
      </c>
      <c r="F91">
        <f t="shared" si="11"/>
        <v>6.6501348729372017E+18</v>
      </c>
      <c r="H91">
        <f t="shared" si="12"/>
        <v>1.0339757656912846E-25</v>
      </c>
      <c r="I91">
        <f t="shared" si="13"/>
        <v>7.62939453125E-6</v>
      </c>
      <c r="J91">
        <f t="shared" si="14"/>
        <v>0.83</v>
      </c>
      <c r="K91" s="3">
        <f t="shared" si="15"/>
        <v>5.2460314157070592E-12</v>
      </c>
      <c r="M91">
        <f t="shared" si="17"/>
        <v>0</v>
      </c>
    </row>
    <row r="92" spans="1:13">
      <c r="A92">
        <f t="shared" si="9"/>
        <v>84</v>
      </c>
      <c r="B92">
        <f t="shared" si="16"/>
        <v>100</v>
      </c>
      <c r="C92">
        <v>68.2</v>
      </c>
      <c r="D92">
        <f t="shared" si="10"/>
        <v>0.84</v>
      </c>
      <c r="E92">
        <v>84.8</v>
      </c>
      <c r="F92">
        <f t="shared" si="11"/>
        <v>1.3458606290468147E+18</v>
      </c>
      <c r="H92">
        <f t="shared" si="12"/>
        <v>5.169878828456423E-26</v>
      </c>
      <c r="I92">
        <f t="shared" si="13"/>
        <v>1.52587890625E-5</v>
      </c>
      <c r="J92">
        <f t="shared" si="14"/>
        <v>0.84</v>
      </c>
      <c r="K92" s="3">
        <f t="shared" si="15"/>
        <v>1.0616968341311906E-12</v>
      </c>
      <c r="L92" s="2">
        <f>SUM(K87:K89)/100</f>
        <v>2.137944283635579E-11</v>
      </c>
      <c r="M92">
        <f t="shared" si="17"/>
        <v>0</v>
      </c>
    </row>
    <row r="93" spans="1:13">
      <c r="A93">
        <f t="shared" si="9"/>
        <v>85</v>
      </c>
      <c r="B93">
        <f t="shared" si="16"/>
        <v>100</v>
      </c>
      <c r="C93">
        <v>69.2</v>
      </c>
      <c r="D93">
        <f t="shared" si="10"/>
        <v>0.85</v>
      </c>
      <c r="E93">
        <v>85.8</v>
      </c>
      <c r="F93">
        <f t="shared" si="11"/>
        <v>2.533384713499888E+17</v>
      </c>
      <c r="H93">
        <f t="shared" si="12"/>
        <v>2.5849394142282115E-26</v>
      </c>
      <c r="I93">
        <f t="shared" si="13"/>
        <v>3.0517578125E-5</v>
      </c>
      <c r="J93">
        <f t="shared" si="14"/>
        <v>0.85</v>
      </c>
      <c r="K93" s="3">
        <f t="shared" si="15"/>
        <v>1.9984881583645953E-13</v>
      </c>
      <c r="M93">
        <f t="shared" si="17"/>
        <v>0</v>
      </c>
    </row>
    <row r="94" spans="1:13">
      <c r="A94">
        <f t="shared" si="9"/>
        <v>86</v>
      </c>
      <c r="B94">
        <f t="shared" si="16"/>
        <v>100</v>
      </c>
      <c r="C94">
        <v>70.2</v>
      </c>
      <c r="D94">
        <f t="shared" si="10"/>
        <v>0.86</v>
      </c>
      <c r="E94">
        <v>86.8</v>
      </c>
      <c r="F94">
        <f t="shared" si="11"/>
        <v>4.4186942677323584E+16</v>
      </c>
      <c r="H94">
        <f t="shared" si="12"/>
        <v>1.2924697071141057E-26</v>
      </c>
      <c r="I94">
        <f t="shared" si="13"/>
        <v>6.103515625E-5</v>
      </c>
      <c r="J94">
        <f t="shared" si="14"/>
        <v>0.86</v>
      </c>
      <c r="K94" s="3">
        <f t="shared" si="15"/>
        <v>3.4857351599382441E-14</v>
      </c>
      <c r="M94">
        <f t="shared" si="17"/>
        <v>0</v>
      </c>
    </row>
    <row r="95" spans="1:13">
      <c r="A95">
        <f t="shared" si="9"/>
        <v>87</v>
      </c>
      <c r="B95">
        <f t="shared" si="16"/>
        <v>100</v>
      </c>
      <c r="C95">
        <v>71.2</v>
      </c>
      <c r="D95">
        <f t="shared" si="10"/>
        <v>0.87</v>
      </c>
      <c r="E95">
        <v>87.8</v>
      </c>
      <c r="F95">
        <f t="shared" si="11"/>
        <v>7110542499799204</v>
      </c>
      <c r="H95">
        <f t="shared" si="12"/>
        <v>6.4623485355705287E-27</v>
      </c>
      <c r="I95">
        <f t="shared" si="13"/>
        <v>1.220703125E-4</v>
      </c>
      <c r="J95">
        <f t="shared" si="14"/>
        <v>0.87</v>
      </c>
      <c r="K95" s="3">
        <f t="shared" si="15"/>
        <v>5.6092289930040762E-15</v>
      </c>
      <c r="L95" s="2">
        <f>SUM(K90:K92)/100</f>
        <v>3.0497762000043018E-13</v>
      </c>
      <c r="M95">
        <f t="shared" si="17"/>
        <v>0</v>
      </c>
    </row>
    <row r="96" spans="1:13">
      <c r="A96">
        <f t="shared" si="9"/>
        <v>88</v>
      </c>
      <c r="B96">
        <f t="shared" si="16"/>
        <v>100</v>
      </c>
      <c r="C96">
        <v>72.2</v>
      </c>
      <c r="D96">
        <f t="shared" si="10"/>
        <v>0.88</v>
      </c>
      <c r="E96">
        <v>88.8</v>
      </c>
      <c r="F96">
        <f t="shared" si="11"/>
        <v>1050421051106700.5</v>
      </c>
      <c r="H96">
        <f t="shared" si="12"/>
        <v>3.2311742677852644E-27</v>
      </c>
      <c r="I96">
        <f t="shared" si="13"/>
        <v>2.44140625E-4</v>
      </c>
      <c r="J96">
        <f t="shared" si="14"/>
        <v>0.88</v>
      </c>
      <c r="K96" s="3">
        <f t="shared" si="15"/>
        <v>8.2863610123923846E-16</v>
      </c>
      <c r="M96">
        <f t="shared" si="17"/>
        <v>0</v>
      </c>
    </row>
    <row r="97" spans="1:13">
      <c r="A97">
        <f t="shared" si="9"/>
        <v>89</v>
      </c>
      <c r="B97">
        <f t="shared" si="16"/>
        <v>100</v>
      </c>
      <c r="C97">
        <v>73.2</v>
      </c>
      <c r="D97">
        <f t="shared" si="10"/>
        <v>0.89</v>
      </c>
      <c r="E97">
        <v>89.8</v>
      </c>
      <c r="F97">
        <f t="shared" si="11"/>
        <v>141629804643600</v>
      </c>
      <c r="H97">
        <f t="shared" si="12"/>
        <v>1.6155871338926322E-27</v>
      </c>
      <c r="I97">
        <f t="shared" si="13"/>
        <v>4.8828125E-4</v>
      </c>
      <c r="J97">
        <f t="shared" si="14"/>
        <v>0.89</v>
      </c>
      <c r="K97" s="3">
        <f t="shared" si="15"/>
        <v>1.1172621589742536E-16</v>
      </c>
      <c r="M97">
        <f t="shared" si="17"/>
        <v>0</v>
      </c>
    </row>
    <row r="98" spans="1:13">
      <c r="A98">
        <f t="shared" si="9"/>
        <v>90</v>
      </c>
      <c r="B98">
        <f t="shared" si="16"/>
        <v>100</v>
      </c>
      <c r="C98">
        <v>74.2</v>
      </c>
      <c r="D98">
        <f t="shared" si="10"/>
        <v>0.9</v>
      </c>
      <c r="E98">
        <v>90.8</v>
      </c>
      <c r="F98">
        <f t="shared" si="11"/>
        <v>17310309456440.016</v>
      </c>
      <c r="H98">
        <f t="shared" si="12"/>
        <v>8.0779356694631609E-28</v>
      </c>
      <c r="I98">
        <f t="shared" si="13"/>
        <v>9.765625E-4</v>
      </c>
      <c r="J98">
        <f t="shared" si="14"/>
        <v>0.9</v>
      </c>
      <c r="K98" s="3">
        <f t="shared" si="15"/>
        <v>1.3655426387463112E-17</v>
      </c>
      <c r="L98" s="2">
        <f>SUM(K93:K95)/100</f>
        <v>2.4031539642884606E-15</v>
      </c>
      <c r="M98">
        <f t="shared" si="17"/>
        <v>0</v>
      </c>
    </row>
    <row r="99" spans="1:13">
      <c r="A99">
        <f t="shared" si="9"/>
        <v>91</v>
      </c>
      <c r="B99">
        <f t="shared" si="16"/>
        <v>100</v>
      </c>
      <c r="C99">
        <v>75.2</v>
      </c>
      <c r="D99">
        <f t="shared" si="10"/>
        <v>0.91</v>
      </c>
      <c r="E99">
        <v>91.8</v>
      </c>
      <c r="F99">
        <f t="shared" si="11"/>
        <v>1902231808400</v>
      </c>
      <c r="H99">
        <f t="shared" si="12"/>
        <v>4.0389678347315804E-28</v>
      </c>
      <c r="I99">
        <f t="shared" si="13"/>
        <v>1.953125E-3</v>
      </c>
      <c r="J99">
        <f t="shared" si="14"/>
        <v>0.91</v>
      </c>
      <c r="K99" s="3">
        <f t="shared" si="15"/>
        <v>1.5005963063146263E-18</v>
      </c>
      <c r="M99">
        <f t="shared" si="17"/>
        <v>0</v>
      </c>
    </row>
    <row r="100" spans="1:13">
      <c r="A100">
        <f t="shared" si="9"/>
        <v>92</v>
      </c>
      <c r="B100">
        <f t="shared" si="16"/>
        <v>100</v>
      </c>
      <c r="C100">
        <v>76.2</v>
      </c>
      <c r="D100">
        <f t="shared" si="10"/>
        <v>0.92</v>
      </c>
      <c r="E100">
        <v>92.8</v>
      </c>
      <c r="F100">
        <f t="shared" si="11"/>
        <v>186087894300.00006</v>
      </c>
      <c r="H100">
        <f t="shared" si="12"/>
        <v>2.0194839173657902E-28</v>
      </c>
      <c r="I100">
        <f t="shared" si="13"/>
        <v>3.90625E-3</v>
      </c>
      <c r="J100">
        <f t="shared" si="14"/>
        <v>0.92</v>
      </c>
      <c r="K100" s="3">
        <f t="shared" si="15"/>
        <v>1.4679746474817001E-19</v>
      </c>
      <c r="M100">
        <f t="shared" si="17"/>
        <v>0</v>
      </c>
    </row>
    <row r="101" spans="1:13">
      <c r="A101">
        <f t="shared" si="9"/>
        <v>93</v>
      </c>
      <c r="B101">
        <f t="shared" si="16"/>
        <v>100</v>
      </c>
      <c r="C101">
        <v>77.2</v>
      </c>
      <c r="D101">
        <f t="shared" si="10"/>
        <v>0.93</v>
      </c>
      <c r="E101">
        <v>93.8</v>
      </c>
      <c r="F101">
        <f t="shared" si="11"/>
        <v>16007560800.00001</v>
      </c>
      <c r="H101">
        <f t="shared" si="12"/>
        <v>1.0097419586828951E-28</v>
      </c>
      <c r="I101">
        <f t="shared" si="13"/>
        <v>7.8125E-3</v>
      </c>
      <c r="J101">
        <f t="shared" si="14"/>
        <v>0.93</v>
      </c>
      <c r="K101" s="3">
        <f t="shared" si="15"/>
        <v>1.2627738903068391E-20</v>
      </c>
      <c r="L101" s="2">
        <f>SUM(K96:K98)/100</f>
        <v>9.5401774352412686E-18</v>
      </c>
      <c r="M101">
        <f t="shared" si="17"/>
        <v>0</v>
      </c>
    </row>
    <row r="102" spans="1:13">
      <c r="A102">
        <f t="shared" si="9"/>
        <v>94</v>
      </c>
      <c r="B102">
        <f t="shared" si="16"/>
        <v>100</v>
      </c>
      <c r="C102">
        <v>78.2</v>
      </c>
      <c r="D102">
        <f t="shared" si="10"/>
        <v>0.94</v>
      </c>
      <c r="E102">
        <v>94.8</v>
      </c>
      <c r="F102">
        <f t="shared" si="11"/>
        <v>1192052400.0000007</v>
      </c>
      <c r="H102">
        <f t="shared" si="12"/>
        <v>5.0487097934144756E-29</v>
      </c>
      <c r="I102">
        <f t="shared" si="13"/>
        <v>1.5625E-2</v>
      </c>
      <c r="J102">
        <f t="shared" si="14"/>
        <v>0.94</v>
      </c>
      <c r="K102" s="3">
        <f t="shared" si="15"/>
        <v>9.4036353533488022E-22</v>
      </c>
      <c r="M102">
        <f t="shared" si="17"/>
        <v>0</v>
      </c>
    </row>
    <row r="103" spans="1:13">
      <c r="A103">
        <f t="shared" si="9"/>
        <v>95</v>
      </c>
      <c r="B103">
        <f t="shared" si="16"/>
        <v>100</v>
      </c>
      <c r="C103">
        <v>79.2</v>
      </c>
      <c r="D103">
        <f t="shared" si="10"/>
        <v>0.95</v>
      </c>
      <c r="E103">
        <v>95.8</v>
      </c>
      <c r="F103">
        <f t="shared" si="11"/>
        <v>75287520.000000015</v>
      </c>
      <c r="H103">
        <f t="shared" si="12"/>
        <v>2.5243548967072378E-29</v>
      </c>
      <c r="I103">
        <f t="shared" si="13"/>
        <v>3.125E-2</v>
      </c>
      <c r="J103">
        <f t="shared" si="14"/>
        <v>0.95</v>
      </c>
      <c r="K103" s="3">
        <f t="shared" si="15"/>
        <v>5.9391381179045042E-23</v>
      </c>
      <c r="M103">
        <f t="shared" si="17"/>
        <v>0</v>
      </c>
    </row>
    <row r="104" spans="1:13">
      <c r="A104">
        <f t="shared" si="9"/>
        <v>96</v>
      </c>
      <c r="B104">
        <f t="shared" si="16"/>
        <v>100</v>
      </c>
      <c r="C104">
        <v>80.2</v>
      </c>
      <c r="D104">
        <f t="shared" si="10"/>
        <v>0.96</v>
      </c>
      <c r="E104">
        <v>96.8</v>
      </c>
      <c r="F104">
        <f t="shared" si="11"/>
        <v>3921225.0000000033</v>
      </c>
      <c r="H104">
        <f t="shared" si="12"/>
        <v>1.2621774483536189E-29</v>
      </c>
      <c r="I104">
        <f t="shared" si="13"/>
        <v>6.25E-2</v>
      </c>
      <c r="J104">
        <f t="shared" si="14"/>
        <v>0.96</v>
      </c>
      <c r="K104" s="3">
        <f t="shared" si="15"/>
        <v>3.0933011030752646E-24</v>
      </c>
      <c r="L104" s="2">
        <f>SUM(K99:K101)/100</f>
        <v>1.6600215099658646E-20</v>
      </c>
      <c r="M104">
        <f t="shared" si="17"/>
        <v>0</v>
      </c>
    </row>
    <row r="105" spans="1:13">
      <c r="A105">
        <f>A104+1</f>
        <v>97</v>
      </c>
      <c r="B105">
        <f t="shared" si="16"/>
        <v>100</v>
      </c>
      <c r="C105">
        <v>81.2</v>
      </c>
      <c r="D105">
        <f>A105/B105</f>
        <v>0.97</v>
      </c>
      <c r="E105">
        <v>97.8</v>
      </c>
      <c r="F105">
        <f>FACT(B105)/(FACT(A105)*(FACT(B105-A105)))</f>
        <v>161700</v>
      </c>
      <c r="H105">
        <f>0.5^A105</f>
        <v>6.3108872417680944E-30</v>
      </c>
      <c r="I105">
        <f>0.5^(B105-A105)</f>
        <v>0.125</v>
      </c>
      <c r="J105">
        <f>A105/B105</f>
        <v>0.97</v>
      </c>
      <c r="K105" s="3">
        <f>F105*H105*I105</f>
        <v>1.2755880837423761E-25</v>
      </c>
      <c r="M105">
        <f t="shared" si="17"/>
        <v>0</v>
      </c>
    </row>
    <row r="106" spans="1:13">
      <c r="A106">
        <f>A105+1</f>
        <v>98</v>
      </c>
      <c r="B106">
        <f t="shared" si="16"/>
        <v>100</v>
      </c>
      <c r="C106">
        <v>82.2</v>
      </c>
      <c r="D106">
        <f>A106/B106</f>
        <v>0.98</v>
      </c>
      <c r="E106">
        <v>98.8</v>
      </c>
      <c r="F106">
        <f>FACT(B106)/(FACT(A106)*(FACT(B106-A106)))</f>
        <v>4950.0000000000009</v>
      </c>
      <c r="H106">
        <f>0.5^A106</f>
        <v>3.1554436208840472E-30</v>
      </c>
      <c r="I106">
        <f>0.5^(B106-A106)</f>
        <v>0.25</v>
      </c>
      <c r="J106">
        <f>A106/B106</f>
        <v>0.98</v>
      </c>
      <c r="K106" s="3">
        <f>F106*H106*I106</f>
        <v>3.9048614808440092E-27</v>
      </c>
      <c r="M106">
        <f t="shared" si="17"/>
        <v>0</v>
      </c>
    </row>
    <row r="107" spans="1:13">
      <c r="A107">
        <f>A106+1</f>
        <v>99</v>
      </c>
      <c r="B107">
        <f t="shared" si="16"/>
        <v>100</v>
      </c>
      <c r="C107">
        <v>83.2</v>
      </c>
      <c r="D107">
        <f>A107/B107</f>
        <v>0.99</v>
      </c>
      <c r="E107">
        <v>99.8</v>
      </c>
      <c r="F107">
        <f>FACT(B107)/(FACT(A107)*(FACT(B107-A107)))</f>
        <v>100.00000000000003</v>
      </c>
      <c r="H107">
        <f>0.5^A107</f>
        <v>1.5777218104420236E-30</v>
      </c>
      <c r="I107">
        <f>0.5^(B107-A107)</f>
        <v>0.5</v>
      </c>
      <c r="J107">
        <f>A107/B107</f>
        <v>0.99</v>
      </c>
      <c r="K107" s="3">
        <f>F107*H107*I107</f>
        <v>7.8886090522101203E-29</v>
      </c>
      <c r="L107" s="2">
        <f>SUM(K102:K104)/100</f>
        <v>1.0028482176170005E-23</v>
      </c>
      <c r="M107">
        <f t="shared" si="17"/>
        <v>0</v>
      </c>
    </row>
    <row r="109" spans="1:13">
      <c r="L109" s="2"/>
    </row>
    <row r="110" spans="1:13">
      <c r="L110" s="2"/>
    </row>
    <row r="113" spans="12:12">
      <c r="L113" s="2"/>
    </row>
    <row r="116" spans="12:12">
      <c r="L116" s="2"/>
    </row>
    <row r="119" spans="12:12">
      <c r="L119" s="2"/>
    </row>
    <row r="124" spans="12:12">
      <c r="L124" s="2"/>
    </row>
    <row r="127" spans="12:12">
      <c r="L127" s="2"/>
    </row>
    <row r="130" spans="12:12">
      <c r="L130" s="2"/>
    </row>
    <row r="133" spans="12:12">
      <c r="L13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topLeftCell="A17" workbookViewId="0">
      <selection activeCell="F10" sqref="F10"/>
    </sheetView>
  </sheetViews>
  <sheetFormatPr defaultRowHeight="14.5"/>
  <sheetData>
    <row r="1" spans="1:2">
      <c r="A1" t="s">
        <v>9</v>
      </c>
    </row>
    <row r="2" spans="1:2">
      <c r="A2" t="s">
        <v>10</v>
      </c>
      <c r="B2" s="5">
        <v>0.01</v>
      </c>
    </row>
    <row r="3" spans="1:2">
      <c r="A3" t="s">
        <v>11</v>
      </c>
      <c r="B3" s="5">
        <v>0.99</v>
      </c>
    </row>
    <row r="4" spans="1:2">
      <c r="A4" t="s">
        <v>12</v>
      </c>
      <c r="B4" s="5">
        <v>0.96</v>
      </c>
    </row>
    <row r="7" spans="1:2">
      <c r="A7" t="s">
        <v>13</v>
      </c>
    </row>
    <row r="8" spans="1:2">
      <c r="A8" t="s">
        <v>14</v>
      </c>
      <c r="B8">
        <v>0.01</v>
      </c>
    </row>
    <row r="9" spans="1:2">
      <c r="A9" t="s">
        <v>15</v>
      </c>
      <c r="B9">
        <v>0.95</v>
      </c>
    </row>
    <row r="12" spans="1:2">
      <c r="A12" t="s">
        <v>16</v>
      </c>
      <c r="B12" s="1" t="s">
        <v>17</v>
      </c>
    </row>
    <row r="14" spans="1:2">
      <c r="A14" t="s">
        <v>18</v>
      </c>
      <c r="B14" t="s">
        <v>19</v>
      </c>
    </row>
    <row r="15" spans="1:2">
      <c r="A15" t="s">
        <v>20</v>
      </c>
      <c r="B15" t="s">
        <v>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F2" sqref="F2"/>
    </sheetView>
  </sheetViews>
  <sheetFormatPr defaultRowHeight="14.5"/>
  <sheetData>
    <row r="1" spans="1:6">
      <c r="D1" t="s">
        <v>36</v>
      </c>
      <c r="F1" t="s">
        <v>40</v>
      </c>
    </row>
    <row r="2" spans="1:6">
      <c r="B2" t="s">
        <v>24</v>
      </c>
      <c r="C2" t="s">
        <v>25</v>
      </c>
    </row>
    <row r="3" spans="1:6">
      <c r="A3" t="s">
        <v>22</v>
      </c>
      <c r="B3">
        <v>3</v>
      </c>
      <c r="C3">
        <v>2</v>
      </c>
      <c r="D3">
        <v>5</v>
      </c>
    </row>
    <row r="4" spans="1:6">
      <c r="A4" t="s">
        <v>23</v>
      </c>
      <c r="B4">
        <v>1</v>
      </c>
      <c r="C4">
        <v>6</v>
      </c>
    </row>
    <row r="5" spans="1:6">
      <c r="A5" t="s">
        <v>35</v>
      </c>
      <c r="D5">
        <v>7</v>
      </c>
    </row>
    <row r="6" spans="1:6">
      <c r="B6" t="s">
        <v>26</v>
      </c>
    </row>
    <row r="9" spans="1:6">
      <c r="B9" t="s">
        <v>27</v>
      </c>
      <c r="C9" t="s">
        <v>28</v>
      </c>
    </row>
    <row r="10" spans="1:6">
      <c r="B10" t="s">
        <v>29</v>
      </c>
      <c r="C10" t="s">
        <v>30</v>
      </c>
    </row>
    <row r="11" spans="1:6">
      <c r="B11" t="s">
        <v>31</v>
      </c>
      <c r="C11" t="s">
        <v>32</v>
      </c>
    </row>
    <row r="12" spans="1:6">
      <c r="B12" t="s">
        <v>33</v>
      </c>
      <c r="C12" t="s">
        <v>34</v>
      </c>
    </row>
    <row r="13" spans="1:6">
      <c r="B13" t="s">
        <v>37</v>
      </c>
      <c r="C13">
        <f>5/12</f>
        <v>0.41666666666666669</v>
      </c>
    </row>
    <row r="15" spans="1:6">
      <c r="B15" t="s">
        <v>38</v>
      </c>
      <c r="C15">
        <f>3/5</f>
        <v>0.6</v>
      </c>
    </row>
    <row r="16" spans="1:6">
      <c r="B16" t="s">
        <v>39</v>
      </c>
      <c r="C16">
        <f>4/12</f>
        <v>0.33333333333333331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4:P31"/>
  <sheetViews>
    <sheetView workbookViewId="0">
      <selection activeCell="F29" sqref="F29"/>
    </sheetView>
  </sheetViews>
  <sheetFormatPr defaultRowHeight="14.5"/>
  <cols>
    <col min="3" max="3" width="14.1796875" customWidth="1"/>
  </cols>
  <sheetData>
    <row r="4" spans="13:16">
      <c r="O4" t="s">
        <v>49</v>
      </c>
    </row>
    <row r="6" spans="13:16">
      <c r="O6">
        <v>10</v>
      </c>
    </row>
    <row r="7" spans="13:16">
      <c r="M7" t="s">
        <v>47</v>
      </c>
      <c r="O7">
        <v>10</v>
      </c>
    </row>
    <row r="8" spans="13:16">
      <c r="M8" s="6" t="s">
        <v>48</v>
      </c>
      <c r="N8" s="6">
        <v>7</v>
      </c>
      <c r="O8" t="s">
        <v>51</v>
      </c>
      <c r="P8">
        <v>4</v>
      </c>
    </row>
    <row r="9" spans="13:16">
      <c r="M9" t="s">
        <v>50</v>
      </c>
      <c r="N9">
        <v>3</v>
      </c>
      <c r="O9" s="6" t="s">
        <v>42</v>
      </c>
      <c r="P9" s="6">
        <v>6</v>
      </c>
    </row>
    <row r="24" spans="3:6">
      <c r="C24" t="s">
        <v>27</v>
      </c>
      <c r="D24" t="s">
        <v>41</v>
      </c>
      <c r="E24" t="s">
        <v>37</v>
      </c>
      <c r="F24">
        <v>0.7</v>
      </c>
    </row>
    <row r="25" spans="3:6">
      <c r="C25" t="s">
        <v>29</v>
      </c>
      <c r="D25" t="s">
        <v>42</v>
      </c>
      <c r="E25" t="s">
        <v>39</v>
      </c>
      <c r="F25">
        <v>0.6</v>
      </c>
    </row>
    <row r="27" spans="3:6">
      <c r="C27" t="s">
        <v>44</v>
      </c>
      <c r="D27" t="s">
        <v>45</v>
      </c>
      <c r="F27">
        <f>F24*E31</f>
        <v>0.3</v>
      </c>
    </row>
    <row r="28" spans="3:6">
      <c r="C28" t="s">
        <v>52</v>
      </c>
      <c r="D28" t="s">
        <v>53</v>
      </c>
      <c r="F28">
        <f>F25*E30</f>
        <v>0.3</v>
      </c>
    </row>
    <row r="30" spans="3:6">
      <c r="C30" t="s">
        <v>38</v>
      </c>
      <c r="D30" t="s">
        <v>46</v>
      </c>
      <c r="E30">
        <f>3/6</f>
        <v>0.5</v>
      </c>
    </row>
    <row r="31" spans="3:6">
      <c r="C31" t="s">
        <v>31</v>
      </c>
      <c r="D31" t="s">
        <v>43</v>
      </c>
      <c r="E31">
        <f>3/7</f>
        <v>0.42857142857142855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1:P104"/>
  <sheetViews>
    <sheetView workbookViewId="0">
      <selection activeCell="B9" sqref="B9"/>
    </sheetView>
  </sheetViews>
  <sheetFormatPr defaultRowHeight="14.5"/>
  <cols>
    <col min="9" max="9" width="12.90625" customWidth="1"/>
  </cols>
  <sheetData>
    <row r="1" spans="3:16">
      <c r="E1" t="s">
        <v>57</v>
      </c>
    </row>
    <row r="2" spans="3:16">
      <c r="E2" t="s">
        <v>58</v>
      </c>
      <c r="G2" t="s">
        <v>55</v>
      </c>
      <c r="H2">
        <f ca="1">AVERAGE(E5:E110)</f>
        <v>0.44240000000000007</v>
      </c>
      <c r="L2" t="s">
        <v>63</v>
      </c>
    </row>
    <row r="3" spans="3:16">
      <c r="C3" t="s">
        <v>54</v>
      </c>
      <c r="D3" t="s">
        <v>0</v>
      </c>
      <c r="E3" t="s">
        <v>59</v>
      </c>
      <c r="G3" t="s">
        <v>56</v>
      </c>
      <c r="H3">
        <f ca="1">STDEVP(E6:E111)</f>
        <v>0.27862174818813362</v>
      </c>
      <c r="K3" t="s">
        <v>0</v>
      </c>
      <c r="L3">
        <v>0.06</v>
      </c>
    </row>
    <row r="4" spans="3:16">
      <c r="G4" t="s">
        <v>60</v>
      </c>
      <c r="H4" t="s">
        <v>61</v>
      </c>
      <c r="I4" t="s">
        <v>62</v>
      </c>
    </row>
    <row r="5" spans="3:16">
      <c r="D5">
        <v>1</v>
      </c>
      <c r="E5">
        <f t="shared" ref="E5:E69" ca="1" si="0">RANDBETWEEN(0,100)/100</f>
        <v>0.79</v>
      </c>
      <c r="G5">
        <f ca="1">$H$3/SQRT(D5)</f>
        <v>0.27862174818813362</v>
      </c>
      <c r="H5">
        <f ca="1">(E5-$H$2)/G5</f>
        <v>1.2475695176720023</v>
      </c>
      <c r="I5">
        <f t="shared" ref="I5:I36" ca="1" si="1">NORMSDIST(H5)</f>
        <v>0.89390562636802606</v>
      </c>
      <c r="K5">
        <v>1</v>
      </c>
      <c r="L5">
        <f ca="1">G5*LN(G5/$L$3)+(1-G5)*LN((1-G5)/(1-$L$3))+LN(2)</f>
        <v>0.93001326786891625</v>
      </c>
    </row>
    <row r="6" spans="3:16">
      <c r="D6">
        <f>D5+1</f>
        <v>2</v>
      </c>
      <c r="E6">
        <f t="shared" ca="1" si="0"/>
        <v>0.28000000000000003</v>
      </c>
      <c r="G6">
        <f t="shared" ref="G6:G69" ca="1" si="2">$H$3/SQRT(D6)</f>
        <v>0.19701532752987994</v>
      </c>
      <c r="H6">
        <f t="shared" ref="H6:H69" ca="1" si="3">(E6-$H$2)/G6</f>
        <v>-0.8243013476977824</v>
      </c>
      <c r="I6">
        <f t="shared" ca="1" si="1"/>
        <v>0.204884176519045</v>
      </c>
      <c r="K6">
        <f>K5+1</f>
        <v>2</v>
      </c>
      <c r="L6">
        <f t="shared" ref="L6:L69" ca="1" si="4">G6*LN(G6/$L$3)+(1-G6)*LN((1-G6)/(1-$L$3))+LN(2)</f>
        <v>0.80088036931435502</v>
      </c>
    </row>
    <row r="7" spans="3:16">
      <c r="D7">
        <f t="shared" ref="D7:D70" si="5">D6+1</f>
        <v>3</v>
      </c>
      <c r="E7">
        <f t="shared" ca="1" si="0"/>
        <v>0.13</v>
      </c>
      <c r="G7">
        <f t="shared" ca="1" si="2"/>
        <v>0.16086234131850308</v>
      </c>
      <c r="H7">
        <f t="shared" ca="1" si="3"/>
        <v>-1.9420331535611342</v>
      </c>
      <c r="I7">
        <f t="shared" ca="1" si="1"/>
        <v>2.6066543435855349E-2</v>
      </c>
      <c r="K7">
        <f t="shared" ref="K7:K70" si="6">K6+1</f>
        <v>3</v>
      </c>
      <c r="L7">
        <f t="shared" ca="1" si="4"/>
        <v>0.75654392144520055</v>
      </c>
      <c r="P7">
        <f>LOG(2^11,2)</f>
        <v>11</v>
      </c>
    </row>
    <row r="8" spans="3:16">
      <c r="D8">
        <f t="shared" si="5"/>
        <v>4</v>
      </c>
      <c r="E8">
        <f t="shared" ca="1" si="0"/>
        <v>0.38</v>
      </c>
      <c r="G8">
        <f t="shared" ca="1" si="2"/>
        <v>0.13931087409406681</v>
      </c>
      <c r="H8">
        <f t="shared" ca="1" si="3"/>
        <v>-0.44791909034944211</v>
      </c>
      <c r="I8">
        <f t="shared" ca="1" si="1"/>
        <v>0.32710579514964211</v>
      </c>
      <c r="K8">
        <f t="shared" si="6"/>
        <v>4</v>
      </c>
      <c r="L8">
        <f t="shared" ca="1" si="4"/>
        <v>0.73463082698674165</v>
      </c>
    </row>
    <row r="9" spans="3:16">
      <c r="D9">
        <f t="shared" si="5"/>
        <v>5</v>
      </c>
      <c r="E9">
        <f t="shared" ca="1" si="0"/>
        <v>0.24</v>
      </c>
      <c r="G9">
        <f t="shared" ca="1" si="2"/>
        <v>0.12460343379169912</v>
      </c>
      <c r="H9">
        <f t="shared" ca="1" si="3"/>
        <v>-1.6243533090617255</v>
      </c>
      <c r="I9">
        <f t="shared" ca="1" si="1"/>
        <v>5.2150212956842745E-2</v>
      </c>
      <c r="K9">
        <f t="shared" si="6"/>
        <v>5</v>
      </c>
      <c r="L9">
        <f t="shared" ca="1" si="4"/>
        <v>0.72187557301257188</v>
      </c>
    </row>
    <row r="10" spans="3:16">
      <c r="D10">
        <f t="shared" si="5"/>
        <v>6</v>
      </c>
      <c r="E10">
        <f t="shared" ca="1" si="0"/>
        <v>0.04</v>
      </c>
      <c r="G10">
        <f t="shared" ca="1" si="2"/>
        <v>0.11374685238385848</v>
      </c>
      <c r="H10">
        <f t="shared" ca="1" si="3"/>
        <v>-3.5376803099749212</v>
      </c>
      <c r="I10">
        <f t="shared" ca="1" si="1"/>
        <v>2.018292351874118E-4</v>
      </c>
      <c r="K10">
        <f t="shared" si="6"/>
        <v>6</v>
      </c>
      <c r="L10">
        <f t="shared" ca="1" si="4"/>
        <v>0.71372302903960205</v>
      </c>
    </row>
    <row r="11" spans="3:16">
      <c r="D11">
        <f t="shared" si="5"/>
        <v>7</v>
      </c>
      <c r="E11">
        <f t="shared" ca="1" si="0"/>
        <v>0.09</v>
      </c>
      <c r="G11">
        <f t="shared" ca="1" si="2"/>
        <v>0.10530912222283753</v>
      </c>
      <c r="H11">
        <f t="shared" ca="1" si="3"/>
        <v>-3.3463387839688776</v>
      </c>
      <c r="I11">
        <f t="shared" ca="1" si="1"/>
        <v>4.0943140495874886E-4</v>
      </c>
      <c r="K11">
        <f t="shared" si="6"/>
        <v>7</v>
      </c>
      <c r="L11">
        <f t="shared" ca="1" si="4"/>
        <v>0.70819023978742335</v>
      </c>
    </row>
    <row r="12" spans="3:16">
      <c r="D12">
        <f t="shared" si="5"/>
        <v>8</v>
      </c>
      <c r="E12">
        <f t="shared" ca="1" si="0"/>
        <v>0.59</v>
      </c>
      <c r="G12">
        <f t="shared" ca="1" si="2"/>
        <v>9.8507663764939968E-2</v>
      </c>
      <c r="H12">
        <f t="shared" ca="1" si="3"/>
        <v>1.4983605778348839</v>
      </c>
      <c r="I12">
        <f t="shared" ca="1" si="1"/>
        <v>0.9329802035163639</v>
      </c>
      <c r="K12">
        <f t="shared" si="6"/>
        <v>8</v>
      </c>
      <c r="L12">
        <f t="shared" ca="1" si="4"/>
        <v>0.70427835191727628</v>
      </c>
    </row>
    <row r="13" spans="3:16">
      <c r="D13">
        <f t="shared" si="5"/>
        <v>9</v>
      </c>
      <c r="E13">
        <f t="shared" ca="1" si="0"/>
        <v>0.36</v>
      </c>
      <c r="G13">
        <f t="shared" ca="1" si="2"/>
        <v>9.2873916062711212E-2</v>
      </c>
      <c r="H13">
        <f t="shared" ca="1" si="3"/>
        <v>-0.88722435203831795</v>
      </c>
      <c r="I13">
        <f t="shared" ca="1" si="1"/>
        <v>0.18747906203217424</v>
      </c>
      <c r="K13">
        <f t="shared" si="6"/>
        <v>9</v>
      </c>
      <c r="L13">
        <f t="shared" ca="1" si="4"/>
        <v>0.70143137597441585</v>
      </c>
    </row>
    <row r="14" spans="3:16">
      <c r="D14">
        <f t="shared" si="5"/>
        <v>10</v>
      </c>
      <c r="E14">
        <f t="shared" ca="1" si="0"/>
        <v>0.41</v>
      </c>
      <c r="G14">
        <f t="shared" ca="1" si="2"/>
        <v>8.8107932993239449E-2</v>
      </c>
      <c r="H14">
        <f t="shared" ca="1" si="3"/>
        <v>-0.36773079221465971</v>
      </c>
      <c r="I14">
        <f t="shared" ca="1" si="1"/>
        <v>0.35653698901693431</v>
      </c>
      <c r="K14">
        <f t="shared" si="6"/>
        <v>10</v>
      </c>
      <c r="L14">
        <f t="shared" ca="1" si="4"/>
        <v>0.69931639739748575</v>
      </c>
    </row>
    <row r="15" spans="3:16">
      <c r="D15">
        <f t="shared" si="5"/>
        <v>11</v>
      </c>
      <c r="E15">
        <f t="shared" ca="1" si="0"/>
        <v>0.43</v>
      </c>
      <c r="G15">
        <f t="shared" ca="1" si="2"/>
        <v>8.4007617924811248E-2</v>
      </c>
      <c r="H15">
        <f t="shared" ca="1" si="3"/>
        <v>-0.14760566132345715</v>
      </c>
      <c r="I15">
        <f t="shared" ca="1" si="1"/>
        <v>0.44132699347848836</v>
      </c>
      <c r="K15">
        <f t="shared" si="6"/>
        <v>11</v>
      </c>
      <c r="L15">
        <f t="shared" ca="1" si="4"/>
        <v>0.69772263335933993</v>
      </c>
    </row>
    <row r="16" spans="3:16">
      <c r="D16">
        <f t="shared" si="5"/>
        <v>12</v>
      </c>
      <c r="E16">
        <f t="shared" ca="1" si="0"/>
        <v>0.09</v>
      </c>
      <c r="G16">
        <f t="shared" ca="1" si="2"/>
        <v>8.0431170659251539E-2</v>
      </c>
      <c r="H16">
        <f t="shared" ca="1" si="3"/>
        <v>-4.3813859367153878</v>
      </c>
      <c r="I16">
        <f t="shared" ca="1" si="1"/>
        <v>5.8963387539190393E-6</v>
      </c>
      <c r="K16">
        <f t="shared" si="6"/>
        <v>12</v>
      </c>
      <c r="L16">
        <f t="shared" ca="1" si="4"/>
        <v>0.69651061136315184</v>
      </c>
    </row>
    <row r="17" spans="4:12">
      <c r="D17">
        <f t="shared" si="5"/>
        <v>13</v>
      </c>
      <c r="E17">
        <f t="shared" ca="1" si="0"/>
        <v>7.0000000000000007E-2</v>
      </c>
      <c r="G17">
        <f t="shared" ca="1" si="2"/>
        <v>7.727576919628705E-2</v>
      </c>
      <c r="H17">
        <f t="shared" ca="1" si="3"/>
        <v>-4.8191044084475205</v>
      </c>
      <c r="I17">
        <f t="shared" ca="1" si="1"/>
        <v>7.2102045256539071E-7</v>
      </c>
      <c r="K17">
        <f t="shared" si="6"/>
        <v>13</v>
      </c>
      <c r="L17">
        <f t="shared" ca="1" si="4"/>
        <v>0.69558468634877257</v>
      </c>
    </row>
    <row r="18" spans="4:12">
      <c r="D18">
        <f t="shared" si="5"/>
        <v>14</v>
      </c>
      <c r="E18">
        <f t="shared" ca="1" si="0"/>
        <v>0.93</v>
      </c>
      <c r="G18">
        <f t="shared" ca="1" si="2"/>
        <v>7.4464794444571367E-2</v>
      </c>
      <c r="H18">
        <f t="shared" ca="1" si="3"/>
        <v>6.5480607800905171</v>
      </c>
      <c r="I18">
        <f t="shared" ca="1" si="1"/>
        <v>0.99999999997085554</v>
      </c>
      <c r="K18">
        <f t="shared" si="6"/>
        <v>14</v>
      </c>
      <c r="L18">
        <f t="shared" ca="1" si="4"/>
        <v>0.6948773014268701</v>
      </c>
    </row>
    <row r="19" spans="4:12">
      <c r="D19">
        <f t="shared" si="5"/>
        <v>15</v>
      </c>
      <c r="E19">
        <f t="shared" ca="1" si="0"/>
        <v>0.52</v>
      </c>
      <c r="G19">
        <f t="shared" ca="1" si="2"/>
        <v>7.1939826041589203E-2</v>
      </c>
      <c r="H19">
        <f t="shared" ca="1" si="3"/>
        <v>1.0786792833657748</v>
      </c>
      <c r="I19">
        <f t="shared" ca="1" si="1"/>
        <v>0.85963463799627327</v>
      </c>
      <c r="K19">
        <f t="shared" si="6"/>
        <v>15</v>
      </c>
      <c r="L19">
        <f t="shared" ca="1" si="4"/>
        <v>0.69433953939935922</v>
      </c>
    </row>
    <row r="20" spans="4:12">
      <c r="D20">
        <f t="shared" si="5"/>
        <v>16</v>
      </c>
      <c r="E20">
        <f t="shared" ca="1" si="0"/>
        <v>0.79</v>
      </c>
      <c r="G20">
        <f t="shared" ca="1" si="2"/>
        <v>6.9655437047033406E-2</v>
      </c>
      <c r="H20">
        <f t="shared" ca="1" si="3"/>
        <v>4.9902780706880092</v>
      </c>
      <c r="I20">
        <f t="shared" ca="1" si="1"/>
        <v>0.99999969853769555</v>
      </c>
      <c r="K20">
        <f t="shared" si="6"/>
        <v>16</v>
      </c>
      <c r="L20">
        <f t="shared" ca="1" si="4"/>
        <v>0.69393522269823371</v>
      </c>
    </row>
    <row r="21" spans="4:12">
      <c r="D21">
        <f t="shared" si="5"/>
        <v>17</v>
      </c>
      <c r="E21">
        <f t="shared" ca="1" si="0"/>
        <v>0.56000000000000005</v>
      </c>
      <c r="G21">
        <f t="shared" ca="1" si="2"/>
        <v>6.7575699845524764E-2</v>
      </c>
      <c r="H21">
        <f t="shared" ca="1" si="3"/>
        <v>1.7402705450158664</v>
      </c>
      <c r="I21">
        <f t="shared" ca="1" si="1"/>
        <v>0.9590942382203036</v>
      </c>
      <c r="K21">
        <f t="shared" si="6"/>
        <v>17</v>
      </c>
      <c r="L21">
        <f t="shared" ca="1" si="4"/>
        <v>0.69363710364644826</v>
      </c>
    </row>
    <row r="22" spans="4:12">
      <c r="D22">
        <f t="shared" si="5"/>
        <v>18</v>
      </c>
      <c r="E22">
        <f t="shared" ca="1" si="0"/>
        <v>0.86</v>
      </c>
      <c r="G22">
        <f t="shared" ca="1" si="2"/>
        <v>6.5671775843293326E-2</v>
      </c>
      <c r="H22">
        <f t="shared" ca="1" si="3"/>
        <v>6.3588961108114601</v>
      </c>
      <c r="I22">
        <f t="shared" ca="1" si="1"/>
        <v>0.99999999989839561</v>
      </c>
      <c r="K22">
        <f t="shared" si="6"/>
        <v>18</v>
      </c>
      <c r="L22">
        <f t="shared" ca="1" si="4"/>
        <v>0.69342433253614377</v>
      </c>
    </row>
    <row r="23" spans="4:12">
      <c r="D23">
        <f t="shared" si="5"/>
        <v>19</v>
      </c>
      <c r="E23">
        <f t="shared" ca="1" si="0"/>
        <v>0.59</v>
      </c>
      <c r="G23">
        <f t="shared" ca="1" si="2"/>
        <v>6.3920212832879533E-2</v>
      </c>
      <c r="H23">
        <f t="shared" ca="1" si="3"/>
        <v>2.3091287318755112</v>
      </c>
      <c r="I23">
        <f t="shared" ca="1" si="1"/>
        <v>0.9895317805873568</v>
      </c>
      <c r="K23">
        <f t="shared" si="6"/>
        <v>19</v>
      </c>
      <c r="L23">
        <f t="shared" ca="1" si="4"/>
        <v>0.69328073221408859</v>
      </c>
    </row>
    <row r="24" spans="4:12">
      <c r="D24">
        <f t="shared" si="5"/>
        <v>20</v>
      </c>
      <c r="E24">
        <f t="shared" ca="1" si="0"/>
        <v>0.88</v>
      </c>
      <c r="G24">
        <f t="shared" ca="1" si="2"/>
        <v>6.2301716895849561E-2</v>
      </c>
      <c r="H24">
        <f t="shared" ca="1" si="3"/>
        <v>7.0238834787095916</v>
      </c>
      <c r="I24">
        <f t="shared" ca="1" si="1"/>
        <v>0.99999999999892109</v>
      </c>
      <c r="K24">
        <f t="shared" si="6"/>
        <v>20</v>
      </c>
      <c r="L24">
        <f t="shared" ca="1" si="4"/>
        <v>0.69319359610353359</v>
      </c>
    </row>
    <row r="25" spans="4:12">
      <c r="D25">
        <f t="shared" si="5"/>
        <v>21</v>
      </c>
      <c r="E25">
        <f t="shared" ca="1" si="0"/>
        <v>0.77</v>
      </c>
      <c r="G25">
        <f t="shared" ca="1" si="2"/>
        <v>6.0800250063478452E-2</v>
      </c>
      <c r="H25">
        <f t="shared" ca="1" si="3"/>
        <v>5.3881357339479594</v>
      </c>
      <c r="I25">
        <f t="shared" ca="1" si="1"/>
        <v>0.99999996440386052</v>
      </c>
      <c r="K25">
        <f t="shared" si="6"/>
        <v>21</v>
      </c>
      <c r="L25">
        <f t="shared" ca="1" si="4"/>
        <v>0.69315283439409991</v>
      </c>
    </row>
    <row r="26" spans="4:12">
      <c r="D26">
        <f t="shared" si="5"/>
        <v>22</v>
      </c>
      <c r="E26">
        <f t="shared" ca="1" si="0"/>
        <v>0.49</v>
      </c>
      <c r="G26">
        <f t="shared" ca="1" si="2"/>
        <v>5.9402356305962592E-2</v>
      </c>
      <c r="H26">
        <f t="shared" ca="1" si="3"/>
        <v>0.80131501442177644</v>
      </c>
      <c r="I26">
        <f t="shared" ca="1" si="1"/>
        <v>0.78852534956574871</v>
      </c>
      <c r="K26">
        <f t="shared" si="6"/>
        <v>22</v>
      </c>
      <c r="L26">
        <f t="shared" ca="1" si="4"/>
        <v>0.69315035692335436</v>
      </c>
    </row>
    <row r="27" spans="4:12">
      <c r="D27">
        <f t="shared" si="5"/>
        <v>23</v>
      </c>
      <c r="E27">
        <f t="shared" ca="1" si="0"/>
        <v>0.12</v>
      </c>
      <c r="G27">
        <f t="shared" ca="1" si="2"/>
        <v>5.8096650567006518E-2</v>
      </c>
      <c r="H27">
        <f t="shared" ca="1" si="3"/>
        <v>-5.5493732745944779</v>
      </c>
      <c r="I27">
        <f t="shared" ca="1" si="1"/>
        <v>1.4334773705920217E-8</v>
      </c>
      <c r="K27">
        <f t="shared" si="6"/>
        <v>23</v>
      </c>
      <c r="L27">
        <f t="shared" ca="1" si="4"/>
        <v>0.69317962013215983</v>
      </c>
    </row>
    <row r="28" spans="4:12">
      <c r="D28">
        <f t="shared" si="5"/>
        <v>24</v>
      </c>
      <c r="E28">
        <f t="shared" ca="1" si="0"/>
        <v>0.93</v>
      </c>
      <c r="G28">
        <f t="shared" ca="1" si="2"/>
        <v>5.6873426191929241E-2</v>
      </c>
      <c r="H28">
        <f t="shared" ca="1" si="3"/>
        <v>8.5734240514103934</v>
      </c>
      <c r="I28">
        <f t="shared" ca="1" si="1"/>
        <v>1</v>
      </c>
      <c r="K28">
        <f t="shared" si="6"/>
        <v>24</v>
      </c>
      <c r="L28">
        <f t="shared" ca="1" si="4"/>
        <v>0.69323528976540338</v>
      </c>
    </row>
    <row r="29" spans="4:12">
      <c r="D29">
        <f t="shared" si="5"/>
        <v>25</v>
      </c>
      <c r="E29">
        <f t="shared" ca="1" si="0"/>
        <v>0.34</v>
      </c>
      <c r="G29">
        <f t="shared" ca="1" si="2"/>
        <v>5.5724349637626722E-2</v>
      </c>
      <c r="H29">
        <f t="shared" ca="1" si="3"/>
        <v>-1.8376167809207871</v>
      </c>
      <c r="I29">
        <f t="shared" ca="1" si="1"/>
        <v>3.3059447147213206E-2</v>
      </c>
      <c r="K29">
        <f t="shared" si="6"/>
        <v>25</v>
      </c>
      <c r="L29">
        <f t="shared" ca="1" si="4"/>
        <v>0.69331298652841256</v>
      </c>
    </row>
    <row r="30" spans="4:12">
      <c r="D30">
        <f t="shared" si="5"/>
        <v>26</v>
      </c>
      <c r="E30">
        <f t="shared" ca="1" si="0"/>
        <v>0.53</v>
      </c>
      <c r="G30">
        <f t="shared" ca="1" si="2"/>
        <v>5.4642220420101098E-2</v>
      </c>
      <c r="H30">
        <f t="shared" ca="1" si="3"/>
        <v>1.6031559355844691</v>
      </c>
      <c r="I30">
        <f t="shared" ca="1" si="1"/>
        <v>0.94554988440554621</v>
      </c>
      <c r="K30">
        <f t="shared" si="6"/>
        <v>26</v>
      </c>
      <c r="L30">
        <f t="shared" ca="1" si="4"/>
        <v>0.69340909205998258</v>
      </c>
    </row>
    <row r="31" spans="4:12">
      <c r="D31">
        <f t="shared" si="5"/>
        <v>27</v>
      </c>
      <c r="E31">
        <f t="shared" ca="1" si="0"/>
        <v>0.73</v>
      </c>
      <c r="G31">
        <f t="shared" ca="1" si="2"/>
        <v>5.3620780439501026E-2</v>
      </c>
      <c r="H31">
        <f t="shared" ca="1" si="3"/>
        <v>5.3635922051617984</v>
      </c>
      <c r="I31">
        <f t="shared" ca="1" si="1"/>
        <v>0.99999995920851203</v>
      </c>
      <c r="K31">
        <f t="shared" si="6"/>
        <v>27</v>
      </c>
      <c r="L31">
        <f t="shared" ca="1" si="4"/>
        <v>0.69352059934077881</v>
      </c>
    </row>
    <row r="32" spans="4:12">
      <c r="D32">
        <f t="shared" si="5"/>
        <v>28</v>
      </c>
      <c r="E32">
        <f t="shared" ca="1" si="0"/>
        <v>0.42</v>
      </c>
      <c r="G32">
        <f t="shared" ca="1" si="2"/>
        <v>5.2654561111418766E-2</v>
      </c>
      <c r="H32">
        <f t="shared" ca="1" si="3"/>
        <v>-0.42541423814360463</v>
      </c>
      <c r="I32">
        <f t="shared" ca="1" si="1"/>
        <v>0.335267364228927</v>
      </c>
      <c r="K32">
        <f t="shared" si="6"/>
        <v>28</v>
      </c>
      <c r="L32">
        <f t="shared" ca="1" si="4"/>
        <v>0.69364499623343101</v>
      </c>
    </row>
    <row r="33" spans="4:12">
      <c r="D33">
        <f t="shared" si="5"/>
        <v>29</v>
      </c>
      <c r="E33">
        <f t="shared" ca="1" si="0"/>
        <v>0.28000000000000003</v>
      </c>
      <c r="G33">
        <f t="shared" ca="1" si="2"/>
        <v>5.173875975327686E-2</v>
      </c>
      <c r="H33">
        <f t="shared" ca="1" si="3"/>
        <v>-3.1388460174620727</v>
      </c>
      <c r="I33">
        <f t="shared" ca="1" si="1"/>
        <v>8.4807275698550733E-4</v>
      </c>
      <c r="K33">
        <f t="shared" si="6"/>
        <v>29</v>
      </c>
      <c r="L33">
        <f t="shared" ca="1" si="4"/>
        <v>0.69378017400078629</v>
      </c>
    </row>
    <row r="34" spans="4:12">
      <c r="D34">
        <f t="shared" si="5"/>
        <v>30</v>
      </c>
      <c r="E34">
        <f t="shared" ca="1" si="0"/>
        <v>0.93</v>
      </c>
      <c r="G34">
        <f t="shared" ca="1" si="2"/>
        <v>5.0869138831388307E-2</v>
      </c>
      <c r="H34">
        <f t="shared" ca="1" si="3"/>
        <v>9.5853794894426478</v>
      </c>
      <c r="I34">
        <f t="shared" ca="1" si="1"/>
        <v>1</v>
      </c>
      <c r="K34">
        <f t="shared" si="6"/>
        <v>30</v>
      </c>
      <c r="L34">
        <f t="shared" ca="1" si="4"/>
        <v>0.69392435484839243</v>
      </c>
    </row>
    <row r="35" spans="4:12">
      <c r="D35">
        <f t="shared" si="5"/>
        <v>31</v>
      </c>
      <c r="E35">
        <f t="shared" ca="1" si="0"/>
        <v>0.03</v>
      </c>
      <c r="G35">
        <f t="shared" ca="1" si="2"/>
        <v>5.0041943234557767E-2</v>
      </c>
      <c r="H35">
        <f t="shared" ca="1" si="3"/>
        <v>-8.2410868432304714</v>
      </c>
      <c r="I35">
        <f t="shared" ca="1" si="1"/>
        <v>8.532665116848064E-17</v>
      </c>
      <c r="K35">
        <f t="shared" si="6"/>
        <v>31</v>
      </c>
      <c r="L35">
        <f t="shared" ca="1" si="4"/>
        <v>0.69407603409390128</v>
      </c>
    </row>
    <row r="36" spans="4:12">
      <c r="D36">
        <f t="shared" si="5"/>
        <v>32</v>
      </c>
      <c r="E36">
        <f t="shared" ca="1" si="0"/>
        <v>0.47</v>
      </c>
      <c r="G36">
        <f t="shared" ca="1" si="2"/>
        <v>4.9253831882469984E-2</v>
      </c>
      <c r="H36">
        <f t="shared" ca="1" si="3"/>
        <v>0.56036249252361348</v>
      </c>
      <c r="I36">
        <f t="shared" ca="1" si="1"/>
        <v>0.71238389514986733</v>
      </c>
      <c r="K36">
        <f t="shared" si="6"/>
        <v>32</v>
      </c>
      <c r="L36">
        <f t="shared" ca="1" si="4"/>
        <v>0.69423393368141018</v>
      </c>
    </row>
    <row r="37" spans="4:12">
      <c r="D37">
        <f t="shared" si="5"/>
        <v>33</v>
      </c>
      <c r="E37">
        <f t="shared" ca="1" si="0"/>
        <v>0.28000000000000003</v>
      </c>
      <c r="G37">
        <f t="shared" ca="1" si="2"/>
        <v>4.8501820822869003E-2</v>
      </c>
      <c r="H37">
        <f t="shared" ca="1" si="3"/>
        <v>-3.3483279028449817</v>
      </c>
      <c r="I37">
        <f t="shared" ref="I37:I68" ca="1" si="7">NORMSDIST(H37)</f>
        <v>4.0650378457485203E-4</v>
      </c>
      <c r="K37">
        <f t="shared" si="6"/>
        <v>33</v>
      </c>
      <c r="L37">
        <f t="shared" ca="1" si="4"/>
        <v>0.69439696456716193</v>
      </c>
    </row>
    <row r="38" spans="4:12">
      <c r="D38">
        <f t="shared" si="5"/>
        <v>34</v>
      </c>
      <c r="E38">
        <f t="shared" ca="1" si="0"/>
        <v>0.95</v>
      </c>
      <c r="G38">
        <f t="shared" ca="1" si="2"/>
        <v>4.778323560419729E-2</v>
      </c>
      <c r="H38">
        <f t="shared" ca="1" si="3"/>
        <v>10.62297254636754</v>
      </c>
      <c r="I38">
        <f t="shared" ca="1" si="7"/>
        <v>1</v>
      </c>
      <c r="K38">
        <f t="shared" si="6"/>
        <v>34</v>
      </c>
      <c r="L38">
        <f t="shared" ca="1" si="4"/>
        <v>0.69456419609525899</v>
      </c>
    </row>
    <row r="39" spans="4:12">
      <c r="D39">
        <f t="shared" si="5"/>
        <v>35</v>
      </c>
      <c r="E39">
        <f t="shared" ca="1" si="0"/>
        <v>0.16</v>
      </c>
      <c r="G39">
        <f t="shared" ca="1" si="2"/>
        <v>4.7095671188219695E-2</v>
      </c>
      <c r="H39">
        <f t="shared" ca="1" si="3"/>
        <v>-5.9963048168774877</v>
      </c>
      <c r="I39">
        <f t="shared" ca="1" si="7"/>
        <v>1.0092898296650988E-9</v>
      </c>
      <c r="K39">
        <f t="shared" si="6"/>
        <v>35</v>
      </c>
      <c r="L39">
        <f t="shared" ca="1" si="4"/>
        <v>0.69473483092027455</v>
      </c>
    </row>
    <row r="40" spans="4:12">
      <c r="D40">
        <f t="shared" si="5"/>
        <v>36</v>
      </c>
      <c r="E40">
        <f t="shared" ca="1" si="0"/>
        <v>0.33</v>
      </c>
      <c r="G40">
        <f t="shared" ca="1" si="2"/>
        <v>4.6436958031355606E-2</v>
      </c>
      <c r="H40">
        <f t="shared" ca="1" si="3"/>
        <v>-2.4204858536190992</v>
      </c>
      <c r="I40">
        <f t="shared" ca="1" si="7"/>
        <v>7.7498911804467774E-3</v>
      </c>
      <c r="K40">
        <f t="shared" si="6"/>
        <v>36</v>
      </c>
      <c r="L40">
        <f t="shared" ca="1" si="4"/>
        <v>0.69490818436095758</v>
      </c>
    </row>
    <row r="41" spans="4:12">
      <c r="D41">
        <f t="shared" si="5"/>
        <v>37</v>
      </c>
      <c r="E41">
        <f t="shared" ca="1" si="0"/>
        <v>0.43</v>
      </c>
      <c r="G41">
        <f t="shared" ca="1" si="2"/>
        <v>4.5805133243377434E-2</v>
      </c>
      <c r="H41">
        <f t="shared" ca="1" si="3"/>
        <v>-0.27071201679765633</v>
      </c>
      <c r="I41">
        <f t="shared" ca="1" si="7"/>
        <v>0.39330626687370618</v>
      </c>
      <c r="K41">
        <f t="shared" si="6"/>
        <v>37</v>
      </c>
      <c r="L41">
        <f t="shared" ca="1" si="4"/>
        <v>0.69508366731584525</v>
      </c>
    </row>
    <row r="42" spans="4:12">
      <c r="D42">
        <f t="shared" si="5"/>
        <v>38</v>
      </c>
      <c r="E42">
        <f t="shared" ca="1" si="0"/>
        <v>0.16</v>
      </c>
      <c r="G42">
        <f t="shared" ca="1" si="2"/>
        <v>4.5198415949016503E-2</v>
      </c>
      <c r="H42">
        <f t="shared" ca="1" si="3"/>
        <v>-6.2480065743575022</v>
      </c>
      <c r="I42">
        <f t="shared" ca="1" si="7"/>
        <v>2.0786209088215087E-10</v>
      </c>
      <c r="K42">
        <f t="shared" si="6"/>
        <v>38</v>
      </c>
      <c r="L42">
        <f t="shared" ca="1" si="4"/>
        <v>0.69526077205893744</v>
      </c>
    </row>
    <row r="43" spans="4:12">
      <c r="D43">
        <f t="shared" si="5"/>
        <v>39</v>
      </c>
      <c r="E43">
        <f t="shared" ca="1" si="0"/>
        <v>0.67</v>
      </c>
      <c r="G43">
        <f t="shared" ca="1" si="2"/>
        <v>4.461518614731172E-2</v>
      </c>
      <c r="H43">
        <f t="shared" ca="1" si="3"/>
        <v>5.1014020035353811</v>
      </c>
      <c r="I43">
        <f t="shared" ca="1" si="7"/>
        <v>0.99999983142671089</v>
      </c>
      <c r="K43">
        <f t="shared" si="6"/>
        <v>39</v>
      </c>
      <c r="L43">
        <f t="shared" ca="1" si="4"/>
        <v>0.69543906037701808</v>
      </c>
    </row>
    <row r="44" spans="4:12">
      <c r="D44">
        <f t="shared" si="5"/>
        <v>40</v>
      </c>
      <c r="E44">
        <f t="shared" ca="1" si="0"/>
        <v>0</v>
      </c>
      <c r="G44">
        <f t="shared" ca="1" si="2"/>
        <v>4.4053966496619724E-2</v>
      </c>
      <c r="H44">
        <f t="shared" ca="1" si="3"/>
        <v>-10.042228547886728</v>
      </c>
      <c r="I44">
        <f t="shared" ca="1" si="7"/>
        <v>4.9701302246231352E-24</v>
      </c>
      <c r="K44">
        <f t="shared" si="6"/>
        <v>40</v>
      </c>
      <c r="L44">
        <f t="shared" ca="1" si="4"/>
        <v>0.69561815362080326</v>
      </c>
    </row>
    <row r="45" spans="4:12">
      <c r="D45">
        <f t="shared" si="5"/>
        <v>41</v>
      </c>
      <c r="E45">
        <f t="shared" ca="1" si="0"/>
        <v>0.4</v>
      </c>
      <c r="G45">
        <f t="shared" ca="1" si="2"/>
        <v>4.3513406558520741E-2</v>
      </c>
      <c r="H45">
        <f t="shared" ca="1" si="3"/>
        <v>-0.97441233296631735</v>
      </c>
      <c r="I45">
        <f t="shared" ca="1" si="7"/>
        <v>0.16492592416435836</v>
      </c>
      <c r="K45">
        <f t="shared" si="6"/>
        <v>41</v>
      </c>
      <c r="L45">
        <f t="shared" ca="1" si="4"/>
        <v>0.69579772432798059</v>
      </c>
    </row>
    <row r="46" spans="4:12">
      <c r="D46">
        <f t="shared" si="5"/>
        <v>42</v>
      </c>
      <c r="E46">
        <f t="shared" ca="1" si="0"/>
        <v>0.72</v>
      </c>
      <c r="G46">
        <f t="shared" ca="1" si="2"/>
        <v>4.2992269117723428E-2</v>
      </c>
      <c r="H46">
        <f t="shared" ca="1" si="3"/>
        <v>6.4569748398220783</v>
      </c>
      <c r="I46">
        <f t="shared" ca="1" si="7"/>
        <v>0.99999999994659172</v>
      </c>
      <c r="K46">
        <f t="shared" si="6"/>
        <v>42</v>
      </c>
      <c r="L46">
        <f t="shared" ca="1" si="4"/>
        <v>0.69597748914331814</v>
      </c>
    </row>
    <row r="47" spans="4:12">
      <c r="D47">
        <f t="shared" si="5"/>
        <v>43</v>
      </c>
      <c r="E47">
        <f t="shared" ca="1" si="0"/>
        <v>0.01</v>
      </c>
      <c r="G47">
        <f t="shared" ca="1" si="2"/>
        <v>4.2489418262261366E-2</v>
      </c>
      <c r="H47">
        <f t="shared" ca="1" si="3"/>
        <v>-10.176651450746101</v>
      </c>
      <c r="I47">
        <f t="shared" ca="1" si="7"/>
        <v>1.2604353131527306E-24</v>
      </c>
      <c r="K47">
        <f t="shared" si="6"/>
        <v>43</v>
      </c>
      <c r="L47">
        <f t="shared" ca="1" si="4"/>
        <v>0.69615720281379356</v>
      </c>
    </row>
    <row r="48" spans="4:12">
      <c r="D48">
        <f t="shared" si="5"/>
        <v>44</v>
      </c>
      <c r="E48">
        <f t="shared" ca="1" si="0"/>
        <v>0.45</v>
      </c>
      <c r="G48">
        <f t="shared" ca="1" si="2"/>
        <v>4.2003808962405624E-2</v>
      </c>
      <c r="H48">
        <f t="shared" ca="1" si="3"/>
        <v>0.1809359719448804</v>
      </c>
      <c r="I48">
        <f t="shared" ca="1" si="7"/>
        <v>0.5717910833559674</v>
      </c>
      <c r="K48">
        <f t="shared" si="6"/>
        <v>44</v>
      </c>
      <c r="L48">
        <f t="shared" ca="1" si="4"/>
        <v>0.69633665307844617</v>
      </c>
    </row>
    <row r="49" spans="4:12">
      <c r="D49">
        <f t="shared" si="5"/>
        <v>45</v>
      </c>
      <c r="E49">
        <f t="shared" ca="1" si="0"/>
        <v>0.3</v>
      </c>
      <c r="G49">
        <f t="shared" ca="1" si="2"/>
        <v>4.1534477930566374E-2</v>
      </c>
      <c r="H49">
        <f t="shared" ca="1" si="3"/>
        <v>-3.4284769448180299</v>
      </c>
      <c r="I49">
        <f t="shared" ca="1" si="7"/>
        <v>3.0348904364752016E-4</v>
      </c>
      <c r="K49">
        <f t="shared" si="6"/>
        <v>45</v>
      </c>
      <c r="L49">
        <f t="shared" ca="1" si="4"/>
        <v>0.69651565630584344</v>
      </c>
    </row>
    <row r="50" spans="4:12">
      <c r="D50">
        <f t="shared" si="5"/>
        <v>46</v>
      </c>
      <c r="E50">
        <f t="shared" ca="1" si="0"/>
        <v>0.84</v>
      </c>
      <c r="G50">
        <f t="shared" ca="1" si="2"/>
        <v>4.1080535580155585E-2</v>
      </c>
      <c r="H50">
        <f t="shared" ca="1" si="3"/>
        <v>9.6785495706162372</v>
      </c>
      <c r="I50">
        <f t="shared" ca="1" si="7"/>
        <v>1</v>
      </c>
      <c r="K50">
        <f t="shared" si="6"/>
        <v>46</v>
      </c>
      <c r="L50">
        <f t="shared" ca="1" si="4"/>
        <v>0.69669405375861049</v>
      </c>
    </row>
    <row r="51" spans="4:12">
      <c r="D51">
        <f t="shared" si="5"/>
        <v>47</v>
      </c>
      <c r="E51">
        <f t="shared" ca="1" si="0"/>
        <v>0.11</v>
      </c>
      <c r="G51">
        <f t="shared" ca="1" si="2"/>
        <v>4.0641158930590629E-2</v>
      </c>
      <c r="H51">
        <f t="shared" ca="1" si="3"/>
        <v>-8.1789006206169574</v>
      </c>
      <c r="I51">
        <f t="shared" ca="1" si="7"/>
        <v>1.4322261162507054E-16</v>
      </c>
      <c r="K51">
        <f t="shared" si="6"/>
        <v>47</v>
      </c>
      <c r="L51">
        <f t="shared" ca="1" si="4"/>
        <v>0.69687170838578527</v>
      </c>
    </row>
    <row r="52" spans="4:12">
      <c r="D52">
        <f t="shared" si="5"/>
        <v>48</v>
      </c>
      <c r="E52">
        <f t="shared" ca="1" si="0"/>
        <v>0.63</v>
      </c>
      <c r="G52">
        <f t="shared" ca="1" si="2"/>
        <v>4.0215585329625769E-2</v>
      </c>
      <c r="H52">
        <f t="shared" ca="1" si="3"/>
        <v>4.6648581255834642</v>
      </c>
      <c r="I52">
        <f t="shared" ca="1" si="7"/>
        <v>0.99999845584969538</v>
      </c>
      <c r="K52">
        <f t="shared" si="6"/>
        <v>48</v>
      </c>
      <c r="L52">
        <f t="shared" ca="1" si="4"/>
        <v>0.69704850206100111</v>
      </c>
    </row>
    <row r="53" spans="4:12">
      <c r="D53">
        <f t="shared" si="5"/>
        <v>49</v>
      </c>
      <c r="E53">
        <f t="shared" ca="1" si="0"/>
        <v>0</v>
      </c>
      <c r="G53">
        <f t="shared" ca="1" si="2"/>
        <v>3.9803106884019092E-2</v>
      </c>
      <c r="H53">
        <f t="shared" ca="1" si="3"/>
        <v>-11.114710248350569</v>
      </c>
      <c r="I53">
        <f t="shared" ca="1" si="7"/>
        <v>5.319772830880276E-29</v>
      </c>
      <c r="K53">
        <f t="shared" si="6"/>
        <v>49</v>
      </c>
      <c r="L53">
        <f t="shared" ca="1" si="4"/>
        <v>0.69722433319844579</v>
      </c>
    </row>
    <row r="54" spans="4:12">
      <c r="D54">
        <f t="shared" si="5"/>
        <v>50</v>
      </c>
      <c r="E54">
        <f t="shared" ca="1" si="0"/>
        <v>0.62</v>
      </c>
      <c r="G54">
        <f t="shared" ca="1" si="2"/>
        <v>3.9403065505975984E-2</v>
      </c>
      <c r="H54">
        <f t="shared" ca="1" si="3"/>
        <v>4.5072635268203838</v>
      </c>
      <c r="I54">
        <f t="shared" ca="1" si="7"/>
        <v>0.99999671654734068</v>
      </c>
      <c r="K54">
        <f t="shared" si="6"/>
        <v>50</v>
      </c>
      <c r="L54">
        <f t="shared" ca="1" si="4"/>
        <v>0.69739911468994553</v>
      </c>
    </row>
    <row r="55" spans="4:12">
      <c r="D55">
        <f t="shared" si="5"/>
        <v>51</v>
      </c>
      <c r="E55">
        <f t="shared" ca="1" si="0"/>
        <v>0.8</v>
      </c>
      <c r="G55">
        <f t="shared" ca="1" si="2"/>
        <v>3.9014848496491068E-2</v>
      </c>
      <c r="H55">
        <f t="shared" ca="1" si="3"/>
        <v>9.165741090399516</v>
      </c>
      <c r="I55">
        <f t="shared" ca="1" si="7"/>
        <v>1</v>
      </c>
      <c r="K55">
        <f t="shared" si="6"/>
        <v>51</v>
      </c>
      <c r="L55">
        <f t="shared" ca="1" si="4"/>
        <v>0.6975727721158087</v>
      </c>
    </row>
    <row r="56" spans="4:12">
      <c r="D56">
        <f t="shared" si="5"/>
        <v>52</v>
      </c>
      <c r="E56">
        <f t="shared" ca="1" si="0"/>
        <v>0.36</v>
      </c>
      <c r="G56">
        <f t="shared" ca="1" si="2"/>
        <v>3.8637884598143525E-2</v>
      </c>
      <c r="H56">
        <f t="shared" ca="1" si="3"/>
        <v>-2.132621929409646</v>
      </c>
      <c r="I56">
        <f t="shared" ca="1" si="7"/>
        <v>1.647787645261789E-2</v>
      </c>
      <c r="K56">
        <f t="shared" si="6"/>
        <v>52</v>
      </c>
      <c r="L56">
        <f t="shared" ca="1" si="4"/>
        <v>0.69774524218972589</v>
      </c>
    </row>
    <row r="57" spans="4:12">
      <c r="D57">
        <f t="shared" si="5"/>
        <v>53</v>
      </c>
      <c r="E57">
        <f t="shared" ca="1" si="0"/>
        <v>0.38</v>
      </c>
      <c r="G57">
        <f t="shared" ca="1" si="2"/>
        <v>3.8271640459491663E-2</v>
      </c>
      <c r="H57">
        <f t="shared" ca="1" si="3"/>
        <v>-1.6304500996252536</v>
      </c>
      <c r="I57">
        <f t="shared" ca="1" si="7"/>
        <v>5.1503201733697601E-2</v>
      </c>
      <c r="K57">
        <f t="shared" si="6"/>
        <v>53</v>
      </c>
      <c r="L57">
        <f t="shared" ca="1" si="4"/>
        <v>0.69791647140431134</v>
      </c>
    </row>
    <row r="58" spans="4:12">
      <c r="D58">
        <f t="shared" si="5"/>
        <v>54</v>
      </c>
      <c r="E58">
        <f t="shared" ca="1" si="0"/>
        <v>0.4</v>
      </c>
      <c r="G58">
        <f t="shared" ca="1" si="2"/>
        <v>3.7915617461286154E-2</v>
      </c>
      <c r="H58">
        <f t="shared" ca="1" si="3"/>
        <v>-1.1182727023578789</v>
      </c>
      <c r="I58">
        <f t="shared" ca="1" si="7"/>
        <v>0.13172527091819397</v>
      </c>
      <c r="K58">
        <f t="shared" si="6"/>
        <v>54</v>
      </c>
      <c r="L58">
        <f t="shared" ca="1" si="4"/>
        <v>0.69808641484908684</v>
      </c>
    </row>
    <row r="59" spans="4:12">
      <c r="D59">
        <f t="shared" si="5"/>
        <v>55</v>
      </c>
      <c r="E59">
        <f t="shared" ca="1" si="0"/>
        <v>0.56999999999999995</v>
      </c>
      <c r="G59">
        <f t="shared" ca="1" si="2"/>
        <v>3.7569348861541549E-2</v>
      </c>
      <c r="H59">
        <f t="shared" ca="1" si="3"/>
        <v>3.3963857204514825</v>
      </c>
      <c r="I59">
        <f t="shared" ca="1" si="7"/>
        <v>0.9996585896830873</v>
      </c>
      <c r="K59">
        <f t="shared" si="6"/>
        <v>55</v>
      </c>
      <c r="L59">
        <f t="shared" ca="1" si="4"/>
        <v>0.6982550351770469</v>
      </c>
    </row>
    <row r="60" spans="4:12">
      <c r="D60">
        <f t="shared" si="5"/>
        <v>56</v>
      </c>
      <c r="E60">
        <f t="shared" ca="1" si="0"/>
        <v>0.62</v>
      </c>
      <c r="G60">
        <f t="shared" ca="1" si="2"/>
        <v>3.7232397222285683E-2</v>
      </c>
      <c r="H60">
        <f t="shared" ca="1" si="3"/>
        <v>4.7700393541594561</v>
      </c>
      <c r="I60">
        <f t="shared" ca="1" si="7"/>
        <v>0.99999907905008156</v>
      </c>
      <c r="K60">
        <f t="shared" si="6"/>
        <v>56</v>
      </c>
      <c r="L60">
        <f t="shared" ca="1" si="4"/>
        <v>0.69842230169953501</v>
      </c>
    </row>
    <row r="61" spans="4:12">
      <c r="D61">
        <f t="shared" si="5"/>
        <v>57</v>
      </c>
      <c r="E61">
        <f t="shared" ca="1" si="0"/>
        <v>0.9</v>
      </c>
      <c r="G61">
        <f t="shared" ca="1" si="2"/>
        <v>3.6904352085721175E-2</v>
      </c>
      <c r="H61">
        <f t="shared" ca="1" si="3"/>
        <v>12.399621565963001</v>
      </c>
      <c r="I61">
        <f t="shared" ca="1" si="7"/>
        <v>1</v>
      </c>
      <c r="K61">
        <f t="shared" si="6"/>
        <v>57</v>
      </c>
      <c r="L61">
        <f t="shared" ca="1" si="4"/>
        <v>0.69858818959218716</v>
      </c>
    </row>
    <row r="62" spans="4:12">
      <c r="D62">
        <f t="shared" si="5"/>
        <v>58</v>
      </c>
      <c r="E62">
        <f t="shared" ca="1" si="0"/>
        <v>0.19</v>
      </c>
      <c r="G62">
        <f t="shared" ca="1" si="2"/>
        <v>3.6584827871723694E-2</v>
      </c>
      <c r="H62">
        <f t="shared" ca="1" si="3"/>
        <v>-6.8990347825328788</v>
      </c>
      <c r="I62">
        <f t="shared" ca="1" si="7"/>
        <v>2.6178526100366037E-12</v>
      </c>
      <c r="K62">
        <f t="shared" si="6"/>
        <v>58</v>
      </c>
      <c r="L62">
        <f t="shared" ca="1" si="4"/>
        <v>0.69875267919722039</v>
      </c>
    </row>
    <row r="63" spans="4:12">
      <c r="D63">
        <f t="shared" si="5"/>
        <v>59</v>
      </c>
      <c r="E63">
        <f t="shared" ca="1" si="0"/>
        <v>0.35</v>
      </c>
      <c r="G63">
        <f t="shared" ca="1" si="2"/>
        <v>3.6273461972186456E-2</v>
      </c>
      <c r="H63">
        <f t="shared" ca="1" si="3"/>
        <v>-2.5473168254756051</v>
      </c>
      <c r="I63">
        <f t="shared" ca="1" si="7"/>
        <v>5.4277413363994498E-3</v>
      </c>
      <c r="K63">
        <f t="shared" si="6"/>
        <v>59</v>
      </c>
      <c r="L63">
        <f t="shared" ca="1" si="4"/>
        <v>0.69891575540946926</v>
      </c>
    </row>
    <row r="64" spans="4:12">
      <c r="D64">
        <f t="shared" si="5"/>
        <v>60</v>
      </c>
      <c r="E64">
        <f t="shared" ca="1" si="0"/>
        <v>0.25</v>
      </c>
      <c r="G64">
        <f t="shared" ca="1" si="2"/>
        <v>3.5969913020794601E-2</v>
      </c>
      <c r="H64">
        <f t="shared" ca="1" si="3"/>
        <v>-5.3489147968962705</v>
      </c>
      <c r="I64">
        <f t="shared" ca="1" si="7"/>
        <v>4.424159143267497E-8</v>
      </c>
      <c r="K64">
        <f t="shared" si="6"/>
        <v>60</v>
      </c>
      <c r="L64">
        <f t="shared" ca="1" si="4"/>
        <v>0.69907740713536393</v>
      </c>
    </row>
    <row r="65" spans="4:12">
      <c r="D65">
        <f t="shared" si="5"/>
        <v>61</v>
      </c>
      <c r="E65">
        <f t="shared" ca="1" si="0"/>
        <v>0.24</v>
      </c>
      <c r="G65">
        <f t="shared" ca="1" si="2"/>
        <v>3.5673859319457643E-2</v>
      </c>
      <c r="H65">
        <f t="shared" ca="1" si="3"/>
        <v>-5.6736221945463789</v>
      </c>
      <c r="I65">
        <f t="shared" ca="1" si="7"/>
        <v>6.9904645377973159E-9</v>
      </c>
      <c r="K65">
        <f t="shared" si="6"/>
        <v>61</v>
      </c>
      <c r="L65">
        <f t="shared" ca="1" si="4"/>
        <v>0.69923762681556068</v>
      </c>
    </row>
    <row r="66" spans="4:12">
      <c r="D66">
        <f t="shared" si="5"/>
        <v>62</v>
      </c>
      <c r="E66">
        <f t="shared" ca="1" si="0"/>
        <v>0.8</v>
      </c>
      <c r="G66">
        <f t="shared" ca="1" si="2"/>
        <v>3.5384997404908067E-2</v>
      </c>
      <c r="H66">
        <f t="shared" ca="1" si="3"/>
        <v>10.105977850104326</v>
      </c>
      <c r="I66">
        <f t="shared" ca="1" si="7"/>
        <v>1</v>
      </c>
      <c r="K66">
        <f t="shared" si="6"/>
        <v>62</v>
      </c>
      <c r="L66">
        <f t="shared" ca="1" si="4"/>
        <v>0.69939641000322039</v>
      </c>
    </row>
    <row r="67" spans="4:12">
      <c r="D67">
        <f t="shared" si="5"/>
        <v>63</v>
      </c>
      <c r="E67">
        <f t="shared" ca="1" si="0"/>
        <v>0.97</v>
      </c>
      <c r="G67">
        <f t="shared" ca="1" si="2"/>
        <v>3.5103040740945841E-2</v>
      </c>
      <c r="H67">
        <f t="shared" ca="1" si="3"/>
        <v>15.03003696726997</v>
      </c>
      <c r="I67">
        <f t="shared" ca="1" si="7"/>
        <v>1</v>
      </c>
      <c r="K67">
        <f t="shared" si="6"/>
        <v>63</v>
      </c>
      <c r="L67">
        <f t="shared" ca="1" si="4"/>
        <v>0.69955375499101857</v>
      </c>
    </row>
    <row r="68" spans="4:12">
      <c r="D68">
        <f t="shared" si="5"/>
        <v>64</v>
      </c>
      <c r="E68">
        <f t="shared" ca="1" si="0"/>
        <v>0.92</v>
      </c>
      <c r="G68">
        <f t="shared" ca="1" si="2"/>
        <v>3.4827718523516703E-2</v>
      </c>
      <c r="H68">
        <f t="shared" ca="1" si="3"/>
        <v>13.713215227621365</v>
      </c>
      <c r="I68">
        <f t="shared" ca="1" si="7"/>
        <v>1</v>
      </c>
      <c r="K68">
        <f t="shared" si="6"/>
        <v>64</v>
      </c>
      <c r="L68">
        <f t="shared" ca="1" si="4"/>
        <v>0.6997096624809036</v>
      </c>
    </row>
    <row r="69" spans="4:12">
      <c r="D69">
        <f t="shared" si="5"/>
        <v>65</v>
      </c>
      <c r="E69">
        <f t="shared" ca="1" si="0"/>
        <v>0.7</v>
      </c>
      <c r="G69">
        <f t="shared" ca="1" si="2"/>
        <v>3.4558774587296427E-2</v>
      </c>
      <c r="H69">
        <f t="shared" ca="1" si="3"/>
        <v>7.4539680030984634</v>
      </c>
      <c r="I69">
        <f t="shared" ref="I69:I100" ca="1" si="8">NORMSDIST(H69)</f>
        <v>0.9999999999999547</v>
      </c>
      <c r="K69">
        <f t="shared" si="6"/>
        <v>65</v>
      </c>
      <c r="L69">
        <f t="shared" ca="1" si="4"/>
        <v>0.69986413529141978</v>
      </c>
    </row>
    <row r="70" spans="4:12">
      <c r="D70">
        <f t="shared" si="5"/>
        <v>66</v>
      </c>
      <c r="E70">
        <f t="shared" ref="E70:E104" ca="1" si="9">RANDBETWEEN(0,100)/100</f>
        <v>0.66</v>
      </c>
      <c r="G70">
        <f t="shared" ref="G70:G104" ca="1" si="10">$H$3/SQRT(D70)</f>
        <v>3.4295966403745562E-2</v>
      </c>
      <c r="H70">
        <f t="shared" ref="H70:H104" ca="1" si="11">(E70-$H$2)/G70</f>
        <v>6.344769453011688</v>
      </c>
      <c r="I70">
        <f t="shared" ca="1" si="8"/>
        <v>0.99999999988862065</v>
      </c>
      <c r="K70">
        <f t="shared" si="6"/>
        <v>66</v>
      </c>
      <c r="L70">
        <f t="shared" ref="L70:L104" ca="1" si="12">G70*LN(G70/$L$3)+(1-G70)*LN((1-G70)/(1-$L$3))+LN(2)</f>
        <v>0.70001717809807851</v>
      </c>
    </row>
    <row r="71" spans="4:12">
      <c r="D71">
        <f t="shared" ref="D71:D104" si="13">D70+1</f>
        <v>67</v>
      </c>
      <c r="E71">
        <f t="shared" ca="1" si="9"/>
        <v>0.15</v>
      </c>
      <c r="G71">
        <f t="shared" ca="1" si="10"/>
        <v>3.4039064161726675E-2</v>
      </c>
      <c r="H71">
        <f t="shared" ca="1" si="11"/>
        <v>-8.5901304046065103</v>
      </c>
      <c r="I71">
        <f t="shared" ca="1" si="8"/>
        <v>4.3435336505697075E-18</v>
      </c>
      <c r="K71">
        <f t="shared" ref="K71:K104" si="14">K70+1</f>
        <v>67</v>
      </c>
      <c r="L71">
        <f t="shared" ca="1" si="12"/>
        <v>0.70016879720286129</v>
      </c>
    </row>
    <row r="72" spans="4:12">
      <c r="D72">
        <f t="shared" si="13"/>
        <v>68</v>
      </c>
      <c r="E72">
        <f t="shared" ca="1" si="9"/>
        <v>0.17</v>
      </c>
      <c r="G72">
        <f t="shared" ca="1" si="10"/>
        <v>3.3787849922762382E-2</v>
      </c>
      <c r="H72">
        <f t="shared" ca="1" si="11"/>
        <v>-8.0620696677265684</v>
      </c>
      <c r="I72">
        <f t="shared" ca="1" si="8"/>
        <v>3.750671346787803E-16</v>
      </c>
      <c r="K72">
        <f t="shared" si="14"/>
        <v>68</v>
      </c>
      <c r="L72">
        <f t="shared" ca="1" si="12"/>
        <v>0.7003190003294274</v>
      </c>
    </row>
    <row r="73" spans="4:12">
      <c r="D73">
        <f t="shared" si="13"/>
        <v>69</v>
      </c>
      <c r="E73">
        <f t="shared" ca="1" si="9"/>
        <v>0.27</v>
      </c>
      <c r="G73">
        <f t="shared" ca="1" si="10"/>
        <v>3.3542116843876833E-2</v>
      </c>
      <c r="H73">
        <f t="shared" ca="1" si="11"/>
        <v>-5.1398067928283409</v>
      </c>
      <c r="I73">
        <f t="shared" ca="1" si="8"/>
        <v>1.3751055503854658E-7</v>
      </c>
      <c r="K73">
        <f t="shared" si="14"/>
        <v>69</v>
      </c>
      <c r="L73">
        <f t="shared" ca="1" si="12"/>
        <v>0.70046779644103918</v>
      </c>
    </row>
    <row r="74" spans="4:12">
      <c r="D74">
        <f t="shared" si="13"/>
        <v>70</v>
      </c>
      <c r="E74">
        <f t="shared" ca="1" si="9"/>
        <v>0.04</v>
      </c>
      <c r="G74">
        <f t="shared" ca="1" si="10"/>
        <v>3.3301668461722056E-2</v>
      </c>
      <c r="H74">
        <f t="shared" ca="1" si="11"/>
        <v>-12.083478654005903</v>
      </c>
      <c r="I74">
        <f t="shared" ca="1" si="8"/>
        <v>6.4569171377611377E-34</v>
      </c>
      <c r="K74">
        <f t="shared" si="14"/>
        <v>70</v>
      </c>
      <c r="L74">
        <f t="shared" ca="1" si="12"/>
        <v>0.7006151955785862</v>
      </c>
    </row>
    <row r="75" spans="4:12">
      <c r="D75">
        <f t="shared" si="13"/>
        <v>71</v>
      </c>
      <c r="E75">
        <f t="shared" ca="1" si="9"/>
        <v>0.27</v>
      </c>
      <c r="G75">
        <f t="shared" ca="1" si="10"/>
        <v>3.3066318032358342E-2</v>
      </c>
      <c r="H75">
        <f t="shared" ca="1" si="11"/>
        <v>-5.2137646481017716</v>
      </c>
      <c r="I75">
        <f t="shared" ca="1" si="8"/>
        <v>9.2523107999992081E-8</v>
      </c>
      <c r="K75">
        <f t="shared" si="14"/>
        <v>71</v>
      </c>
      <c r="L75">
        <f t="shared" ca="1" si="12"/>
        <v>0.70076120871641867</v>
      </c>
    </row>
    <row r="76" spans="4:12">
      <c r="D76">
        <f t="shared" si="13"/>
        <v>72</v>
      </c>
      <c r="E76">
        <f t="shared" ca="1" si="9"/>
        <v>0.96</v>
      </c>
      <c r="G76">
        <f t="shared" ca="1" si="10"/>
        <v>3.2835887921646663E-2</v>
      </c>
      <c r="H76">
        <f t="shared" ca="1" si="11"/>
        <v>15.76324055055561</v>
      </c>
      <c r="I76">
        <f t="shared" ca="1" si="8"/>
        <v>1</v>
      </c>
      <c r="K76">
        <f t="shared" si="14"/>
        <v>72</v>
      </c>
      <c r="L76">
        <f t="shared" ca="1" si="12"/>
        <v>0.7009058476339759</v>
      </c>
    </row>
    <row r="77" spans="4:12">
      <c r="D77">
        <f t="shared" si="13"/>
        <v>73</v>
      </c>
      <c r="E77">
        <f t="shared" ca="1" si="9"/>
        <v>0.36</v>
      </c>
      <c r="G77">
        <f t="shared" ca="1" si="10"/>
        <v>3.2610209041730571E-2</v>
      </c>
      <c r="H77">
        <f t="shared" ca="1" si="11"/>
        <v>-2.5268160622507696</v>
      </c>
      <c r="I77">
        <f t="shared" ca="1" si="8"/>
        <v>5.7550884094499377E-3</v>
      </c>
      <c r="K77">
        <f t="shared" si="14"/>
        <v>73</v>
      </c>
      <c r="L77">
        <f t="shared" ca="1" si="12"/>
        <v>0.701049124801437</v>
      </c>
    </row>
    <row r="78" spans="4:12">
      <c r="D78">
        <f t="shared" si="13"/>
        <v>74</v>
      </c>
      <c r="E78">
        <f t="shared" ca="1" si="9"/>
        <v>0.52</v>
      </c>
      <c r="G78">
        <f t="shared" ca="1" si="10"/>
        <v>3.2389120329545544E-2</v>
      </c>
      <c r="H78">
        <f t="shared" ca="1" si="11"/>
        <v>2.3958662418260483</v>
      </c>
      <c r="I78">
        <f t="shared" ca="1" si="8"/>
        <v>0.99170943003385681</v>
      </c>
      <c r="K78">
        <f t="shared" si="14"/>
        <v>74</v>
      </c>
      <c r="L78">
        <f t="shared" ca="1" si="12"/>
        <v>0.70119105327784226</v>
      </c>
    </row>
    <row r="79" spans="4:12">
      <c r="D79">
        <f t="shared" si="13"/>
        <v>75</v>
      </c>
      <c r="E79">
        <f t="shared" ca="1" si="9"/>
        <v>0.2</v>
      </c>
      <c r="G79">
        <f t="shared" ca="1" si="10"/>
        <v>3.2172468263700613E-2</v>
      </c>
      <c r="H79">
        <f t="shared" ca="1" si="11"/>
        <v>-7.5343923883357711</v>
      </c>
      <c r="I79">
        <f t="shared" ca="1" si="8"/>
        <v>2.4530695384112867E-14</v>
      </c>
      <c r="K79">
        <f t="shared" si="14"/>
        <v>75</v>
      </c>
      <c r="L79">
        <f t="shared" ca="1" si="12"/>
        <v>0.70133164662030378</v>
      </c>
    </row>
    <row r="80" spans="4:12">
      <c r="D80">
        <f t="shared" si="13"/>
        <v>76</v>
      </c>
      <c r="E80">
        <f t="shared" ca="1" si="9"/>
        <v>0.99</v>
      </c>
      <c r="G80">
        <f t="shared" ca="1" si="10"/>
        <v>3.1960106416439767E-2</v>
      </c>
      <c r="H80">
        <f t="shared" ca="1" si="11"/>
        <v>17.133860346545131</v>
      </c>
      <c r="I80">
        <f t="shared" ca="1" si="8"/>
        <v>1</v>
      </c>
      <c r="K80">
        <f t="shared" si="14"/>
        <v>76</v>
      </c>
      <c r="L80">
        <f t="shared" ca="1" si="12"/>
        <v>0.70147091880309986</v>
      </c>
    </row>
    <row r="81" spans="4:12">
      <c r="D81">
        <f t="shared" si="13"/>
        <v>77</v>
      </c>
      <c r="E81">
        <f t="shared" ca="1" si="9"/>
        <v>0.14000000000000001</v>
      </c>
      <c r="G81">
        <f t="shared" ca="1" si="10"/>
        <v>3.1751895037711794E-2</v>
      </c>
      <c r="H81">
        <f t="shared" ca="1" si="11"/>
        <v>-9.5238410066813</v>
      </c>
      <c r="I81">
        <f t="shared" ca="1" si="8"/>
        <v>8.3446876024016847E-22</v>
      </c>
      <c r="K81">
        <f t="shared" si="14"/>
        <v>77</v>
      </c>
      <c r="L81">
        <f t="shared" ca="1" si="12"/>
        <v>0.70160888414557421</v>
      </c>
    </row>
    <row r="82" spans="4:12">
      <c r="D82">
        <f t="shared" si="13"/>
        <v>78</v>
      </c>
      <c r="E82">
        <f t="shared" ca="1" si="9"/>
        <v>0.25</v>
      </c>
      <c r="G82">
        <f t="shared" ca="1" si="10"/>
        <v>3.1547700668664233E-2</v>
      </c>
      <c r="H82">
        <f t="shared" ca="1" si="11"/>
        <v>-6.0987012023702745</v>
      </c>
      <c r="I82">
        <f t="shared" ca="1" si="8"/>
        <v>5.3466870085138565E-10</v>
      </c>
      <c r="K82">
        <f t="shared" si="14"/>
        <v>78</v>
      </c>
      <c r="L82">
        <f t="shared" ca="1" si="12"/>
        <v>0.70174555724789522</v>
      </c>
    </row>
    <row r="83" spans="4:12">
      <c r="D83">
        <f t="shared" si="13"/>
        <v>79</v>
      </c>
      <c r="E83">
        <f t="shared" ca="1" si="9"/>
        <v>0.55000000000000004</v>
      </c>
      <c r="G83">
        <f t="shared" ca="1" si="10"/>
        <v>3.1347395782132643E-2</v>
      </c>
      <c r="H83">
        <f t="shared" ca="1" si="11"/>
        <v>3.4325020409296556</v>
      </c>
      <c r="I83">
        <f t="shared" ca="1" si="8"/>
        <v>0.99970098030965837</v>
      </c>
      <c r="K83">
        <f t="shared" si="14"/>
        <v>79</v>
      </c>
      <c r="L83">
        <f t="shared" ca="1" si="12"/>
        <v>0.7018809529338319</v>
      </c>
    </row>
    <row r="84" spans="4:12">
      <c r="D84">
        <f t="shared" si="13"/>
        <v>80</v>
      </c>
      <c r="E84">
        <f t="shared" ca="1" si="9"/>
        <v>0.6</v>
      </c>
      <c r="G84">
        <f t="shared" ca="1" si="10"/>
        <v>3.1150858447924781E-2</v>
      </c>
      <c r="H84">
        <f t="shared" ca="1" si="11"/>
        <v>5.0592506226902705</v>
      </c>
      <c r="I84">
        <f t="shared" ca="1" si="8"/>
        <v>0.99999978954632551</v>
      </c>
      <c r="K84">
        <f t="shared" si="14"/>
        <v>80</v>
      </c>
      <c r="L84">
        <f t="shared" ca="1" si="12"/>
        <v>0.70201508619980157</v>
      </c>
    </row>
    <row r="85" spans="4:12">
      <c r="D85">
        <f t="shared" si="13"/>
        <v>81</v>
      </c>
      <c r="E85">
        <f t="shared" ca="1" si="9"/>
        <v>0.1</v>
      </c>
      <c r="G85">
        <f t="shared" ca="1" si="10"/>
        <v>3.0957972020903737E-2</v>
      </c>
      <c r="H85">
        <f t="shared" ca="1" si="11"/>
        <v>-11.060156000166982</v>
      </c>
      <c r="I85">
        <f t="shared" ca="1" si="8"/>
        <v>9.7878378546029304E-29</v>
      </c>
      <c r="K85">
        <f t="shared" si="14"/>
        <v>81</v>
      </c>
      <c r="L85">
        <f t="shared" ca="1" si="12"/>
        <v>0.70214797216952385</v>
      </c>
    </row>
    <row r="86" spans="4:12">
      <c r="D86">
        <f t="shared" si="13"/>
        <v>82</v>
      </c>
      <c r="E86">
        <f t="shared" ca="1" si="9"/>
        <v>0.48</v>
      </c>
      <c r="G86">
        <f t="shared" ca="1" si="10"/>
        <v>3.0768624850057203E-2</v>
      </c>
      <c r="H86">
        <f t="shared" ca="1" si="11"/>
        <v>1.2220240645538634</v>
      </c>
      <c r="I86">
        <f t="shared" ca="1" si="8"/>
        <v>0.88915073658630517</v>
      </c>
      <c r="K86">
        <f t="shared" si="14"/>
        <v>82</v>
      </c>
      <c r="L86">
        <f t="shared" ca="1" si="12"/>
        <v>0.70227962605369476</v>
      </c>
    </row>
    <row r="87" spans="4:12">
      <c r="D87">
        <f t="shared" si="13"/>
        <v>83</v>
      </c>
      <c r="E87">
        <f t="shared" ca="1" si="9"/>
        <v>0.09</v>
      </c>
      <c r="G87">
        <f t="shared" ca="1" si="10"/>
        <v>3.0582710006904334E-2</v>
      </c>
      <c r="H87">
        <f t="shared" ca="1" si="11"/>
        <v>-11.522850653864305</v>
      </c>
      <c r="I87">
        <f t="shared" ca="1" si="8"/>
        <v>5.0603163682771204E-31</v>
      </c>
      <c r="K87">
        <f t="shared" si="14"/>
        <v>83</v>
      </c>
      <c r="L87">
        <f t="shared" ca="1" si="12"/>
        <v>0.70241006311415077</v>
      </c>
    </row>
    <row r="88" spans="4:12">
      <c r="D88">
        <f t="shared" si="13"/>
        <v>84</v>
      </c>
      <c r="E88">
        <f t="shared" ca="1" si="9"/>
        <v>0.12</v>
      </c>
      <c r="G88">
        <f t="shared" ca="1" si="10"/>
        <v>3.0400125031739226E-2</v>
      </c>
      <c r="H88">
        <f t="shared" ca="1" si="11"/>
        <v>-10.605219539834083</v>
      </c>
      <c r="I88">
        <f t="shared" ca="1" si="8"/>
        <v>1.4090068865767847E-26</v>
      </c>
      <c r="K88">
        <f t="shared" si="14"/>
        <v>84</v>
      </c>
      <c r="L88">
        <f t="shared" ca="1" si="12"/>
        <v>0.70253929863206344</v>
      </c>
    </row>
    <row r="89" spans="4:12">
      <c r="D89">
        <f t="shared" si="13"/>
        <v>85</v>
      </c>
      <c r="E89">
        <f t="shared" ca="1" si="9"/>
        <v>0.7</v>
      </c>
      <c r="G89">
        <f t="shared" ca="1" si="10"/>
        <v>3.0220771696343081E-2</v>
      </c>
      <c r="H89">
        <f t="shared" ca="1" si="11"/>
        <v>8.523938521105709</v>
      </c>
      <c r="I89">
        <f t="shared" ca="1" si="8"/>
        <v>1</v>
      </c>
      <c r="K89">
        <f t="shared" si="14"/>
        <v>85</v>
      </c>
      <c r="L89">
        <f t="shared" ca="1" si="12"/>
        <v>0.70266734787973606</v>
      </c>
    </row>
    <row r="90" spans="4:12">
      <c r="D90">
        <f t="shared" si="13"/>
        <v>86</v>
      </c>
      <c r="E90">
        <f t="shared" ca="1" si="9"/>
        <v>0.15</v>
      </c>
      <c r="G90">
        <f t="shared" ca="1" si="10"/>
        <v>3.0044555781916539E-2</v>
      </c>
      <c r="H90">
        <f t="shared" ca="1" si="11"/>
        <v>-9.7322124554756169</v>
      </c>
      <c r="I90">
        <f t="shared" ca="1" si="8"/>
        <v>1.0988013384924939E-22</v>
      </c>
      <c r="K90">
        <f t="shared" si="14"/>
        <v>86</v>
      </c>
      <c r="L90">
        <f t="shared" ca="1" si="12"/>
        <v>0.70279422609564091</v>
      </c>
    </row>
    <row r="91" spans="4:12">
      <c r="D91">
        <f t="shared" si="13"/>
        <v>87</v>
      </c>
      <c r="E91">
        <f t="shared" ca="1" si="9"/>
        <v>0.61</v>
      </c>
      <c r="G91">
        <f t="shared" ca="1" si="10"/>
        <v>2.9871386871091768E-2</v>
      </c>
      <c r="H91">
        <f t="shared" ca="1" si="11"/>
        <v>5.6107204102463664</v>
      </c>
      <c r="I91">
        <f t="shared" ca="1" si="8"/>
        <v>0.99999998992569672</v>
      </c>
      <c r="K91">
        <f t="shared" si="14"/>
        <v>87</v>
      </c>
      <c r="L91">
        <f t="shared" ca="1" si="12"/>
        <v>0.70291994846235628</v>
      </c>
    </row>
    <row r="92" spans="4:12">
      <c r="D92">
        <f t="shared" si="13"/>
        <v>88</v>
      </c>
      <c r="E92">
        <f t="shared" ca="1" si="9"/>
        <v>0.24</v>
      </c>
      <c r="G92">
        <f t="shared" ca="1" si="10"/>
        <v>2.9701178152981296E-2</v>
      </c>
      <c r="H92">
        <f t="shared" ca="1" si="11"/>
        <v>-6.8145444923936092</v>
      </c>
      <c r="I92">
        <f t="shared" ca="1" si="8"/>
        <v>4.7281452884642813E-12</v>
      </c>
      <c r="K92">
        <f t="shared" si="14"/>
        <v>88</v>
      </c>
      <c r="L92">
        <f t="shared" ca="1" si="12"/>
        <v>0.70304453008711021</v>
      </c>
    </row>
    <row r="93" spans="4:12">
      <c r="D93">
        <f t="shared" si="13"/>
        <v>89</v>
      </c>
      <c r="E93">
        <f t="shared" ca="1" si="9"/>
        <v>0.6</v>
      </c>
      <c r="G93">
        <f t="shared" ca="1" si="10"/>
        <v>2.9533846240308755E-2</v>
      </c>
      <c r="H93">
        <f t="shared" ca="1" si="11"/>
        <v>5.3362504401780999</v>
      </c>
      <c r="I93">
        <f t="shared" ca="1" si="8"/>
        <v>0.9999999525558404</v>
      </c>
      <c r="K93">
        <f t="shared" si="14"/>
        <v>89</v>
      </c>
      <c r="L93">
        <f t="shared" ca="1" si="12"/>
        <v>0.70316798598466179</v>
      </c>
    </row>
    <row r="94" spans="4:12">
      <c r="D94">
        <f t="shared" si="13"/>
        <v>90</v>
      </c>
      <c r="E94">
        <f t="shared" ca="1" si="9"/>
        <v>0.13</v>
      </c>
      <c r="G94">
        <f t="shared" ca="1" si="10"/>
        <v>2.9369310997746485E-2</v>
      </c>
      <c r="H94">
        <f t="shared" ca="1" si="11"/>
        <v>-10.636953656283275</v>
      </c>
      <c r="I94">
        <f t="shared" ca="1" si="8"/>
        <v>1.0029014464211753E-26</v>
      </c>
      <c r="K94">
        <f t="shared" si="14"/>
        <v>90</v>
      </c>
      <c r="L94">
        <f t="shared" ca="1" si="12"/>
        <v>0.70329033106228123</v>
      </c>
    </row>
    <row r="95" spans="4:12">
      <c r="D95">
        <f t="shared" si="13"/>
        <v>91</v>
      </c>
      <c r="E95">
        <f t="shared" ca="1" si="9"/>
        <v>0.31</v>
      </c>
      <c r="G95">
        <f t="shared" ca="1" si="10"/>
        <v>2.9207495380657311E-2</v>
      </c>
      <c r="H95">
        <f t="shared" ca="1" si="11"/>
        <v>-4.5330829732042712</v>
      </c>
      <c r="I95">
        <f t="shared" ca="1" si="8"/>
        <v>2.9064484150520542E-6</v>
      </c>
      <c r="K95">
        <f t="shared" si="14"/>
        <v>91</v>
      </c>
      <c r="L95">
        <f t="shared" ca="1" si="12"/>
        <v>0.70341158010661797</v>
      </c>
    </row>
    <row r="96" spans="4:12">
      <c r="D96">
        <f t="shared" si="13"/>
        <v>92</v>
      </c>
      <c r="E96">
        <f t="shared" ca="1" si="9"/>
        <v>0.45</v>
      </c>
      <c r="G96">
        <f t="shared" ca="1" si="10"/>
        <v>2.9048325283503259E-2</v>
      </c>
      <c r="H96">
        <f t="shared" ca="1" si="11"/>
        <v>0.26163298316946454</v>
      </c>
      <c r="I96">
        <f t="shared" ca="1" si="8"/>
        <v>0.60319779368955673</v>
      </c>
      <c r="K96">
        <f t="shared" si="14"/>
        <v>92</v>
      </c>
      <c r="L96">
        <f t="shared" ca="1" si="12"/>
        <v>0.7035317477722598</v>
      </c>
    </row>
    <row r="97" spans="4:12">
      <c r="D97">
        <f t="shared" si="13"/>
        <v>93</v>
      </c>
      <c r="E97">
        <f t="shared" ca="1" si="9"/>
        <v>0.28000000000000003</v>
      </c>
      <c r="G97">
        <f t="shared" ca="1" si="10"/>
        <v>2.8891729397243895E-2</v>
      </c>
      <c r="H97">
        <f t="shared" ca="1" si="11"/>
        <v>-5.6209857764863349</v>
      </c>
      <c r="I97">
        <f t="shared" ca="1" si="8"/>
        <v>9.493545327788343E-9</v>
      </c>
      <c r="K97">
        <f t="shared" si="14"/>
        <v>93</v>
      </c>
      <c r="L97">
        <f t="shared" ca="1" si="12"/>
        <v>0.70365084857181392</v>
      </c>
    </row>
    <row r="98" spans="4:12">
      <c r="D98">
        <f t="shared" si="13"/>
        <v>94</v>
      </c>
      <c r="E98">
        <f t="shared" ca="1" si="9"/>
        <v>0.81</v>
      </c>
      <c r="G98">
        <f t="shared" ca="1" si="10"/>
        <v>2.8737639075100848E-2</v>
      </c>
      <c r="H98">
        <f t="shared" ca="1" si="11"/>
        <v>12.791586637974712</v>
      </c>
      <c r="I98">
        <f t="shared" ca="1" si="8"/>
        <v>1</v>
      </c>
      <c r="K98">
        <f t="shared" si="14"/>
        <v>94</v>
      </c>
      <c r="L98">
        <f t="shared" ca="1" si="12"/>
        <v>0.70376889686735555</v>
      </c>
    </row>
    <row r="99" spans="4:12">
      <c r="D99">
        <f t="shared" si="13"/>
        <v>95</v>
      </c>
      <c r="E99">
        <f t="shared" ca="1" si="9"/>
        <v>0.48</v>
      </c>
      <c r="G99">
        <f t="shared" ca="1" si="10"/>
        <v>2.8585988206114611E-2</v>
      </c>
      <c r="H99">
        <f t="shared" ca="1" si="11"/>
        <v>1.3153297247900348</v>
      </c>
      <c r="I99">
        <f t="shared" ca="1" si="8"/>
        <v>0.90580044382629898</v>
      </c>
      <c r="K99">
        <f t="shared" si="14"/>
        <v>95</v>
      </c>
      <c r="L99">
        <f t="shared" ca="1" si="12"/>
        <v>0.70388590686310115</v>
      </c>
    </row>
    <row r="100" spans="4:12">
      <c r="D100">
        <f t="shared" si="13"/>
        <v>96</v>
      </c>
      <c r="E100">
        <f t="shared" ca="1" si="9"/>
        <v>0.17</v>
      </c>
      <c r="G100">
        <f t="shared" ca="1" si="10"/>
        <v>2.8436713095964621E-2</v>
      </c>
      <c r="H100">
        <f t="shared" ca="1" si="11"/>
        <v>-9.5791661673674824</v>
      </c>
      <c r="I100">
        <f t="shared" ca="1" si="8"/>
        <v>4.8915776085605554E-22</v>
      </c>
      <c r="K100">
        <f t="shared" si="14"/>
        <v>96</v>
      </c>
      <c r="L100">
        <f t="shared" ca="1" si="12"/>
        <v>0.70400189259918422</v>
      </c>
    </row>
    <row r="101" spans="4:12">
      <c r="D101">
        <f t="shared" si="13"/>
        <v>97</v>
      </c>
      <c r="E101">
        <f t="shared" ca="1" si="9"/>
        <v>0.61</v>
      </c>
      <c r="G101">
        <f t="shared" ca="1" si="10"/>
        <v>2.8289752354564636E-2</v>
      </c>
      <c r="H101">
        <f t="shared" ca="1" si="11"/>
        <v>5.9244067568854897</v>
      </c>
      <c r="I101">
        <f t="shared" ref="I101:I104" ca="1" si="15">NORMSDIST(H101)</f>
        <v>0.99999999843286602</v>
      </c>
      <c r="K101">
        <f t="shared" si="14"/>
        <v>97</v>
      </c>
      <c r="L101">
        <f t="shared" ca="1" si="12"/>
        <v>0.70411686794642081</v>
      </c>
    </row>
    <row r="102" spans="4:12">
      <c r="D102">
        <f t="shared" si="13"/>
        <v>98</v>
      </c>
      <c r="E102">
        <f t="shared" ca="1" si="9"/>
        <v>0.08</v>
      </c>
      <c r="G102">
        <f t="shared" ca="1" si="10"/>
        <v>2.814504678998285E-2</v>
      </c>
      <c r="H102">
        <f t="shared" ca="1" si="11"/>
        <v>-12.876155534727426</v>
      </c>
      <c r="I102">
        <f t="shared" ca="1" si="15"/>
        <v>3.0657245993009708E-38</v>
      </c>
      <c r="K102">
        <f t="shared" si="14"/>
        <v>98</v>
      </c>
      <c r="L102">
        <f t="shared" ca="1" si="12"/>
        <v>0.70423084660196145</v>
      </c>
    </row>
    <row r="103" spans="4:12">
      <c r="D103">
        <f t="shared" si="13"/>
        <v>99</v>
      </c>
      <c r="E103">
        <f t="shared" ca="1" si="9"/>
        <v>0.72</v>
      </c>
      <c r="G103">
        <f t="shared" ca="1" si="10"/>
        <v>2.8002539308270416E-2</v>
      </c>
      <c r="H103">
        <f t="shared" ca="1" si="11"/>
        <v>9.9133866734011544</v>
      </c>
      <c r="I103">
        <f t="shared" ca="1" si="15"/>
        <v>1</v>
      </c>
      <c r="K103">
        <f t="shared" si="14"/>
        <v>99</v>
      </c>
      <c r="L103">
        <f t="shared" ca="1" si="12"/>
        <v>0.7043438420857393</v>
      </c>
    </row>
    <row r="104" spans="4:12">
      <c r="D104">
        <f t="shared" si="13"/>
        <v>100</v>
      </c>
      <c r="E104">
        <f t="shared" ca="1" si="9"/>
        <v>0.4</v>
      </c>
      <c r="G104">
        <f t="shared" ca="1" si="10"/>
        <v>2.7862174818813361E-2</v>
      </c>
      <c r="H104">
        <f t="shared" ca="1" si="11"/>
        <v>-1.521776396700028</v>
      </c>
      <c r="I104">
        <f t="shared" ca="1" si="15"/>
        <v>6.4032558793492234E-2</v>
      </c>
      <c r="K104">
        <f t="shared" si="14"/>
        <v>100</v>
      </c>
      <c r="L104">
        <f t="shared" ca="1" si="12"/>
        <v>0.70445586773763225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6:AP108"/>
  <sheetViews>
    <sheetView topLeftCell="V3" workbookViewId="0">
      <selection activeCell="AO8" sqref="AO8:AP12"/>
    </sheetView>
  </sheetViews>
  <sheetFormatPr defaultRowHeight="14.5"/>
  <cols>
    <col min="9" max="9" width="12" bestFit="1" customWidth="1"/>
    <col min="10" max="10" width="12" customWidth="1"/>
    <col min="11" max="11" width="12" style="2" bestFit="1" customWidth="1"/>
    <col min="12" max="12" width="12" bestFit="1" customWidth="1"/>
  </cols>
  <sheetData>
    <row r="6" spans="1:42">
      <c r="B6" t="s">
        <v>0</v>
      </c>
      <c r="C6">
        <v>100</v>
      </c>
      <c r="L6" t="s">
        <v>5</v>
      </c>
    </row>
    <row r="7" spans="1:42">
      <c r="A7" t="s">
        <v>3</v>
      </c>
      <c r="B7" t="s">
        <v>0</v>
      </c>
      <c r="C7" t="s">
        <v>1</v>
      </c>
      <c r="D7" s="1" t="s">
        <v>4</v>
      </c>
      <c r="E7" t="s">
        <v>2</v>
      </c>
      <c r="F7" t="s">
        <v>6</v>
      </c>
      <c r="H7" t="s">
        <v>7</v>
      </c>
      <c r="I7" t="s">
        <v>8</v>
      </c>
      <c r="K7" s="2">
        <f>SUM(K8:K39)</f>
        <v>9.1571612441176855E-5</v>
      </c>
      <c r="M7" t="e">
        <f>ln</f>
        <v>#NAME?</v>
      </c>
    </row>
    <row r="8" spans="1:42">
      <c r="A8">
        <v>0</v>
      </c>
      <c r="B8">
        <f>$C$6</f>
        <v>100</v>
      </c>
      <c r="C8">
        <v>0.2</v>
      </c>
      <c r="D8">
        <f>A8/B8</f>
        <v>0</v>
      </c>
      <c r="E8">
        <v>0.8</v>
      </c>
      <c r="F8">
        <f>FACT(B8)/(FACT(A8)*(FACT(B8-A8)))</f>
        <v>1</v>
      </c>
      <c r="H8">
        <f>0.5^A8</f>
        <v>1</v>
      </c>
      <c r="I8">
        <f>0.5^(B8-A8)</f>
        <v>7.8886090522101181E-31</v>
      </c>
      <c r="J8">
        <f>A8/B8</f>
        <v>0</v>
      </c>
      <c r="K8" s="2">
        <f>F8*H8*I8</f>
        <v>7.8886090522101181E-31</v>
      </c>
      <c r="L8">
        <v>0</v>
      </c>
      <c r="M8">
        <f>LN(K8/100)</f>
        <v>-73.919888241982619</v>
      </c>
      <c r="AO8">
        <f ca="1">EXP(AP8)</f>
        <v>0</v>
      </c>
      <c r="AP8">
        <f ca="1">LN(AO8)</f>
        <v>-1</v>
      </c>
    </row>
    <row r="9" spans="1:42">
      <c r="A9">
        <f>A8+1</f>
        <v>1</v>
      </c>
      <c r="B9">
        <f t="shared" ref="B9:B72" si="0">$C$6</f>
        <v>100</v>
      </c>
      <c r="C9">
        <v>0.2</v>
      </c>
      <c r="D9">
        <f t="shared" ref="D9:D39" si="1">A9/B9</f>
        <v>0.01</v>
      </c>
      <c r="E9">
        <v>1.8</v>
      </c>
      <c r="F9">
        <f t="shared" ref="F9:F39" si="2">FACT(B9)/(FACT(A9)*(FACT(B9-A9)))</f>
        <v>100.00000000000003</v>
      </c>
      <c r="H9">
        <f t="shared" ref="H9:H39" si="3">0.5^A9</f>
        <v>0.5</v>
      </c>
      <c r="I9">
        <f t="shared" ref="I9:I39" si="4">0.5^(B9-A9)</f>
        <v>1.5777218104420236E-30</v>
      </c>
      <c r="J9">
        <f t="shared" ref="J9:J39" si="5">A9/B9</f>
        <v>0.01</v>
      </c>
      <c r="K9" s="2">
        <f t="shared" ref="K9:K40" si="6">F9*H9*I9</f>
        <v>7.8886090522101203E-29</v>
      </c>
      <c r="L9">
        <f>L8+1</f>
        <v>1</v>
      </c>
      <c r="M9">
        <f t="shared" ref="M9" si="7">LN(K9)/100</f>
        <v>-0.64709547870006445</v>
      </c>
      <c r="AO9">
        <f t="shared" ref="AO9:AO12" si="8">EXP(AP9)</f>
        <v>0.22313016014842982</v>
      </c>
      <c r="AP9">
        <v>-1.5</v>
      </c>
    </row>
    <row r="10" spans="1:42">
      <c r="A10">
        <f t="shared" ref="A10:A39" si="9">A9+1</f>
        <v>2</v>
      </c>
      <c r="B10">
        <f t="shared" si="0"/>
        <v>100</v>
      </c>
      <c r="C10">
        <v>0.2</v>
      </c>
      <c r="D10">
        <f t="shared" si="1"/>
        <v>0.02</v>
      </c>
      <c r="E10">
        <v>2.8</v>
      </c>
      <c r="F10">
        <f t="shared" si="2"/>
        <v>4950.0000000000009</v>
      </c>
      <c r="H10">
        <f t="shared" si="3"/>
        <v>0.25</v>
      </c>
      <c r="I10">
        <f t="shared" si="4"/>
        <v>3.1554436208840472E-30</v>
      </c>
      <c r="J10">
        <f t="shared" si="5"/>
        <v>0.02</v>
      </c>
      <c r="K10" s="2">
        <f t="shared" si="6"/>
        <v>3.9048614808440092E-27</v>
      </c>
      <c r="L10">
        <f t="shared" ref="L10:L39" si="10">L9+1</f>
        <v>2</v>
      </c>
      <c r="M10">
        <f>LN(K10)/100</f>
        <v>-0.60807575200431796</v>
      </c>
      <c r="AO10">
        <f t="shared" si="8"/>
        <v>4.9787068367863944E-2</v>
      </c>
      <c r="AP10">
        <v>-3</v>
      </c>
    </row>
    <row r="11" spans="1:42">
      <c r="A11">
        <f t="shared" si="9"/>
        <v>3</v>
      </c>
      <c r="B11">
        <f t="shared" si="0"/>
        <v>100</v>
      </c>
      <c r="C11">
        <v>0.2</v>
      </c>
      <c r="D11">
        <f t="shared" si="1"/>
        <v>0.03</v>
      </c>
      <c r="E11">
        <v>3.8</v>
      </c>
      <c r="F11">
        <f t="shared" si="2"/>
        <v>161700</v>
      </c>
      <c r="H11">
        <f t="shared" si="3"/>
        <v>0.125</v>
      </c>
      <c r="I11">
        <f t="shared" si="4"/>
        <v>6.3108872417680944E-30</v>
      </c>
      <c r="J11">
        <f t="shared" si="5"/>
        <v>0.03</v>
      </c>
      <c r="K11" s="2">
        <f t="shared" si="6"/>
        <v>1.2755880837423761E-25</v>
      </c>
      <c r="L11">
        <f t="shared" si="10"/>
        <v>3</v>
      </c>
      <c r="M11">
        <f t="shared" ref="M11:M74" si="11">LN(K11)/100</f>
        <v>-0.57321220010429341</v>
      </c>
      <c r="AO11">
        <f t="shared" si="8"/>
        <v>3.0197383422318501E-2</v>
      </c>
      <c r="AP11">
        <v>-3.5</v>
      </c>
    </row>
    <row r="12" spans="1:42">
      <c r="A12">
        <f t="shared" si="9"/>
        <v>4</v>
      </c>
      <c r="B12">
        <f t="shared" si="0"/>
        <v>100</v>
      </c>
      <c r="C12">
        <v>0.2</v>
      </c>
      <c r="D12">
        <f t="shared" si="1"/>
        <v>0.04</v>
      </c>
      <c r="E12">
        <v>4.8</v>
      </c>
      <c r="F12">
        <f t="shared" si="2"/>
        <v>3921225.0000000033</v>
      </c>
      <c r="H12">
        <f t="shared" si="3"/>
        <v>6.25E-2</v>
      </c>
      <c r="I12">
        <f t="shared" si="4"/>
        <v>1.2621774483536189E-29</v>
      </c>
      <c r="J12">
        <f t="shared" si="5"/>
        <v>0.04</v>
      </c>
      <c r="K12" s="2">
        <f t="shared" si="6"/>
        <v>3.0933011030752646E-24</v>
      </c>
      <c r="L12">
        <f t="shared" si="10"/>
        <v>4</v>
      </c>
      <c r="M12">
        <f t="shared" si="11"/>
        <v>-0.54132803393045836</v>
      </c>
      <c r="AO12">
        <f t="shared" si="8"/>
        <v>1.8315638888734179E-2</v>
      </c>
      <c r="AP12">
        <v>-4</v>
      </c>
    </row>
    <row r="13" spans="1:42">
      <c r="A13">
        <f t="shared" si="9"/>
        <v>5</v>
      </c>
      <c r="B13">
        <f t="shared" si="0"/>
        <v>100</v>
      </c>
      <c r="C13">
        <v>0.2</v>
      </c>
      <c r="D13">
        <f t="shared" si="1"/>
        <v>0.05</v>
      </c>
      <c r="E13">
        <v>5.8</v>
      </c>
      <c r="F13">
        <f t="shared" si="2"/>
        <v>75287520.000000015</v>
      </c>
      <c r="H13">
        <f t="shared" si="3"/>
        <v>3.125E-2</v>
      </c>
      <c r="I13">
        <f t="shared" si="4"/>
        <v>2.5243548967072378E-29</v>
      </c>
      <c r="J13">
        <f t="shared" si="5"/>
        <v>0.05</v>
      </c>
      <c r="K13" s="2">
        <f t="shared" si="6"/>
        <v>5.9391381179045042E-23</v>
      </c>
      <c r="L13">
        <f t="shared" si="10"/>
        <v>5</v>
      </c>
      <c r="M13">
        <f t="shared" si="11"/>
        <v>-0.51177893114012107</v>
      </c>
    </row>
    <row r="14" spans="1:42">
      <c r="A14">
        <f t="shared" si="9"/>
        <v>6</v>
      </c>
      <c r="B14">
        <f t="shared" si="0"/>
        <v>100</v>
      </c>
      <c r="C14">
        <v>0.2</v>
      </c>
      <c r="D14">
        <f t="shared" si="1"/>
        <v>0.06</v>
      </c>
      <c r="E14">
        <v>6.8</v>
      </c>
      <c r="F14">
        <f t="shared" si="2"/>
        <v>1192052400.0000007</v>
      </c>
      <c r="H14">
        <f t="shared" si="3"/>
        <v>1.5625E-2</v>
      </c>
      <c r="I14">
        <f t="shared" si="4"/>
        <v>5.0487097934144756E-29</v>
      </c>
      <c r="J14">
        <f t="shared" si="5"/>
        <v>0.06</v>
      </c>
      <c r="K14" s="2">
        <f t="shared" si="6"/>
        <v>9.4036353533488022E-22</v>
      </c>
      <c r="L14">
        <f t="shared" si="10"/>
        <v>6</v>
      </c>
      <c r="M14">
        <f t="shared" si="11"/>
        <v>-0.48415775691639618</v>
      </c>
    </row>
    <row r="15" spans="1:42">
      <c r="A15">
        <f t="shared" si="9"/>
        <v>7</v>
      </c>
      <c r="B15">
        <f t="shared" si="0"/>
        <v>100</v>
      </c>
      <c r="C15">
        <v>0.2</v>
      </c>
      <c r="D15">
        <f t="shared" si="1"/>
        <v>7.0000000000000007E-2</v>
      </c>
      <c r="E15">
        <v>7.8</v>
      </c>
      <c r="F15">
        <f t="shared" si="2"/>
        <v>16007560800.00001</v>
      </c>
      <c r="H15">
        <f t="shared" si="3"/>
        <v>7.8125E-3</v>
      </c>
      <c r="I15">
        <f t="shared" si="4"/>
        <v>1.0097419586828951E-28</v>
      </c>
      <c r="J15">
        <f t="shared" si="5"/>
        <v>7.0000000000000007E-2</v>
      </c>
      <c r="K15" s="2">
        <f t="shared" si="6"/>
        <v>1.2627738903068391E-20</v>
      </c>
      <c r="L15">
        <f t="shared" si="10"/>
        <v>7</v>
      </c>
      <c r="M15">
        <f t="shared" si="11"/>
        <v>-0.45818391058424929</v>
      </c>
    </row>
    <row r="16" spans="1:42">
      <c r="A16">
        <f t="shared" si="9"/>
        <v>8</v>
      </c>
      <c r="B16">
        <f t="shared" si="0"/>
        <v>100</v>
      </c>
      <c r="C16">
        <v>0.2</v>
      </c>
      <c r="D16">
        <f t="shared" si="1"/>
        <v>0.08</v>
      </c>
      <c r="E16">
        <v>8.8000000000000007</v>
      </c>
      <c r="F16">
        <f t="shared" si="2"/>
        <v>186087894300.00006</v>
      </c>
      <c r="H16">
        <f t="shared" si="3"/>
        <v>3.90625E-3</v>
      </c>
      <c r="I16">
        <f t="shared" si="4"/>
        <v>2.0194839173657902E-28</v>
      </c>
      <c r="J16">
        <f t="shared" si="5"/>
        <v>0.08</v>
      </c>
      <c r="K16" s="2">
        <f t="shared" si="6"/>
        <v>1.4679746474817001E-19</v>
      </c>
      <c r="L16">
        <f t="shared" si="10"/>
        <v>8</v>
      </c>
      <c r="M16">
        <f t="shared" si="11"/>
        <v>-0.43365233106951506</v>
      </c>
    </row>
    <row r="17" spans="1:13">
      <c r="A17">
        <f t="shared" si="9"/>
        <v>9</v>
      </c>
      <c r="B17">
        <f t="shared" si="0"/>
        <v>100</v>
      </c>
      <c r="C17">
        <v>0.2</v>
      </c>
      <c r="D17">
        <f t="shared" si="1"/>
        <v>0.09</v>
      </c>
      <c r="E17">
        <v>9.8000000000000007</v>
      </c>
      <c r="F17">
        <f t="shared" si="2"/>
        <v>1902231808400</v>
      </c>
      <c r="H17">
        <f t="shared" si="3"/>
        <v>1.953125E-3</v>
      </c>
      <c r="I17">
        <f t="shared" si="4"/>
        <v>4.0389678347315804E-28</v>
      </c>
      <c r="J17">
        <f t="shared" si="5"/>
        <v>0.09</v>
      </c>
      <c r="K17" s="2">
        <f t="shared" si="6"/>
        <v>1.5005963063146263E-18</v>
      </c>
      <c r="L17">
        <f t="shared" si="10"/>
        <v>9</v>
      </c>
      <c r="M17">
        <f t="shared" si="11"/>
        <v>-0.41040669107238686</v>
      </c>
    </row>
    <row r="18" spans="1:13">
      <c r="A18">
        <f t="shared" si="9"/>
        <v>10</v>
      </c>
      <c r="B18">
        <f t="shared" si="0"/>
        <v>100</v>
      </c>
      <c r="C18">
        <v>0.2</v>
      </c>
      <c r="D18">
        <f t="shared" si="1"/>
        <v>0.1</v>
      </c>
      <c r="E18">
        <v>10.8</v>
      </c>
      <c r="F18">
        <f t="shared" si="2"/>
        <v>17310309456440.016</v>
      </c>
      <c r="H18">
        <f t="shared" si="3"/>
        <v>9.765625E-4</v>
      </c>
      <c r="I18">
        <f t="shared" si="4"/>
        <v>8.0779356694631609E-28</v>
      </c>
      <c r="J18">
        <f t="shared" si="5"/>
        <v>0.1</v>
      </c>
      <c r="K18" s="2">
        <f t="shared" si="6"/>
        <v>1.3655426387463112E-17</v>
      </c>
      <c r="L18">
        <f t="shared" si="10"/>
        <v>10</v>
      </c>
      <c r="M18">
        <f t="shared" si="11"/>
        <v>-0.38832394693715883</v>
      </c>
    </row>
    <row r="19" spans="1:13">
      <c r="A19">
        <f t="shared" si="9"/>
        <v>11</v>
      </c>
      <c r="B19">
        <f t="shared" si="0"/>
        <v>100</v>
      </c>
      <c r="C19">
        <v>0.2</v>
      </c>
      <c r="D19">
        <f t="shared" si="1"/>
        <v>0.11</v>
      </c>
      <c r="E19">
        <v>11.8</v>
      </c>
      <c r="F19">
        <f t="shared" si="2"/>
        <v>141629804643600</v>
      </c>
      <c r="H19">
        <f t="shared" si="3"/>
        <v>4.8828125E-4</v>
      </c>
      <c r="I19">
        <f t="shared" si="4"/>
        <v>1.6155871338926322E-27</v>
      </c>
      <c r="J19">
        <f t="shared" si="5"/>
        <v>0.11</v>
      </c>
      <c r="K19" s="2">
        <f t="shared" si="6"/>
        <v>1.1172621589742536E-16</v>
      </c>
      <c r="L19">
        <f t="shared" si="10"/>
        <v>11</v>
      </c>
      <c r="M19">
        <f t="shared" si="11"/>
        <v>-0.36730480296183993</v>
      </c>
    </row>
    <row r="20" spans="1:13">
      <c r="A20">
        <f t="shared" si="9"/>
        <v>12</v>
      </c>
      <c r="B20">
        <f t="shared" si="0"/>
        <v>100</v>
      </c>
      <c r="C20">
        <v>0.2</v>
      </c>
      <c r="D20">
        <f t="shared" si="1"/>
        <v>0.12</v>
      </c>
      <c r="E20">
        <v>12.8</v>
      </c>
      <c r="F20">
        <f t="shared" si="2"/>
        <v>1050421051106700.5</v>
      </c>
      <c r="H20">
        <f t="shared" si="3"/>
        <v>2.44140625E-4</v>
      </c>
      <c r="I20">
        <f t="shared" si="4"/>
        <v>3.2311742677852644E-27</v>
      </c>
      <c r="J20">
        <f t="shared" si="5"/>
        <v>0.12</v>
      </c>
      <c r="K20" s="2">
        <f t="shared" si="6"/>
        <v>8.2863610123923846E-16</v>
      </c>
      <c r="L20">
        <f t="shared" si="10"/>
        <v>12</v>
      </c>
      <c r="M20">
        <f t="shared" si="11"/>
        <v>-0.34726750576239851</v>
      </c>
    </row>
    <row r="21" spans="1:13">
      <c r="A21">
        <f t="shared" si="9"/>
        <v>13</v>
      </c>
      <c r="B21">
        <f t="shared" si="0"/>
        <v>100</v>
      </c>
      <c r="C21">
        <v>0.2</v>
      </c>
      <c r="D21">
        <f t="shared" si="1"/>
        <v>0.13</v>
      </c>
      <c r="E21">
        <v>13.8</v>
      </c>
      <c r="F21">
        <f t="shared" si="2"/>
        <v>7110542499799204</v>
      </c>
      <c r="H21">
        <f t="shared" si="3"/>
        <v>1.220703125E-4</v>
      </c>
      <c r="I21">
        <f t="shared" si="4"/>
        <v>6.4623485355705287E-27</v>
      </c>
      <c r="J21">
        <f t="shared" si="5"/>
        <v>0.13</v>
      </c>
      <c r="K21" s="2">
        <f t="shared" si="6"/>
        <v>5.6092289930040762E-15</v>
      </c>
      <c r="L21">
        <f t="shared" si="10"/>
        <v>13</v>
      </c>
      <c r="M21">
        <f t="shared" si="11"/>
        <v>-0.32814363119223183</v>
      </c>
    </row>
    <row r="22" spans="1:13">
      <c r="A22">
        <f t="shared" si="9"/>
        <v>14</v>
      </c>
      <c r="B22">
        <f t="shared" si="0"/>
        <v>100</v>
      </c>
      <c r="C22">
        <v>0.2</v>
      </c>
      <c r="D22">
        <f t="shared" si="1"/>
        <v>0.14000000000000001</v>
      </c>
      <c r="E22">
        <v>14.8</v>
      </c>
      <c r="F22">
        <f t="shared" si="2"/>
        <v>4.4186942677323584E+16</v>
      </c>
      <c r="H22">
        <f t="shared" si="3"/>
        <v>6.103515625E-5</v>
      </c>
      <c r="I22">
        <f t="shared" si="4"/>
        <v>1.2924697071141057E-26</v>
      </c>
      <c r="J22">
        <f t="shared" si="5"/>
        <v>0.14000000000000001</v>
      </c>
      <c r="K22" s="2">
        <f t="shared" si="6"/>
        <v>3.4857351599382441E-14</v>
      </c>
      <c r="L22">
        <f t="shared" si="10"/>
        <v>14</v>
      </c>
      <c r="M22">
        <f t="shared" si="11"/>
        <v>-0.30987512330183853</v>
      </c>
    </row>
    <row r="23" spans="1:13">
      <c r="A23">
        <f t="shared" si="9"/>
        <v>15</v>
      </c>
      <c r="B23">
        <f t="shared" si="0"/>
        <v>100</v>
      </c>
      <c r="C23">
        <v>0.2</v>
      </c>
      <c r="D23">
        <f t="shared" si="1"/>
        <v>0.15</v>
      </c>
      <c r="E23">
        <v>15.8</v>
      </c>
      <c r="F23">
        <f t="shared" si="2"/>
        <v>2.533384713499888E+17</v>
      </c>
      <c r="H23">
        <f t="shared" si="3"/>
        <v>3.0517578125E-5</v>
      </c>
      <c r="I23">
        <f t="shared" si="4"/>
        <v>2.5849394142282115E-26</v>
      </c>
      <c r="J23">
        <f t="shared" si="5"/>
        <v>0.15</v>
      </c>
      <c r="K23" s="2">
        <f t="shared" si="6"/>
        <v>1.9984881583645953E-13</v>
      </c>
      <c r="L23">
        <f t="shared" si="10"/>
        <v>15</v>
      </c>
      <c r="M23">
        <f t="shared" si="11"/>
        <v>-0.29241215235032558</v>
      </c>
    </row>
    <row r="24" spans="1:13">
      <c r="A24">
        <f t="shared" si="9"/>
        <v>16</v>
      </c>
      <c r="B24">
        <f t="shared" si="0"/>
        <v>100</v>
      </c>
      <c r="C24">
        <v>1.2</v>
      </c>
      <c r="D24">
        <f t="shared" si="1"/>
        <v>0.16</v>
      </c>
      <c r="E24">
        <v>16.8</v>
      </c>
      <c r="F24">
        <f t="shared" si="2"/>
        <v>1.3458606290468147E+18</v>
      </c>
      <c r="H24">
        <f t="shared" si="3"/>
        <v>1.52587890625E-5</v>
      </c>
      <c r="I24">
        <f t="shared" si="4"/>
        <v>5.169878828456423E-26</v>
      </c>
      <c r="J24">
        <f t="shared" si="5"/>
        <v>0.16</v>
      </c>
      <c r="K24" s="2">
        <f t="shared" si="6"/>
        <v>1.0616968341311906E-12</v>
      </c>
      <c r="L24">
        <f t="shared" si="10"/>
        <v>16</v>
      </c>
      <c r="M24">
        <f t="shared" si="11"/>
        <v>-0.2757115270078202</v>
      </c>
    </row>
    <row r="25" spans="1:13">
      <c r="A25">
        <f t="shared" si="9"/>
        <v>17</v>
      </c>
      <c r="B25">
        <f t="shared" si="0"/>
        <v>100</v>
      </c>
      <c r="C25">
        <v>2.2000000000000002</v>
      </c>
      <c r="D25">
        <f t="shared" si="1"/>
        <v>0.17</v>
      </c>
      <c r="E25">
        <v>17.8</v>
      </c>
      <c r="F25">
        <f t="shared" si="2"/>
        <v>6.6501348729372017E+18</v>
      </c>
      <c r="H25">
        <f t="shared" si="3"/>
        <v>7.62939453125E-6</v>
      </c>
      <c r="I25">
        <f t="shared" si="4"/>
        <v>1.0339757656912846E-25</v>
      </c>
      <c r="J25">
        <f t="shared" si="5"/>
        <v>0.17</v>
      </c>
      <c r="K25" s="2">
        <f t="shared" si="6"/>
        <v>5.2460314157070592E-12</v>
      </c>
      <c r="L25">
        <f t="shared" si="10"/>
        <v>17</v>
      </c>
      <c r="M25">
        <f t="shared" si="11"/>
        <v>-0.25973549245994926</v>
      </c>
    </row>
    <row r="26" spans="1:13">
      <c r="A26">
        <f t="shared" si="9"/>
        <v>18</v>
      </c>
      <c r="B26">
        <f t="shared" si="0"/>
        <v>100</v>
      </c>
      <c r="C26">
        <v>3.2</v>
      </c>
      <c r="D26">
        <f t="shared" si="1"/>
        <v>0.18</v>
      </c>
      <c r="E26">
        <v>18.8</v>
      </c>
      <c r="F26">
        <f t="shared" si="2"/>
        <v>3.0664510802988204E+19</v>
      </c>
      <c r="H26">
        <f t="shared" si="3"/>
        <v>3.814697265625E-6</v>
      </c>
      <c r="I26">
        <f t="shared" si="4"/>
        <v>2.0679515313825692E-25</v>
      </c>
      <c r="J26">
        <f t="shared" si="5"/>
        <v>0.18</v>
      </c>
      <c r="K26" s="2">
        <f t="shared" si="6"/>
        <v>2.419003375020477E-11</v>
      </c>
      <c r="L26">
        <f t="shared" si="10"/>
        <v>18</v>
      </c>
      <c r="M26">
        <f t="shared" si="11"/>
        <v>-0.2444508039609449</v>
      </c>
    </row>
    <row r="27" spans="1:13">
      <c r="A27">
        <f t="shared" si="9"/>
        <v>19</v>
      </c>
      <c r="B27">
        <f t="shared" si="0"/>
        <v>100</v>
      </c>
      <c r="C27">
        <v>4.2</v>
      </c>
      <c r="D27">
        <f t="shared" si="1"/>
        <v>0.19</v>
      </c>
      <c r="E27">
        <v>19.8</v>
      </c>
      <c r="F27">
        <f t="shared" si="2"/>
        <v>1.3234157293921228E+20</v>
      </c>
      <c r="H27">
        <f t="shared" si="3"/>
        <v>1.9073486328125E-6</v>
      </c>
      <c r="I27">
        <f t="shared" si="4"/>
        <v>4.1359030627651384E-25</v>
      </c>
      <c r="J27">
        <f t="shared" si="5"/>
        <v>0.19</v>
      </c>
      <c r="K27" s="2">
        <f t="shared" si="6"/>
        <v>1.0439909302719956E-10</v>
      </c>
      <c r="L27">
        <f t="shared" si="10"/>
        <v>19</v>
      </c>
      <c r="M27">
        <f t="shared" si="11"/>
        <v>-0.2298280012799668</v>
      </c>
    </row>
    <row r="28" spans="1:13">
      <c r="A28">
        <f t="shared" si="9"/>
        <v>20</v>
      </c>
      <c r="B28">
        <f t="shared" si="0"/>
        <v>100</v>
      </c>
      <c r="C28">
        <v>5.2</v>
      </c>
      <c r="D28">
        <f t="shared" si="1"/>
        <v>0.2</v>
      </c>
      <c r="E28">
        <v>20.8</v>
      </c>
      <c r="F28">
        <f t="shared" si="2"/>
        <v>5.3598337040380985E+20</v>
      </c>
      <c r="H28">
        <f t="shared" si="3"/>
        <v>9.5367431640625E-7</v>
      </c>
      <c r="I28">
        <f t="shared" si="4"/>
        <v>8.2718061255302767E-25</v>
      </c>
      <c r="J28">
        <f t="shared" si="5"/>
        <v>0.2</v>
      </c>
      <c r="K28" s="2">
        <f t="shared" si="6"/>
        <v>4.2281632676015831E-10</v>
      </c>
      <c r="L28">
        <f t="shared" si="10"/>
        <v>20</v>
      </c>
      <c r="M28">
        <f t="shared" si="11"/>
        <v>-0.2158408324687823</v>
      </c>
    </row>
    <row r="29" spans="1:13">
      <c r="A29">
        <f t="shared" si="9"/>
        <v>21</v>
      </c>
      <c r="B29">
        <f t="shared" si="0"/>
        <v>100</v>
      </c>
      <c r="C29">
        <v>6.2</v>
      </c>
      <c r="D29">
        <f t="shared" si="1"/>
        <v>0.21</v>
      </c>
      <c r="E29">
        <v>21.8</v>
      </c>
      <c r="F29">
        <f t="shared" si="2"/>
        <v>2.0418414110621316E+21</v>
      </c>
      <c r="H29">
        <f t="shared" si="3"/>
        <v>4.76837158203125E-7</v>
      </c>
      <c r="I29">
        <f t="shared" si="4"/>
        <v>1.6543612251060553E-24</v>
      </c>
      <c r="J29">
        <f t="shared" si="5"/>
        <v>0.21</v>
      </c>
      <c r="K29" s="2">
        <f t="shared" si="6"/>
        <v>1.6107288638482212E-9</v>
      </c>
      <c r="L29">
        <f t="shared" si="10"/>
        <v>21</v>
      </c>
      <c r="M29">
        <f t="shared" si="11"/>
        <v>-0.20246579049927771</v>
      </c>
    </row>
    <row r="30" spans="1:13">
      <c r="A30">
        <f t="shared" si="9"/>
        <v>22</v>
      </c>
      <c r="B30">
        <f t="shared" si="0"/>
        <v>100</v>
      </c>
      <c r="C30">
        <v>7.2</v>
      </c>
      <c r="D30">
        <f t="shared" si="1"/>
        <v>0.22</v>
      </c>
      <c r="E30">
        <v>22.8</v>
      </c>
      <c r="F30">
        <f t="shared" si="2"/>
        <v>7.3320668851776604E+21</v>
      </c>
      <c r="H30">
        <f t="shared" si="3"/>
        <v>2.384185791015625E-7</v>
      </c>
      <c r="I30">
        <f t="shared" si="4"/>
        <v>3.3087224502121107E-24</v>
      </c>
      <c r="J30">
        <f t="shared" si="5"/>
        <v>0.22</v>
      </c>
      <c r="K30" s="2">
        <f t="shared" si="6"/>
        <v>5.7839809201822536E-9</v>
      </c>
      <c r="L30">
        <f t="shared" si="10"/>
        <v>22</v>
      </c>
      <c r="M30">
        <f t="shared" si="11"/>
        <v>-0.18968173650819065</v>
      </c>
    </row>
    <row r="31" spans="1:13">
      <c r="A31">
        <f t="shared" si="9"/>
        <v>23</v>
      </c>
      <c r="B31">
        <f t="shared" si="0"/>
        <v>100</v>
      </c>
      <c r="C31">
        <v>8.1999999999999993</v>
      </c>
      <c r="D31">
        <f t="shared" si="1"/>
        <v>0.23</v>
      </c>
      <c r="E31">
        <v>23.8</v>
      </c>
      <c r="F31">
        <f t="shared" si="2"/>
        <v>2.4865270306254661E+22</v>
      </c>
      <c r="H31">
        <f t="shared" si="3"/>
        <v>1.1920928955078125E-7</v>
      </c>
      <c r="I31">
        <f t="shared" si="4"/>
        <v>6.6174449004242214E-24</v>
      </c>
      <c r="J31">
        <f t="shared" si="5"/>
        <v>0.23</v>
      </c>
      <c r="K31" s="2">
        <f t="shared" si="6"/>
        <v>1.9615239642357197E-8</v>
      </c>
      <c r="L31">
        <f t="shared" si="10"/>
        <v>23</v>
      </c>
      <c r="M31">
        <f t="shared" si="11"/>
        <v>-0.17746959040058624</v>
      </c>
    </row>
    <row r="32" spans="1:13">
      <c r="A32">
        <f t="shared" si="9"/>
        <v>24</v>
      </c>
      <c r="B32">
        <f t="shared" si="0"/>
        <v>100</v>
      </c>
      <c r="C32">
        <v>9.1999999999999993</v>
      </c>
      <c r="D32">
        <f t="shared" si="1"/>
        <v>0.24</v>
      </c>
      <c r="E32">
        <v>24.8</v>
      </c>
      <c r="F32">
        <f t="shared" si="2"/>
        <v>7.9776075565900367E+22</v>
      </c>
      <c r="H32">
        <f t="shared" si="3"/>
        <v>5.9604644775390625E-8</v>
      </c>
      <c r="I32">
        <f t="shared" si="4"/>
        <v>1.3234889800848443E-23</v>
      </c>
      <c r="J32">
        <f t="shared" si="5"/>
        <v>0.24</v>
      </c>
      <c r="K32" s="2">
        <f t="shared" si="6"/>
        <v>6.2932227185896005E-8</v>
      </c>
      <c r="L32">
        <f t="shared" si="10"/>
        <v>24</v>
      </c>
      <c r="M32">
        <f t="shared" si="11"/>
        <v>-0.16581207448552884</v>
      </c>
    </row>
    <row r="33" spans="1:13">
      <c r="A33">
        <f t="shared" si="9"/>
        <v>25</v>
      </c>
      <c r="B33">
        <f t="shared" si="0"/>
        <v>100</v>
      </c>
      <c r="C33">
        <v>10.199999999999999</v>
      </c>
      <c r="D33">
        <f t="shared" si="1"/>
        <v>0.25</v>
      </c>
      <c r="E33">
        <v>25.8</v>
      </c>
      <c r="F33">
        <f t="shared" si="2"/>
        <v>2.4251926972033716E+23</v>
      </c>
      <c r="H33">
        <f t="shared" si="3"/>
        <v>2.9802322387695313E-8</v>
      </c>
      <c r="I33">
        <f t="shared" si="4"/>
        <v>2.6469779601696886E-23</v>
      </c>
      <c r="J33">
        <f t="shared" si="5"/>
        <v>0.25</v>
      </c>
      <c r="K33" s="2">
        <f t="shared" si="6"/>
        <v>1.9131397064512389E-7</v>
      </c>
      <c r="L33">
        <f t="shared" si="10"/>
        <v>25</v>
      </c>
      <c r="M33">
        <f t="shared" si="11"/>
        <v>-0.15469349933134754</v>
      </c>
    </row>
    <row r="34" spans="1:13">
      <c r="A34">
        <f t="shared" si="9"/>
        <v>26</v>
      </c>
      <c r="B34">
        <f t="shared" si="0"/>
        <v>100</v>
      </c>
      <c r="C34">
        <v>11.2</v>
      </c>
      <c r="D34">
        <f t="shared" si="1"/>
        <v>0.26</v>
      </c>
      <c r="E34">
        <v>26.8</v>
      </c>
      <c r="F34">
        <f t="shared" si="2"/>
        <v>6.9957481650097247E+23</v>
      </c>
      <c r="H34">
        <f t="shared" si="3"/>
        <v>1.4901161193847656E-8</v>
      </c>
      <c r="I34">
        <f t="shared" si="4"/>
        <v>5.2939559203393771E-23</v>
      </c>
      <c r="J34">
        <f t="shared" si="5"/>
        <v>0.26</v>
      </c>
      <c r="K34" s="2">
        <f t="shared" si="6"/>
        <v>5.5186722301478037E-7</v>
      </c>
      <c r="L34">
        <f t="shared" si="10"/>
        <v>26</v>
      </c>
      <c r="M34">
        <f t="shared" si="11"/>
        <v>-0.14409958357619926</v>
      </c>
    </row>
    <row r="35" spans="1:13">
      <c r="A35">
        <f t="shared" si="9"/>
        <v>27</v>
      </c>
      <c r="B35">
        <f t="shared" si="0"/>
        <v>100</v>
      </c>
      <c r="C35">
        <v>12.2</v>
      </c>
      <c r="D35">
        <f t="shared" si="1"/>
        <v>0.27</v>
      </c>
      <c r="E35">
        <v>27.8</v>
      </c>
      <c r="F35">
        <f t="shared" si="2"/>
        <v>1.9173532007804428E+24</v>
      </c>
      <c r="H35">
        <f t="shared" si="3"/>
        <v>7.4505805969238281E-9</v>
      </c>
      <c r="I35">
        <f t="shared" si="4"/>
        <v>1.0587911840678754E-22</v>
      </c>
      <c r="J35">
        <f t="shared" si="5"/>
        <v>0.27</v>
      </c>
      <c r="K35" s="2">
        <f t="shared" si="6"/>
        <v>1.5125249815960645E-6</v>
      </c>
      <c r="L35">
        <f t="shared" si="10"/>
        <v>27</v>
      </c>
      <c r="M35">
        <f t="shared" si="11"/>
        <v>-0.13401730130420086</v>
      </c>
    </row>
    <row r="36" spans="1:13">
      <c r="A36">
        <f t="shared" si="9"/>
        <v>28</v>
      </c>
      <c r="B36">
        <f t="shared" si="0"/>
        <v>100</v>
      </c>
      <c r="C36">
        <v>13.2</v>
      </c>
      <c r="D36">
        <f t="shared" si="1"/>
        <v>0.28000000000000003</v>
      </c>
      <c r="E36">
        <v>28.8</v>
      </c>
      <c r="F36">
        <f t="shared" si="2"/>
        <v>4.9988137020347265E+24</v>
      </c>
      <c r="H36">
        <f t="shared" si="3"/>
        <v>3.7252902984619141E-9</v>
      </c>
      <c r="I36">
        <f t="shared" si="4"/>
        <v>2.1175823681357508E-22</v>
      </c>
      <c r="J36">
        <f t="shared" si="5"/>
        <v>0.28000000000000003</v>
      </c>
      <c r="K36" s="2">
        <f t="shared" si="6"/>
        <v>3.9433687020183116E-6</v>
      </c>
      <c r="L36">
        <f t="shared" si="10"/>
        <v>28</v>
      </c>
      <c r="M36">
        <f t="shared" si="11"/>
        <v>-0.12443475199446899</v>
      </c>
    </row>
    <row r="37" spans="1:13">
      <c r="A37">
        <f t="shared" si="9"/>
        <v>29</v>
      </c>
      <c r="B37">
        <f t="shared" si="0"/>
        <v>100</v>
      </c>
      <c r="C37">
        <v>14.2</v>
      </c>
      <c r="D37">
        <f t="shared" si="1"/>
        <v>0.28999999999999998</v>
      </c>
      <c r="E37">
        <v>29.8</v>
      </c>
      <c r="F37">
        <f t="shared" si="2"/>
        <v>1.241084781194829E+25</v>
      </c>
      <c r="H37">
        <f t="shared" si="3"/>
        <v>1.862645149230957E-9</v>
      </c>
      <c r="I37">
        <f t="shared" si="4"/>
        <v>4.2351647362715017E-22</v>
      </c>
      <c r="J37">
        <f t="shared" si="5"/>
        <v>0.28999999999999998</v>
      </c>
      <c r="K37" s="2">
        <f t="shared" si="6"/>
        <v>9.7904326394937421E-6</v>
      </c>
      <c r="L37">
        <f t="shared" si="10"/>
        <v>29</v>
      </c>
      <c r="M37">
        <f t="shared" si="11"/>
        <v>-0.11534104910417317</v>
      </c>
    </row>
    <row r="38" spans="1:13">
      <c r="A38">
        <f t="shared" si="9"/>
        <v>30</v>
      </c>
      <c r="B38">
        <f t="shared" si="0"/>
        <v>100</v>
      </c>
      <c r="C38">
        <v>15.2</v>
      </c>
      <c r="D38">
        <f t="shared" si="1"/>
        <v>0.3</v>
      </c>
      <c r="E38">
        <v>30.8</v>
      </c>
      <c r="F38">
        <f t="shared" si="2"/>
        <v>2.9372339821610947E+25</v>
      </c>
      <c r="H38">
        <f t="shared" si="3"/>
        <v>9.3132257461547852E-10</v>
      </c>
      <c r="I38">
        <f t="shared" si="4"/>
        <v>8.4703294725430034E-22</v>
      </c>
      <c r="J38">
        <f t="shared" si="5"/>
        <v>0.3</v>
      </c>
      <c r="K38" s="2">
        <f t="shared" si="6"/>
        <v>2.3170690580135184E-5</v>
      </c>
      <c r="L38">
        <f t="shared" si="10"/>
        <v>30</v>
      </c>
      <c r="M38">
        <f t="shared" si="11"/>
        <v>-0.10672622415038158</v>
      </c>
    </row>
    <row r="39" spans="1:13">
      <c r="A39">
        <f t="shared" si="9"/>
        <v>31</v>
      </c>
      <c r="B39">
        <f t="shared" si="0"/>
        <v>100</v>
      </c>
      <c r="C39">
        <v>16.2</v>
      </c>
      <c r="D39">
        <f t="shared" si="1"/>
        <v>0.31</v>
      </c>
      <c r="E39">
        <v>31.8</v>
      </c>
      <c r="F39">
        <f t="shared" si="2"/>
        <v>6.6324638306863454E+25</v>
      </c>
      <c r="H39">
        <f t="shared" si="3"/>
        <v>4.6566128730773926E-10</v>
      </c>
      <c r="I39">
        <f t="shared" si="4"/>
        <v>1.6940658945086007E-21</v>
      </c>
      <c r="J39">
        <f t="shared" si="5"/>
        <v>0.31</v>
      </c>
      <c r="K39" s="2">
        <f t="shared" si="6"/>
        <v>5.23209142132085E-5</v>
      </c>
      <c r="L39">
        <f t="shared" si="10"/>
        <v>31</v>
      </c>
      <c r="M39">
        <f t="shared" si="11"/>
        <v>-9.8581143774739435E-2</v>
      </c>
    </row>
    <row r="40" spans="1:13">
      <c r="A40">
        <f>A39+1</f>
        <v>32</v>
      </c>
      <c r="B40">
        <f t="shared" si="0"/>
        <v>100</v>
      </c>
      <c r="C40">
        <v>16.2</v>
      </c>
      <c r="D40">
        <f>A40/B40</f>
        <v>0.32</v>
      </c>
      <c r="E40">
        <v>32.799999999999997</v>
      </c>
      <c r="F40">
        <f>FACT(B40)/(FACT(A40)*(FACT(B40-A40)))</f>
        <v>1.4301250134917432E+26</v>
      </c>
      <c r="H40">
        <f>0.5^A40</f>
        <v>2.3283064365386963E-10</v>
      </c>
      <c r="I40">
        <f>0.5^(B40-A40)</f>
        <v>3.3881317890172014E-21</v>
      </c>
      <c r="J40">
        <f>A40/B40</f>
        <v>0.32</v>
      </c>
      <c r="K40" s="2">
        <f t="shared" si="6"/>
        <v>1.1281697127223083E-4</v>
      </c>
      <c r="L40">
        <f>L39+1</f>
        <v>32</v>
      </c>
      <c r="M40">
        <f t="shared" si="11"/>
        <v>-9.0897437756764121E-2</v>
      </c>
    </row>
    <row r="41" spans="1:13">
      <c r="A41">
        <f t="shared" ref="A41:A104" si="12">A40+1</f>
        <v>33</v>
      </c>
      <c r="B41">
        <f t="shared" si="0"/>
        <v>100</v>
      </c>
      <c r="C41">
        <v>17.2</v>
      </c>
      <c r="D41">
        <f t="shared" ref="D41:D104" si="13">A41/B41</f>
        <v>0.33</v>
      </c>
      <c r="E41">
        <v>33.799999999999997</v>
      </c>
      <c r="F41">
        <f t="shared" ref="F41:F104" si="14">FACT(B41)/(FACT(A41)*(FACT(B41-A41)))</f>
        <v>2.9469242702254069E+26</v>
      </c>
      <c r="H41">
        <f t="shared" ref="H41:H45" si="15">0.5^A41</f>
        <v>1.1641532182693481E-10</v>
      </c>
      <c r="I41">
        <f t="shared" ref="I41:I45" si="16">0.5^(B41-A41)</f>
        <v>6.7762635780344027E-21</v>
      </c>
      <c r="J41">
        <f t="shared" ref="J41:J45" si="17">A41/B41</f>
        <v>0.33</v>
      </c>
      <c r="K41" s="2">
        <f t="shared" ref="K41:K104" si="18">F41*H41*I41</f>
        <v>2.3247133474277841E-4</v>
      </c>
      <c r="L41">
        <f t="shared" ref="L41:L104" si="19">L40+1</f>
        <v>33</v>
      </c>
      <c r="M41">
        <f t="shared" si="11"/>
        <v>-8.3667436319667859E-2</v>
      </c>
    </row>
    <row r="42" spans="1:13">
      <c r="A42">
        <f t="shared" si="12"/>
        <v>34</v>
      </c>
      <c r="B42">
        <f t="shared" si="0"/>
        <v>100</v>
      </c>
      <c r="C42">
        <v>18.2</v>
      </c>
      <c r="D42">
        <f t="shared" si="13"/>
        <v>0.34</v>
      </c>
      <c r="E42">
        <v>34.799999999999997</v>
      </c>
      <c r="F42">
        <f t="shared" si="14"/>
        <v>5.807174297208895E+26</v>
      </c>
      <c r="H42">
        <f t="shared" si="15"/>
        <v>5.8207660913467407E-11</v>
      </c>
      <c r="I42">
        <f t="shared" si="16"/>
        <v>1.3552527156068805E-20</v>
      </c>
      <c r="J42">
        <f t="shared" si="17"/>
        <v>0.34</v>
      </c>
      <c r="K42" s="2">
        <f t="shared" si="18"/>
        <v>4.581052772872402E-4</v>
      </c>
      <c r="L42">
        <f t="shared" si="19"/>
        <v>34</v>
      </c>
      <c r="M42">
        <f t="shared" si="11"/>
        <v>-7.6884115371919803E-2</v>
      </c>
    </row>
    <row r="43" spans="1:13">
      <c r="A43">
        <f t="shared" si="12"/>
        <v>35</v>
      </c>
      <c r="B43">
        <f t="shared" si="0"/>
        <v>100</v>
      </c>
      <c r="C43">
        <v>19.2</v>
      </c>
      <c r="D43">
        <f t="shared" si="13"/>
        <v>0.35</v>
      </c>
      <c r="E43">
        <v>35.799999999999997</v>
      </c>
      <c r="F43">
        <f t="shared" si="14"/>
        <v>1.0950671531879631E+27</v>
      </c>
      <c r="H43">
        <f t="shared" si="15"/>
        <v>2.9103830456733704E-11</v>
      </c>
      <c r="I43">
        <f t="shared" si="16"/>
        <v>2.7105054312137611E-20</v>
      </c>
      <c r="J43">
        <f t="shared" si="17"/>
        <v>0.35</v>
      </c>
      <c r="K43" s="2">
        <f t="shared" si="18"/>
        <v>8.6385566574165296E-4</v>
      </c>
      <c r="L43">
        <f t="shared" si="19"/>
        <v>35</v>
      </c>
      <c r="M43">
        <f t="shared" si="11"/>
        <v>-7.0541048566549691E-2</v>
      </c>
    </row>
    <row r="44" spans="1:13">
      <c r="A44">
        <f t="shared" si="12"/>
        <v>36</v>
      </c>
      <c r="B44">
        <f t="shared" si="0"/>
        <v>100</v>
      </c>
      <c r="C44">
        <v>20.2</v>
      </c>
      <c r="D44">
        <f t="shared" si="13"/>
        <v>0.36</v>
      </c>
      <c r="E44">
        <v>36.799999999999997</v>
      </c>
      <c r="F44">
        <f t="shared" si="14"/>
        <v>1.9772045821449332E+27</v>
      </c>
      <c r="H44">
        <f t="shared" si="15"/>
        <v>1.4551915228366852E-11</v>
      </c>
      <c r="I44">
        <f t="shared" si="16"/>
        <v>5.4210108624275222E-20</v>
      </c>
      <c r="J44">
        <f t="shared" si="17"/>
        <v>0.36</v>
      </c>
      <c r="K44" s="2">
        <f t="shared" si="18"/>
        <v>1.5597393964779844E-3</v>
      </c>
      <c r="L44">
        <f t="shared" si="19"/>
        <v>36</v>
      </c>
      <c r="M44">
        <f t="shared" si="11"/>
        <v>-6.463236525215442E-2</v>
      </c>
    </row>
    <row r="45" spans="1:13">
      <c r="A45">
        <f t="shared" si="12"/>
        <v>37</v>
      </c>
      <c r="B45">
        <f t="shared" si="0"/>
        <v>100</v>
      </c>
      <c r="C45">
        <v>21.2</v>
      </c>
      <c r="D45">
        <f t="shared" si="13"/>
        <v>0.37</v>
      </c>
      <c r="E45">
        <v>37.799999999999997</v>
      </c>
      <c r="F45">
        <f t="shared" si="14"/>
        <v>3.4200295474939398E+27</v>
      </c>
      <c r="H45">
        <f t="shared" si="15"/>
        <v>7.2759576141834259E-12</v>
      </c>
      <c r="I45">
        <f t="shared" si="16"/>
        <v>1.0842021724855044E-19</v>
      </c>
      <c r="J45">
        <f t="shared" si="17"/>
        <v>0.37</v>
      </c>
      <c r="K45" s="2">
        <f t="shared" si="18"/>
        <v>2.6979276047186767E-3</v>
      </c>
      <c r="L45">
        <f t="shared" si="19"/>
        <v>37</v>
      </c>
      <c r="M45">
        <f t="shared" si="11"/>
        <v>-5.9152713544999937E-2</v>
      </c>
    </row>
    <row r="46" spans="1:13">
      <c r="A46">
        <f t="shared" si="12"/>
        <v>38</v>
      </c>
      <c r="B46">
        <f t="shared" si="0"/>
        <v>100</v>
      </c>
      <c r="C46">
        <v>22.2</v>
      </c>
      <c r="D46">
        <f t="shared" si="13"/>
        <v>0.38</v>
      </c>
      <c r="E46">
        <v>38.799999999999997</v>
      </c>
      <c r="F46">
        <f t="shared" si="14"/>
        <v>5.6700489866346885E+27</v>
      </c>
      <c r="H46">
        <f>0.5^A46</f>
        <v>3.637978807091713E-12</v>
      </c>
      <c r="I46">
        <f>0.5^(B46-A46)</f>
        <v>2.1684043449710089E-19</v>
      </c>
      <c r="J46">
        <f>A46/B46</f>
        <v>0.38</v>
      </c>
      <c r="K46" s="2">
        <f t="shared" si="18"/>
        <v>4.4728799762441211E-3</v>
      </c>
      <c r="L46">
        <f t="shared" si="19"/>
        <v>38</v>
      </c>
      <c r="M46">
        <f t="shared" si="11"/>
        <v>-5.4097227878348475E-2</v>
      </c>
    </row>
    <row r="47" spans="1:13">
      <c r="A47">
        <f t="shared" si="12"/>
        <v>39</v>
      </c>
      <c r="B47">
        <f t="shared" si="0"/>
        <v>100</v>
      </c>
      <c r="C47">
        <v>23.2</v>
      </c>
      <c r="D47">
        <f t="shared" si="13"/>
        <v>0.39</v>
      </c>
      <c r="E47">
        <v>39.799999999999997</v>
      </c>
      <c r="F47">
        <f t="shared" si="14"/>
        <v>9.0139240300346341E+27</v>
      </c>
      <c r="H47">
        <f t="shared" ref="H47:H51" si="20">0.5^A47</f>
        <v>1.8189894035458565E-12</v>
      </c>
      <c r="I47">
        <f t="shared" ref="I47:I51" si="21">0.5^(B47-A47)</f>
        <v>4.3368086899420177E-19</v>
      </c>
      <c r="J47">
        <f t="shared" ref="J47:J51" si="22">A47/B47</f>
        <v>0.39</v>
      </c>
      <c r="K47" s="2">
        <f t="shared" si="18"/>
        <v>7.1107322699265523E-3</v>
      </c>
      <c r="L47">
        <f t="shared" si="19"/>
        <v>39</v>
      </c>
      <c r="M47">
        <f t="shared" si="11"/>
        <v>-4.9461500489194024E-2</v>
      </c>
    </row>
    <row r="48" spans="1:13">
      <c r="A48">
        <f t="shared" si="12"/>
        <v>40</v>
      </c>
      <c r="B48">
        <f t="shared" si="0"/>
        <v>100</v>
      </c>
      <c r="C48">
        <v>24.2</v>
      </c>
      <c r="D48">
        <f t="shared" si="13"/>
        <v>0.4</v>
      </c>
      <c r="E48">
        <v>40.799999999999997</v>
      </c>
      <c r="F48">
        <f t="shared" si="14"/>
        <v>1.374623414580281E+28</v>
      </c>
      <c r="H48">
        <f t="shared" si="20"/>
        <v>9.0949470177292824E-13</v>
      </c>
      <c r="I48">
        <f t="shared" si="21"/>
        <v>8.6736173798840355E-19</v>
      </c>
      <c r="J48">
        <f t="shared" si="22"/>
        <v>0.4</v>
      </c>
      <c r="K48" s="2">
        <f t="shared" si="18"/>
        <v>1.0843866711637987E-2</v>
      </c>
      <c r="L48">
        <f t="shared" si="19"/>
        <v>40</v>
      </c>
      <c r="M48">
        <f t="shared" si="11"/>
        <v>-4.5241556388600272E-2</v>
      </c>
    </row>
    <row r="49" spans="1:13">
      <c r="A49">
        <f t="shared" si="12"/>
        <v>41</v>
      </c>
      <c r="B49">
        <f t="shared" si="0"/>
        <v>100</v>
      </c>
      <c r="C49">
        <v>25.2</v>
      </c>
      <c r="D49">
        <f t="shared" si="13"/>
        <v>0.41</v>
      </c>
      <c r="E49">
        <v>41.8</v>
      </c>
      <c r="F49">
        <f t="shared" si="14"/>
        <v>2.0116440213369981E+28</v>
      </c>
      <c r="H49">
        <f t="shared" si="20"/>
        <v>4.5474735088646412E-13</v>
      </c>
      <c r="I49">
        <f t="shared" si="21"/>
        <v>1.7347234759768071E-18</v>
      </c>
      <c r="J49">
        <f t="shared" si="22"/>
        <v>0.41</v>
      </c>
      <c r="K49" s="2">
        <f t="shared" si="18"/>
        <v>1.5869073236543407E-2</v>
      </c>
      <c r="L49">
        <f t="shared" si="19"/>
        <v>41</v>
      </c>
      <c r="M49">
        <f t="shared" si="11"/>
        <v>-4.1433831433422344E-2</v>
      </c>
    </row>
    <row r="50" spans="1:13">
      <c r="A50">
        <f t="shared" si="12"/>
        <v>42</v>
      </c>
      <c r="B50">
        <f t="shared" si="0"/>
        <v>100</v>
      </c>
      <c r="C50">
        <v>26.2</v>
      </c>
      <c r="D50">
        <f t="shared" si="13"/>
        <v>0.42</v>
      </c>
      <c r="E50">
        <v>42.8</v>
      </c>
      <c r="F50">
        <f t="shared" si="14"/>
        <v>2.8258808871162574E+28</v>
      </c>
      <c r="H50">
        <f t="shared" si="20"/>
        <v>2.2737367544323206E-13</v>
      </c>
      <c r="I50">
        <f t="shared" si="21"/>
        <v>3.4694469519536142E-18</v>
      </c>
      <c r="J50">
        <f t="shared" si="22"/>
        <v>0.42</v>
      </c>
      <c r="K50" s="2">
        <f t="shared" si="18"/>
        <v>2.2292269546572867E-2</v>
      </c>
      <c r="L50">
        <f t="shared" si="19"/>
        <v>42</v>
      </c>
      <c r="M50">
        <f t="shared" si="11"/>
        <v>-3.8035153177198834E-2</v>
      </c>
    </row>
    <row r="51" spans="1:13">
      <c r="A51">
        <f t="shared" si="12"/>
        <v>43</v>
      </c>
      <c r="B51">
        <f t="shared" si="0"/>
        <v>100</v>
      </c>
      <c r="C51">
        <v>27.2</v>
      </c>
      <c r="D51">
        <f t="shared" si="13"/>
        <v>0.43</v>
      </c>
      <c r="E51">
        <v>43.8</v>
      </c>
      <c r="F51">
        <f t="shared" si="14"/>
        <v>3.8116532895986722E+28</v>
      </c>
      <c r="H51">
        <f t="shared" si="20"/>
        <v>1.1368683772161603E-13</v>
      </c>
      <c r="I51">
        <f t="shared" si="21"/>
        <v>6.9388939039072284E-18</v>
      </c>
      <c r="J51">
        <f t="shared" si="22"/>
        <v>0.43</v>
      </c>
      <c r="K51" s="2">
        <f t="shared" si="18"/>
        <v>3.006864264421456E-2</v>
      </c>
      <c r="L51">
        <f t="shared" si="19"/>
        <v>43</v>
      </c>
      <c r="M51">
        <f t="shared" si="11"/>
        <v>-3.5042724228670268E-2</v>
      </c>
    </row>
    <row r="52" spans="1:13">
      <c r="A52">
        <f t="shared" si="12"/>
        <v>44</v>
      </c>
      <c r="B52">
        <f t="shared" si="0"/>
        <v>100</v>
      </c>
      <c r="C52">
        <v>28.2</v>
      </c>
      <c r="D52">
        <f t="shared" si="13"/>
        <v>0.44</v>
      </c>
      <c r="E52">
        <v>44.8</v>
      </c>
      <c r="F52">
        <f t="shared" si="14"/>
        <v>4.9378235797073733E+28</v>
      </c>
      <c r="H52">
        <f>0.5^A52</f>
        <v>5.6843418860808015E-14</v>
      </c>
      <c r="I52">
        <f>0.5^(B52-A52)</f>
        <v>1.3877787807814457E-17</v>
      </c>
      <c r="J52">
        <f>A52/B52</f>
        <v>0.44</v>
      </c>
      <c r="K52" s="2">
        <f t="shared" si="18"/>
        <v>3.8952559789096154E-2</v>
      </c>
      <c r="L52">
        <f t="shared" si="19"/>
        <v>44</v>
      </c>
      <c r="M52">
        <f t="shared" si="11"/>
        <v>-3.2454107889507373E-2</v>
      </c>
    </row>
    <row r="53" spans="1:13">
      <c r="A53">
        <f t="shared" si="12"/>
        <v>45</v>
      </c>
      <c r="B53">
        <f t="shared" si="0"/>
        <v>100</v>
      </c>
      <c r="C53">
        <v>29.2</v>
      </c>
      <c r="D53">
        <f t="shared" si="13"/>
        <v>0.45</v>
      </c>
      <c r="E53">
        <v>45.8</v>
      </c>
      <c r="F53">
        <f t="shared" si="14"/>
        <v>6.1448471214136243E+28</v>
      </c>
      <c r="H53">
        <f t="shared" ref="H53:H57" si="23">0.5^A53</f>
        <v>2.8421709430404007E-14</v>
      </c>
      <c r="I53">
        <f t="shared" ref="I53:I57" si="24">0.5^(B53-A53)</f>
        <v>2.7755575615628914E-17</v>
      </c>
      <c r="J53">
        <f t="shared" ref="J53:J57" si="25">A53/B53</f>
        <v>0.45</v>
      </c>
      <c r="K53" s="2">
        <f t="shared" si="18"/>
        <v>4.8474296626430803E-2</v>
      </c>
      <c r="L53">
        <f t="shared" si="19"/>
        <v>45</v>
      </c>
      <c r="M53">
        <f t="shared" si="11"/>
        <v>-3.0267215879859068E-2</v>
      </c>
    </row>
    <row r="54" spans="1:13">
      <c r="A54">
        <f t="shared" si="12"/>
        <v>46</v>
      </c>
      <c r="B54">
        <f t="shared" si="0"/>
        <v>100</v>
      </c>
      <c r="C54">
        <v>30.2</v>
      </c>
      <c r="D54">
        <f t="shared" si="13"/>
        <v>0.46</v>
      </c>
      <c r="E54">
        <v>46.8</v>
      </c>
      <c r="F54">
        <f t="shared" si="14"/>
        <v>7.3470998190815046E+28</v>
      </c>
      <c r="H54">
        <f t="shared" si="23"/>
        <v>1.4210854715202004E-14</v>
      </c>
      <c r="I54">
        <f t="shared" si="24"/>
        <v>5.5511151231257827E-17</v>
      </c>
      <c r="J54">
        <f t="shared" si="25"/>
        <v>0.46</v>
      </c>
      <c r="K54" s="2">
        <f t="shared" si="18"/>
        <v>5.7958398140297678E-2</v>
      </c>
      <c r="L54">
        <f t="shared" si="19"/>
        <v>46</v>
      </c>
      <c r="M54">
        <f t="shared" si="11"/>
        <v>-2.8480297992425317E-2</v>
      </c>
    </row>
    <row r="55" spans="1:13">
      <c r="A55">
        <f t="shared" si="12"/>
        <v>47</v>
      </c>
      <c r="B55">
        <f t="shared" si="0"/>
        <v>100</v>
      </c>
      <c r="C55">
        <v>31.2</v>
      </c>
      <c r="D55">
        <f t="shared" si="13"/>
        <v>0.47</v>
      </c>
      <c r="E55">
        <v>47.8</v>
      </c>
      <c r="F55">
        <f t="shared" si="14"/>
        <v>8.4413487283064058E+28</v>
      </c>
      <c r="H55">
        <f t="shared" si="23"/>
        <v>7.1054273576010019E-15</v>
      </c>
      <c r="I55">
        <f t="shared" si="24"/>
        <v>1.1102230246251565E-16</v>
      </c>
      <c r="J55">
        <f t="shared" si="25"/>
        <v>0.47</v>
      </c>
      <c r="K55" s="2">
        <f t="shared" si="18"/>
        <v>6.6590499990980281E-2</v>
      </c>
      <c r="L55">
        <f t="shared" si="19"/>
        <v>47</v>
      </c>
      <c r="M55">
        <f t="shared" si="11"/>
        <v>-2.7091933543883159E-2</v>
      </c>
    </row>
    <row r="56" spans="1:13">
      <c r="A56">
        <f t="shared" si="12"/>
        <v>48</v>
      </c>
      <c r="B56">
        <f t="shared" si="0"/>
        <v>100</v>
      </c>
      <c r="C56">
        <v>32.200000000000003</v>
      </c>
      <c r="D56">
        <f t="shared" si="13"/>
        <v>0.48</v>
      </c>
      <c r="E56">
        <v>48.8</v>
      </c>
      <c r="F56">
        <f t="shared" si="14"/>
        <v>9.3206558875049915E+28</v>
      </c>
      <c r="H56">
        <f t="shared" si="23"/>
        <v>3.5527136788005009E-15</v>
      </c>
      <c r="I56">
        <f t="shared" si="24"/>
        <v>2.2204460492503131E-16</v>
      </c>
      <c r="J56">
        <f t="shared" si="25"/>
        <v>0.48</v>
      </c>
      <c r="K56" s="2">
        <f t="shared" si="18"/>
        <v>7.3527010406707408E-2</v>
      </c>
      <c r="L56">
        <f t="shared" si="19"/>
        <v>48</v>
      </c>
      <c r="M56">
        <f t="shared" si="11"/>
        <v>-2.6101024517440851E-2</v>
      </c>
    </row>
    <row r="57" spans="1:13">
      <c r="A57">
        <f t="shared" si="12"/>
        <v>49</v>
      </c>
      <c r="B57">
        <f t="shared" si="0"/>
        <v>100</v>
      </c>
      <c r="C57">
        <v>33.200000000000003</v>
      </c>
      <c r="D57">
        <f t="shared" si="13"/>
        <v>0.49</v>
      </c>
      <c r="E57">
        <v>49.8</v>
      </c>
      <c r="F57">
        <f t="shared" si="14"/>
        <v>9.8913082887808057E+28</v>
      </c>
      <c r="H57">
        <f t="shared" si="23"/>
        <v>1.7763568394002505E-15</v>
      </c>
      <c r="I57">
        <f t="shared" si="24"/>
        <v>4.4408920985006262E-16</v>
      </c>
      <c r="J57">
        <f t="shared" si="25"/>
        <v>0.49</v>
      </c>
      <c r="K57" s="2">
        <f t="shared" si="18"/>
        <v>7.8028664105077236E-2</v>
      </c>
      <c r="L57">
        <f t="shared" si="19"/>
        <v>49</v>
      </c>
      <c r="M57">
        <f t="shared" si="11"/>
        <v>-2.5506790312732845E-2</v>
      </c>
    </row>
    <row r="58" spans="1:13">
      <c r="A58">
        <f t="shared" si="12"/>
        <v>50</v>
      </c>
      <c r="B58">
        <f t="shared" si="0"/>
        <v>100</v>
      </c>
      <c r="C58">
        <v>34.200000000000003</v>
      </c>
      <c r="D58">
        <f t="shared" si="13"/>
        <v>0.5</v>
      </c>
      <c r="E58">
        <v>50.8</v>
      </c>
      <c r="F58">
        <f t="shared" si="14"/>
        <v>1.0089134454556424E+29</v>
      </c>
      <c r="H58">
        <f>0.5^A58</f>
        <v>8.8817841970012523E-16</v>
      </c>
      <c r="I58">
        <f>0.5^(B58-A58)</f>
        <v>8.8817841970012523E-16</v>
      </c>
      <c r="J58">
        <f>A58/B58</f>
        <v>0.5</v>
      </c>
      <c r="K58" s="2">
        <f t="shared" si="18"/>
        <v>7.9589237387178796E-2</v>
      </c>
      <c r="L58">
        <f t="shared" si="19"/>
        <v>50</v>
      </c>
      <c r="M58">
        <f t="shared" si="11"/>
        <v>-2.5308764039771045E-2</v>
      </c>
    </row>
    <row r="59" spans="1:13">
      <c r="A59">
        <f t="shared" si="12"/>
        <v>51</v>
      </c>
      <c r="B59">
        <f t="shared" si="0"/>
        <v>100</v>
      </c>
      <c r="C59">
        <v>35.200000000000003</v>
      </c>
      <c r="D59">
        <f t="shared" si="13"/>
        <v>0.51</v>
      </c>
      <c r="E59">
        <v>51.8</v>
      </c>
      <c r="F59">
        <f t="shared" si="14"/>
        <v>9.8913082887808057E+28</v>
      </c>
      <c r="H59">
        <f t="shared" ref="H59:H63" si="26">0.5^A59</f>
        <v>4.4408920985006262E-16</v>
      </c>
      <c r="I59">
        <f t="shared" ref="I59:I63" si="27">0.5^(B59-A59)</f>
        <v>1.7763568394002505E-15</v>
      </c>
      <c r="J59">
        <f t="shared" ref="J59:J63" si="28">A59/B59</f>
        <v>0.51</v>
      </c>
      <c r="K59" s="2">
        <f t="shared" si="18"/>
        <v>7.8028664105077236E-2</v>
      </c>
      <c r="L59">
        <f t="shared" si="19"/>
        <v>51</v>
      </c>
      <c r="M59">
        <f t="shared" si="11"/>
        <v>-2.5506790312732845E-2</v>
      </c>
    </row>
    <row r="60" spans="1:13">
      <c r="A60">
        <f t="shared" si="12"/>
        <v>52</v>
      </c>
      <c r="B60">
        <f t="shared" si="0"/>
        <v>100</v>
      </c>
      <c r="C60">
        <v>36.200000000000003</v>
      </c>
      <c r="D60">
        <f t="shared" si="13"/>
        <v>0.52</v>
      </c>
      <c r="E60">
        <v>52.8</v>
      </c>
      <c r="F60">
        <f t="shared" si="14"/>
        <v>9.3206558875049915E+28</v>
      </c>
      <c r="H60">
        <f t="shared" si="26"/>
        <v>2.2204460492503131E-16</v>
      </c>
      <c r="I60">
        <f t="shared" si="27"/>
        <v>3.5527136788005009E-15</v>
      </c>
      <c r="J60">
        <f t="shared" si="28"/>
        <v>0.52</v>
      </c>
      <c r="K60" s="2">
        <f t="shared" si="18"/>
        <v>7.3527010406707408E-2</v>
      </c>
      <c r="L60">
        <f t="shared" si="19"/>
        <v>52</v>
      </c>
      <c r="M60">
        <f t="shared" si="11"/>
        <v>-2.6101024517440851E-2</v>
      </c>
    </row>
    <row r="61" spans="1:13">
      <c r="A61">
        <f t="shared" si="12"/>
        <v>53</v>
      </c>
      <c r="B61">
        <f t="shared" si="0"/>
        <v>100</v>
      </c>
      <c r="C61">
        <v>37.200000000000003</v>
      </c>
      <c r="D61">
        <f t="shared" si="13"/>
        <v>0.53</v>
      </c>
      <c r="E61">
        <v>53.8</v>
      </c>
      <c r="F61">
        <f t="shared" si="14"/>
        <v>8.4413487283064058E+28</v>
      </c>
      <c r="H61">
        <f t="shared" si="26"/>
        <v>1.1102230246251565E-16</v>
      </c>
      <c r="I61">
        <f t="shared" si="27"/>
        <v>7.1054273576010019E-15</v>
      </c>
      <c r="J61">
        <f t="shared" si="28"/>
        <v>0.53</v>
      </c>
      <c r="K61" s="2">
        <f t="shared" si="18"/>
        <v>6.6590499990980281E-2</v>
      </c>
      <c r="L61">
        <f t="shared" si="19"/>
        <v>53</v>
      </c>
      <c r="M61">
        <f t="shared" si="11"/>
        <v>-2.7091933543883159E-2</v>
      </c>
    </row>
    <row r="62" spans="1:13">
      <c r="A62">
        <f t="shared" si="12"/>
        <v>54</v>
      </c>
      <c r="B62">
        <f t="shared" si="0"/>
        <v>100</v>
      </c>
      <c r="C62">
        <v>38.200000000000003</v>
      </c>
      <c r="D62">
        <f t="shared" si="13"/>
        <v>0.54</v>
      </c>
      <c r="E62">
        <v>54.8</v>
      </c>
      <c r="F62">
        <f t="shared" si="14"/>
        <v>7.3470998190815046E+28</v>
      </c>
      <c r="H62">
        <f t="shared" si="26"/>
        <v>5.5511151231257827E-17</v>
      </c>
      <c r="I62">
        <f t="shared" si="27"/>
        <v>1.4210854715202004E-14</v>
      </c>
      <c r="J62">
        <f t="shared" si="28"/>
        <v>0.54</v>
      </c>
      <c r="K62" s="2">
        <f t="shared" si="18"/>
        <v>5.7958398140297678E-2</v>
      </c>
      <c r="L62">
        <f t="shared" si="19"/>
        <v>54</v>
      </c>
      <c r="M62">
        <f t="shared" si="11"/>
        <v>-2.8480297992425317E-2</v>
      </c>
    </row>
    <row r="63" spans="1:13">
      <c r="A63">
        <f t="shared" si="12"/>
        <v>55</v>
      </c>
      <c r="B63">
        <f t="shared" si="0"/>
        <v>100</v>
      </c>
      <c r="C63">
        <v>39.200000000000003</v>
      </c>
      <c r="D63">
        <f t="shared" si="13"/>
        <v>0.55000000000000004</v>
      </c>
      <c r="E63">
        <v>55.8</v>
      </c>
      <c r="F63">
        <f t="shared" si="14"/>
        <v>6.1448471214136243E+28</v>
      </c>
      <c r="H63">
        <f t="shared" si="26"/>
        <v>2.7755575615628914E-17</v>
      </c>
      <c r="I63">
        <f t="shared" si="27"/>
        <v>2.8421709430404007E-14</v>
      </c>
      <c r="J63">
        <f t="shared" si="28"/>
        <v>0.55000000000000004</v>
      </c>
      <c r="K63" s="2">
        <f t="shared" si="18"/>
        <v>4.8474296626430803E-2</v>
      </c>
      <c r="L63">
        <f t="shared" si="19"/>
        <v>55</v>
      </c>
      <c r="M63">
        <f t="shared" si="11"/>
        <v>-3.0267215879859068E-2</v>
      </c>
    </row>
    <row r="64" spans="1:13">
      <c r="A64">
        <f t="shared" si="12"/>
        <v>56</v>
      </c>
      <c r="B64">
        <f t="shared" si="0"/>
        <v>100</v>
      </c>
      <c r="C64">
        <v>40.200000000000003</v>
      </c>
      <c r="D64">
        <f t="shared" si="13"/>
        <v>0.56000000000000005</v>
      </c>
      <c r="E64">
        <v>56.8</v>
      </c>
      <c r="F64">
        <f t="shared" si="14"/>
        <v>4.9378235797073733E+28</v>
      </c>
      <c r="H64">
        <f>0.5^A64</f>
        <v>1.3877787807814457E-17</v>
      </c>
      <c r="I64">
        <f>0.5^(B64-A64)</f>
        <v>5.6843418860808015E-14</v>
      </c>
      <c r="J64">
        <f>A64/B64</f>
        <v>0.56000000000000005</v>
      </c>
      <c r="K64" s="2">
        <f t="shared" si="18"/>
        <v>3.8952559789096154E-2</v>
      </c>
      <c r="L64">
        <f t="shared" si="19"/>
        <v>56</v>
      </c>
      <c r="M64">
        <f t="shared" si="11"/>
        <v>-3.2454107889507373E-2</v>
      </c>
    </row>
    <row r="65" spans="1:13">
      <c r="A65">
        <f t="shared" si="12"/>
        <v>57</v>
      </c>
      <c r="B65">
        <f t="shared" si="0"/>
        <v>100</v>
      </c>
      <c r="C65">
        <v>41.2</v>
      </c>
      <c r="D65">
        <f t="shared" si="13"/>
        <v>0.56999999999999995</v>
      </c>
      <c r="E65">
        <v>57.8</v>
      </c>
      <c r="F65">
        <f t="shared" si="14"/>
        <v>3.8116532895986722E+28</v>
      </c>
      <c r="H65">
        <f t="shared" ref="H65:H69" si="29">0.5^A65</f>
        <v>6.9388939039072284E-18</v>
      </c>
      <c r="I65">
        <f t="shared" ref="I65:I69" si="30">0.5^(B65-A65)</f>
        <v>1.1368683772161603E-13</v>
      </c>
      <c r="J65">
        <f t="shared" ref="J65:J69" si="31">A65/B65</f>
        <v>0.56999999999999995</v>
      </c>
      <c r="K65" s="2">
        <f t="shared" si="18"/>
        <v>3.006864264421456E-2</v>
      </c>
      <c r="L65">
        <f t="shared" si="19"/>
        <v>57</v>
      </c>
      <c r="M65">
        <f t="shared" si="11"/>
        <v>-3.5042724228670268E-2</v>
      </c>
    </row>
    <row r="66" spans="1:13">
      <c r="A66">
        <f t="shared" si="12"/>
        <v>58</v>
      </c>
      <c r="B66">
        <f t="shared" si="0"/>
        <v>100</v>
      </c>
      <c r="C66">
        <v>42.2</v>
      </c>
      <c r="D66">
        <f t="shared" si="13"/>
        <v>0.57999999999999996</v>
      </c>
      <c r="E66">
        <v>58.8</v>
      </c>
      <c r="F66">
        <f t="shared" si="14"/>
        <v>2.8258808871162574E+28</v>
      </c>
      <c r="H66">
        <f t="shared" si="29"/>
        <v>3.4694469519536142E-18</v>
      </c>
      <c r="I66">
        <f t="shared" si="30"/>
        <v>2.2737367544323206E-13</v>
      </c>
      <c r="J66">
        <f t="shared" si="31"/>
        <v>0.57999999999999996</v>
      </c>
      <c r="K66" s="2">
        <f t="shared" si="18"/>
        <v>2.2292269546572867E-2</v>
      </c>
      <c r="L66">
        <f t="shared" si="19"/>
        <v>58</v>
      </c>
      <c r="M66">
        <f t="shared" si="11"/>
        <v>-3.8035153177198834E-2</v>
      </c>
    </row>
    <row r="67" spans="1:13">
      <c r="A67">
        <f t="shared" si="12"/>
        <v>59</v>
      </c>
      <c r="B67">
        <f t="shared" si="0"/>
        <v>100</v>
      </c>
      <c r="C67">
        <v>43.2</v>
      </c>
      <c r="D67">
        <f t="shared" si="13"/>
        <v>0.59</v>
      </c>
      <c r="E67">
        <v>59.8</v>
      </c>
      <c r="F67">
        <f t="shared" si="14"/>
        <v>2.0116440213369981E+28</v>
      </c>
      <c r="H67">
        <f t="shared" si="29"/>
        <v>1.7347234759768071E-18</v>
      </c>
      <c r="I67">
        <f t="shared" si="30"/>
        <v>4.5474735088646412E-13</v>
      </c>
      <c r="J67">
        <f t="shared" si="31"/>
        <v>0.59</v>
      </c>
      <c r="K67" s="2">
        <f t="shared" si="18"/>
        <v>1.5869073236543407E-2</v>
      </c>
      <c r="L67">
        <f t="shared" si="19"/>
        <v>59</v>
      </c>
      <c r="M67">
        <f t="shared" si="11"/>
        <v>-4.1433831433422344E-2</v>
      </c>
    </row>
    <row r="68" spans="1:13">
      <c r="A68">
        <f t="shared" si="12"/>
        <v>60</v>
      </c>
      <c r="B68">
        <f t="shared" si="0"/>
        <v>100</v>
      </c>
      <c r="C68">
        <v>44.2</v>
      </c>
      <c r="D68">
        <f t="shared" si="13"/>
        <v>0.6</v>
      </c>
      <c r="E68">
        <v>60.8</v>
      </c>
      <c r="F68">
        <f t="shared" si="14"/>
        <v>1.374623414580281E+28</v>
      </c>
      <c r="H68">
        <f t="shared" si="29"/>
        <v>8.6736173798840355E-19</v>
      </c>
      <c r="I68">
        <f t="shared" si="30"/>
        <v>9.0949470177292824E-13</v>
      </c>
      <c r="J68">
        <f t="shared" si="31"/>
        <v>0.6</v>
      </c>
      <c r="K68" s="2">
        <f t="shared" si="18"/>
        <v>1.0843866711637987E-2</v>
      </c>
      <c r="L68">
        <f t="shared" si="19"/>
        <v>60</v>
      </c>
      <c r="M68">
        <f t="shared" si="11"/>
        <v>-4.5241556388600272E-2</v>
      </c>
    </row>
    <row r="69" spans="1:13">
      <c r="A69">
        <f t="shared" si="12"/>
        <v>61</v>
      </c>
      <c r="B69">
        <f t="shared" si="0"/>
        <v>100</v>
      </c>
      <c r="C69">
        <v>45.2</v>
      </c>
      <c r="D69">
        <f t="shared" si="13"/>
        <v>0.61</v>
      </c>
      <c r="E69">
        <v>61.8</v>
      </c>
      <c r="F69">
        <f t="shared" si="14"/>
        <v>9.0139240300346341E+27</v>
      </c>
      <c r="H69">
        <f t="shared" si="29"/>
        <v>4.3368086899420177E-19</v>
      </c>
      <c r="I69">
        <f t="shared" si="30"/>
        <v>1.8189894035458565E-12</v>
      </c>
      <c r="J69">
        <f t="shared" si="31"/>
        <v>0.61</v>
      </c>
      <c r="K69" s="2">
        <f t="shared" si="18"/>
        <v>7.1107322699265523E-3</v>
      </c>
      <c r="L69">
        <f t="shared" si="19"/>
        <v>61</v>
      </c>
      <c r="M69">
        <f t="shared" si="11"/>
        <v>-4.9461500489194024E-2</v>
      </c>
    </row>
    <row r="70" spans="1:13">
      <c r="A70">
        <f t="shared" si="12"/>
        <v>62</v>
      </c>
      <c r="B70">
        <f t="shared" si="0"/>
        <v>100</v>
      </c>
      <c r="C70">
        <v>46.2</v>
      </c>
      <c r="D70">
        <f t="shared" si="13"/>
        <v>0.62</v>
      </c>
      <c r="E70">
        <v>62.8</v>
      </c>
      <c r="F70">
        <f t="shared" si="14"/>
        <v>5.6700489866346885E+27</v>
      </c>
      <c r="H70">
        <f>0.5^A70</f>
        <v>2.1684043449710089E-19</v>
      </c>
      <c r="I70">
        <f>0.5^(B70-A70)</f>
        <v>3.637978807091713E-12</v>
      </c>
      <c r="J70">
        <f>A70/B70</f>
        <v>0.62</v>
      </c>
      <c r="K70" s="2">
        <f t="shared" si="18"/>
        <v>4.4728799762441211E-3</v>
      </c>
      <c r="L70">
        <f t="shared" si="19"/>
        <v>62</v>
      </c>
      <c r="M70">
        <f t="shared" si="11"/>
        <v>-5.4097227878348475E-2</v>
      </c>
    </row>
    <row r="71" spans="1:13">
      <c r="A71">
        <f t="shared" si="12"/>
        <v>63</v>
      </c>
      <c r="B71">
        <f t="shared" si="0"/>
        <v>100</v>
      </c>
      <c r="C71">
        <v>47.2</v>
      </c>
      <c r="D71">
        <f t="shared" si="13"/>
        <v>0.63</v>
      </c>
      <c r="E71">
        <v>63.8</v>
      </c>
      <c r="F71">
        <f t="shared" si="14"/>
        <v>3.4200295474939398E+27</v>
      </c>
      <c r="H71">
        <f t="shared" ref="H71:H75" si="32">0.5^A71</f>
        <v>1.0842021724855044E-19</v>
      </c>
      <c r="I71">
        <f t="shared" ref="I71:I75" si="33">0.5^(B71-A71)</f>
        <v>7.2759576141834259E-12</v>
      </c>
      <c r="J71">
        <f t="shared" ref="J71:J75" si="34">A71/B71</f>
        <v>0.63</v>
      </c>
      <c r="K71" s="2">
        <f t="shared" si="18"/>
        <v>2.6979276047186767E-3</v>
      </c>
      <c r="L71">
        <f t="shared" si="19"/>
        <v>63</v>
      </c>
      <c r="M71">
        <f t="shared" si="11"/>
        <v>-5.9152713544999937E-2</v>
      </c>
    </row>
    <row r="72" spans="1:13">
      <c r="A72">
        <f t="shared" si="12"/>
        <v>64</v>
      </c>
      <c r="B72">
        <f t="shared" si="0"/>
        <v>100</v>
      </c>
      <c r="C72">
        <v>48.2</v>
      </c>
      <c r="D72">
        <f t="shared" si="13"/>
        <v>0.64</v>
      </c>
      <c r="E72">
        <v>64.8</v>
      </c>
      <c r="F72">
        <f t="shared" si="14"/>
        <v>1.9772045821449332E+27</v>
      </c>
      <c r="H72">
        <f t="shared" si="32"/>
        <v>5.4210108624275222E-20</v>
      </c>
      <c r="I72">
        <f t="shared" si="33"/>
        <v>1.4551915228366852E-11</v>
      </c>
      <c r="J72">
        <f t="shared" si="34"/>
        <v>0.64</v>
      </c>
      <c r="K72" s="2">
        <f t="shared" si="18"/>
        <v>1.5597393964779844E-3</v>
      </c>
      <c r="L72">
        <f t="shared" si="19"/>
        <v>64</v>
      </c>
      <c r="M72">
        <f t="shared" si="11"/>
        <v>-6.463236525215442E-2</v>
      </c>
    </row>
    <row r="73" spans="1:13">
      <c r="A73">
        <f t="shared" si="12"/>
        <v>65</v>
      </c>
      <c r="B73">
        <f t="shared" ref="B73:B108" si="35">$C$6</f>
        <v>100</v>
      </c>
      <c r="C73">
        <v>49.2</v>
      </c>
      <c r="D73">
        <f t="shared" si="13"/>
        <v>0.65</v>
      </c>
      <c r="E73">
        <v>65.8</v>
      </c>
      <c r="F73">
        <f t="shared" si="14"/>
        <v>1.0950671531879631E+27</v>
      </c>
      <c r="H73">
        <f t="shared" si="32"/>
        <v>2.7105054312137611E-20</v>
      </c>
      <c r="I73">
        <f t="shared" si="33"/>
        <v>2.9103830456733704E-11</v>
      </c>
      <c r="J73">
        <f t="shared" si="34"/>
        <v>0.65</v>
      </c>
      <c r="K73" s="2">
        <f t="shared" si="18"/>
        <v>8.6385566574165296E-4</v>
      </c>
      <c r="L73">
        <f t="shared" si="19"/>
        <v>65</v>
      </c>
      <c r="M73">
        <f t="shared" si="11"/>
        <v>-7.0541048566549691E-2</v>
      </c>
    </row>
    <row r="74" spans="1:13">
      <c r="A74">
        <f t="shared" si="12"/>
        <v>66</v>
      </c>
      <c r="B74">
        <f t="shared" si="35"/>
        <v>100</v>
      </c>
      <c r="C74">
        <v>50.2</v>
      </c>
      <c r="D74">
        <f t="shared" si="13"/>
        <v>0.66</v>
      </c>
      <c r="E74">
        <v>66.8</v>
      </c>
      <c r="F74">
        <f t="shared" si="14"/>
        <v>5.807174297208895E+26</v>
      </c>
      <c r="H74">
        <f t="shared" si="32"/>
        <v>1.3552527156068805E-20</v>
      </c>
      <c r="I74">
        <f t="shared" si="33"/>
        <v>5.8207660913467407E-11</v>
      </c>
      <c r="J74">
        <f t="shared" si="34"/>
        <v>0.66</v>
      </c>
      <c r="K74" s="2">
        <f t="shared" si="18"/>
        <v>4.581052772872402E-4</v>
      </c>
      <c r="L74">
        <f t="shared" si="19"/>
        <v>66</v>
      </c>
      <c r="M74">
        <f t="shared" si="11"/>
        <v>-7.6884115371919803E-2</v>
      </c>
    </row>
    <row r="75" spans="1:13">
      <c r="A75">
        <f t="shared" si="12"/>
        <v>67</v>
      </c>
      <c r="B75">
        <f t="shared" si="35"/>
        <v>100</v>
      </c>
      <c r="C75">
        <v>51.2</v>
      </c>
      <c r="D75">
        <f t="shared" si="13"/>
        <v>0.67</v>
      </c>
      <c r="E75">
        <v>67.8</v>
      </c>
      <c r="F75">
        <f t="shared" si="14"/>
        <v>2.9469242702254069E+26</v>
      </c>
      <c r="H75">
        <f t="shared" si="32"/>
        <v>6.7762635780344027E-21</v>
      </c>
      <c r="I75">
        <f t="shared" si="33"/>
        <v>1.1641532182693481E-10</v>
      </c>
      <c r="J75">
        <f t="shared" si="34"/>
        <v>0.67</v>
      </c>
      <c r="K75" s="2">
        <f t="shared" si="18"/>
        <v>2.3247133474277841E-4</v>
      </c>
      <c r="L75">
        <f t="shared" si="19"/>
        <v>67</v>
      </c>
      <c r="M75">
        <f t="shared" ref="M75:M108" si="36">LN(K75)/100</f>
        <v>-8.3667436319667859E-2</v>
      </c>
    </row>
    <row r="76" spans="1:13">
      <c r="A76">
        <f t="shared" si="12"/>
        <v>68</v>
      </c>
      <c r="B76">
        <f t="shared" si="35"/>
        <v>100</v>
      </c>
      <c r="C76">
        <v>52.2</v>
      </c>
      <c r="D76">
        <f t="shared" si="13"/>
        <v>0.68</v>
      </c>
      <c r="E76">
        <v>68.8</v>
      </c>
      <c r="F76">
        <f t="shared" si="14"/>
        <v>1.4301250134917432E+26</v>
      </c>
      <c r="H76">
        <f>0.5^A76</f>
        <v>3.3881317890172014E-21</v>
      </c>
      <c r="I76">
        <f>0.5^(B76-A76)</f>
        <v>2.3283064365386963E-10</v>
      </c>
      <c r="J76">
        <f>A76/B76</f>
        <v>0.68</v>
      </c>
      <c r="K76" s="2">
        <f t="shared" si="18"/>
        <v>1.1281697127223083E-4</v>
      </c>
      <c r="L76">
        <f t="shared" si="19"/>
        <v>68</v>
      </c>
      <c r="M76">
        <f t="shared" si="36"/>
        <v>-9.0897437756764121E-2</v>
      </c>
    </row>
    <row r="77" spans="1:13">
      <c r="A77">
        <f t="shared" si="12"/>
        <v>69</v>
      </c>
      <c r="B77">
        <f t="shared" si="35"/>
        <v>100</v>
      </c>
      <c r="C77">
        <v>53.2</v>
      </c>
      <c r="D77">
        <f t="shared" si="13"/>
        <v>0.69</v>
      </c>
      <c r="E77">
        <v>69.8</v>
      </c>
      <c r="F77">
        <f t="shared" si="14"/>
        <v>6.6324638306863454E+25</v>
      </c>
      <c r="H77">
        <f t="shared" ref="H77:H81" si="37">0.5^A77</f>
        <v>1.6940658945086007E-21</v>
      </c>
      <c r="I77">
        <f t="shared" ref="I77:I81" si="38">0.5^(B77-A77)</f>
        <v>4.6566128730773926E-10</v>
      </c>
      <c r="J77">
        <f t="shared" ref="J77:J81" si="39">A77/B77</f>
        <v>0.69</v>
      </c>
      <c r="K77" s="2">
        <f t="shared" si="18"/>
        <v>5.23209142132085E-5</v>
      </c>
      <c r="L77">
        <f t="shared" si="19"/>
        <v>69</v>
      </c>
      <c r="M77">
        <f t="shared" si="36"/>
        <v>-9.8581143774739435E-2</v>
      </c>
    </row>
    <row r="78" spans="1:13">
      <c r="A78">
        <f t="shared" si="12"/>
        <v>70</v>
      </c>
      <c r="B78">
        <f t="shared" si="35"/>
        <v>100</v>
      </c>
      <c r="C78">
        <v>54.2</v>
      </c>
      <c r="D78">
        <f t="shared" si="13"/>
        <v>0.7</v>
      </c>
      <c r="E78">
        <v>70.8</v>
      </c>
      <c r="F78">
        <f t="shared" si="14"/>
        <v>2.9372339821610947E+25</v>
      </c>
      <c r="H78">
        <f t="shared" si="37"/>
        <v>8.4703294725430034E-22</v>
      </c>
      <c r="I78">
        <f t="shared" si="38"/>
        <v>9.3132257461547852E-10</v>
      </c>
      <c r="J78">
        <f t="shared" si="39"/>
        <v>0.7</v>
      </c>
      <c r="K78" s="2">
        <f t="shared" si="18"/>
        <v>2.3170690580135184E-5</v>
      </c>
      <c r="L78">
        <f t="shared" si="19"/>
        <v>70</v>
      </c>
      <c r="M78">
        <f t="shared" si="36"/>
        <v>-0.10672622415038158</v>
      </c>
    </row>
    <row r="79" spans="1:13">
      <c r="A79">
        <f t="shared" si="12"/>
        <v>71</v>
      </c>
      <c r="B79">
        <f t="shared" si="35"/>
        <v>100</v>
      </c>
      <c r="C79">
        <v>55.2</v>
      </c>
      <c r="D79">
        <f t="shared" si="13"/>
        <v>0.71</v>
      </c>
      <c r="E79">
        <v>71.8</v>
      </c>
      <c r="F79">
        <f t="shared" si="14"/>
        <v>1.241084781194829E+25</v>
      </c>
      <c r="H79">
        <f t="shared" si="37"/>
        <v>4.2351647362715017E-22</v>
      </c>
      <c r="I79">
        <f t="shared" si="38"/>
        <v>1.862645149230957E-9</v>
      </c>
      <c r="J79">
        <f t="shared" si="39"/>
        <v>0.71</v>
      </c>
      <c r="K79" s="2">
        <f t="shared" si="18"/>
        <v>9.7904326394937421E-6</v>
      </c>
      <c r="L79">
        <f t="shared" si="19"/>
        <v>71</v>
      </c>
      <c r="M79">
        <f t="shared" si="36"/>
        <v>-0.11534104910417317</v>
      </c>
    </row>
    <row r="80" spans="1:13">
      <c r="A80">
        <f t="shared" si="12"/>
        <v>72</v>
      </c>
      <c r="B80">
        <f t="shared" si="35"/>
        <v>100</v>
      </c>
      <c r="C80">
        <v>56.2</v>
      </c>
      <c r="D80">
        <f t="shared" si="13"/>
        <v>0.72</v>
      </c>
      <c r="E80">
        <v>72.8</v>
      </c>
      <c r="F80">
        <f t="shared" si="14"/>
        <v>4.9988137020347265E+24</v>
      </c>
      <c r="H80">
        <f t="shared" si="37"/>
        <v>2.1175823681357508E-22</v>
      </c>
      <c r="I80">
        <f t="shared" si="38"/>
        <v>3.7252902984619141E-9</v>
      </c>
      <c r="J80">
        <f t="shared" si="39"/>
        <v>0.72</v>
      </c>
      <c r="K80" s="2">
        <f t="shared" si="18"/>
        <v>3.9433687020183116E-6</v>
      </c>
      <c r="L80">
        <f t="shared" si="19"/>
        <v>72</v>
      </c>
      <c r="M80">
        <f t="shared" si="36"/>
        <v>-0.12443475199446899</v>
      </c>
    </row>
    <row r="81" spans="1:13">
      <c r="A81">
        <f t="shared" si="12"/>
        <v>73</v>
      </c>
      <c r="B81">
        <f t="shared" si="35"/>
        <v>100</v>
      </c>
      <c r="C81">
        <v>57.2</v>
      </c>
      <c r="D81">
        <f t="shared" si="13"/>
        <v>0.73</v>
      </c>
      <c r="E81">
        <v>73.8</v>
      </c>
      <c r="F81">
        <f t="shared" si="14"/>
        <v>1.9173532007804428E+24</v>
      </c>
      <c r="H81">
        <f t="shared" si="37"/>
        <v>1.0587911840678754E-22</v>
      </c>
      <c r="I81">
        <f t="shared" si="38"/>
        <v>7.4505805969238281E-9</v>
      </c>
      <c r="J81">
        <f t="shared" si="39"/>
        <v>0.73</v>
      </c>
      <c r="K81" s="2">
        <f t="shared" si="18"/>
        <v>1.5125249815960645E-6</v>
      </c>
      <c r="L81">
        <f t="shared" si="19"/>
        <v>73</v>
      </c>
      <c r="M81">
        <f t="shared" si="36"/>
        <v>-0.13401730130420086</v>
      </c>
    </row>
    <row r="82" spans="1:13">
      <c r="A82">
        <f t="shared" si="12"/>
        <v>74</v>
      </c>
      <c r="B82">
        <f t="shared" si="35"/>
        <v>100</v>
      </c>
      <c r="C82">
        <v>58.2</v>
      </c>
      <c r="D82">
        <f t="shared" si="13"/>
        <v>0.74</v>
      </c>
      <c r="E82">
        <v>74.8</v>
      </c>
      <c r="F82">
        <f t="shared" si="14"/>
        <v>6.9957481650097247E+23</v>
      </c>
      <c r="H82">
        <f>0.5^A82</f>
        <v>5.2939559203393771E-23</v>
      </c>
      <c r="I82">
        <f>0.5^(B82-A82)</f>
        <v>1.4901161193847656E-8</v>
      </c>
      <c r="J82">
        <f>A82/B82</f>
        <v>0.74</v>
      </c>
      <c r="K82" s="2">
        <f t="shared" si="18"/>
        <v>5.5186722301478037E-7</v>
      </c>
      <c r="L82">
        <f t="shared" si="19"/>
        <v>74</v>
      </c>
      <c r="M82">
        <f t="shared" si="36"/>
        <v>-0.14409958357619926</v>
      </c>
    </row>
    <row r="83" spans="1:13">
      <c r="A83">
        <f t="shared" si="12"/>
        <v>75</v>
      </c>
      <c r="B83">
        <f t="shared" si="35"/>
        <v>100</v>
      </c>
      <c r="C83">
        <v>59.2</v>
      </c>
      <c r="D83">
        <f t="shared" si="13"/>
        <v>0.75</v>
      </c>
      <c r="E83">
        <v>75.8</v>
      </c>
      <c r="F83">
        <f t="shared" si="14"/>
        <v>2.4251926972033716E+23</v>
      </c>
      <c r="H83">
        <f t="shared" ref="H83:H87" si="40">0.5^A83</f>
        <v>2.6469779601696886E-23</v>
      </c>
      <c r="I83">
        <f t="shared" ref="I83:I87" si="41">0.5^(B83-A83)</f>
        <v>2.9802322387695313E-8</v>
      </c>
      <c r="J83">
        <f t="shared" ref="J83:J87" si="42">A83/B83</f>
        <v>0.75</v>
      </c>
      <c r="K83" s="2">
        <f t="shared" si="18"/>
        <v>1.9131397064512389E-7</v>
      </c>
      <c r="L83">
        <f t="shared" si="19"/>
        <v>75</v>
      </c>
      <c r="M83">
        <f t="shared" si="36"/>
        <v>-0.15469349933134754</v>
      </c>
    </row>
    <row r="84" spans="1:13">
      <c r="A84">
        <f t="shared" si="12"/>
        <v>76</v>
      </c>
      <c r="B84">
        <f t="shared" si="35"/>
        <v>100</v>
      </c>
      <c r="C84">
        <v>60.2</v>
      </c>
      <c r="D84">
        <f t="shared" si="13"/>
        <v>0.76</v>
      </c>
      <c r="E84">
        <v>76.8</v>
      </c>
      <c r="F84">
        <f t="shared" si="14"/>
        <v>7.9776075565900367E+22</v>
      </c>
      <c r="H84">
        <f t="shared" si="40"/>
        <v>1.3234889800848443E-23</v>
      </c>
      <c r="I84">
        <f t="shared" si="41"/>
        <v>5.9604644775390625E-8</v>
      </c>
      <c r="J84">
        <f t="shared" si="42"/>
        <v>0.76</v>
      </c>
      <c r="K84" s="2">
        <f t="shared" si="18"/>
        <v>6.2932227185896005E-8</v>
      </c>
      <c r="L84">
        <f t="shared" si="19"/>
        <v>76</v>
      </c>
      <c r="M84">
        <f t="shared" si="36"/>
        <v>-0.16581207448552884</v>
      </c>
    </row>
    <row r="85" spans="1:13">
      <c r="A85">
        <f t="shared" si="12"/>
        <v>77</v>
      </c>
      <c r="B85">
        <f t="shared" si="35"/>
        <v>100</v>
      </c>
      <c r="C85">
        <v>61.2</v>
      </c>
      <c r="D85">
        <f t="shared" si="13"/>
        <v>0.77</v>
      </c>
      <c r="E85">
        <v>77.8</v>
      </c>
      <c r="F85">
        <f t="shared" si="14"/>
        <v>2.4865270306254661E+22</v>
      </c>
      <c r="H85">
        <f t="shared" si="40"/>
        <v>6.6174449004242214E-24</v>
      </c>
      <c r="I85">
        <f t="shared" si="41"/>
        <v>1.1920928955078125E-7</v>
      </c>
      <c r="J85">
        <f t="shared" si="42"/>
        <v>0.77</v>
      </c>
      <c r="K85" s="2">
        <f t="shared" si="18"/>
        <v>1.9615239642357197E-8</v>
      </c>
      <c r="L85">
        <f t="shared" si="19"/>
        <v>77</v>
      </c>
      <c r="M85">
        <f t="shared" si="36"/>
        <v>-0.17746959040058624</v>
      </c>
    </row>
    <row r="86" spans="1:13">
      <c r="A86">
        <f t="shared" si="12"/>
        <v>78</v>
      </c>
      <c r="B86">
        <f t="shared" si="35"/>
        <v>100</v>
      </c>
      <c r="C86">
        <v>62.2</v>
      </c>
      <c r="D86">
        <f t="shared" si="13"/>
        <v>0.78</v>
      </c>
      <c r="E86">
        <v>78.8</v>
      </c>
      <c r="F86">
        <f t="shared" si="14"/>
        <v>7.3320668851776604E+21</v>
      </c>
      <c r="H86">
        <f t="shared" si="40"/>
        <v>3.3087224502121107E-24</v>
      </c>
      <c r="I86">
        <f t="shared" si="41"/>
        <v>2.384185791015625E-7</v>
      </c>
      <c r="J86">
        <f t="shared" si="42"/>
        <v>0.78</v>
      </c>
      <c r="K86" s="2">
        <f t="shared" si="18"/>
        <v>5.7839809201822536E-9</v>
      </c>
      <c r="L86">
        <f t="shared" si="19"/>
        <v>78</v>
      </c>
      <c r="M86">
        <f t="shared" si="36"/>
        <v>-0.18968173650819065</v>
      </c>
    </row>
    <row r="87" spans="1:13">
      <c r="A87">
        <f t="shared" si="12"/>
        <v>79</v>
      </c>
      <c r="B87">
        <f t="shared" si="35"/>
        <v>100</v>
      </c>
      <c r="C87">
        <v>63.2</v>
      </c>
      <c r="D87">
        <f t="shared" si="13"/>
        <v>0.79</v>
      </c>
      <c r="E87">
        <v>79.8</v>
      </c>
      <c r="F87">
        <f t="shared" si="14"/>
        <v>2.0418414110621316E+21</v>
      </c>
      <c r="H87">
        <f t="shared" si="40"/>
        <v>1.6543612251060553E-24</v>
      </c>
      <c r="I87">
        <f t="shared" si="41"/>
        <v>4.76837158203125E-7</v>
      </c>
      <c r="J87">
        <f t="shared" si="42"/>
        <v>0.79</v>
      </c>
      <c r="K87" s="2">
        <f t="shared" si="18"/>
        <v>1.6107288638482212E-9</v>
      </c>
      <c r="L87">
        <f t="shared" si="19"/>
        <v>79</v>
      </c>
      <c r="M87">
        <f t="shared" si="36"/>
        <v>-0.20246579049927771</v>
      </c>
    </row>
    <row r="88" spans="1:13">
      <c r="A88">
        <f t="shared" si="12"/>
        <v>80</v>
      </c>
      <c r="B88">
        <f t="shared" si="35"/>
        <v>100</v>
      </c>
      <c r="C88">
        <v>64.2</v>
      </c>
      <c r="D88">
        <f t="shared" si="13"/>
        <v>0.8</v>
      </c>
      <c r="E88">
        <v>80.8</v>
      </c>
      <c r="F88">
        <f t="shared" si="14"/>
        <v>5.3598337040380985E+20</v>
      </c>
      <c r="H88">
        <f>0.5^A88</f>
        <v>8.2718061255302767E-25</v>
      </c>
      <c r="I88">
        <f>0.5^(B88-A88)</f>
        <v>9.5367431640625E-7</v>
      </c>
      <c r="J88">
        <f>A88/B88</f>
        <v>0.8</v>
      </c>
      <c r="K88" s="2">
        <f t="shared" si="18"/>
        <v>4.2281632676015831E-10</v>
      </c>
      <c r="L88">
        <f t="shared" si="19"/>
        <v>80</v>
      </c>
      <c r="M88">
        <f t="shared" si="36"/>
        <v>-0.2158408324687823</v>
      </c>
    </row>
    <row r="89" spans="1:13">
      <c r="A89">
        <f t="shared" si="12"/>
        <v>81</v>
      </c>
      <c r="B89">
        <f t="shared" si="35"/>
        <v>100</v>
      </c>
      <c r="C89">
        <v>65.2</v>
      </c>
      <c r="D89">
        <f t="shared" si="13"/>
        <v>0.81</v>
      </c>
      <c r="E89">
        <v>81.8</v>
      </c>
      <c r="F89">
        <f t="shared" si="14"/>
        <v>1.3234157293921228E+20</v>
      </c>
      <c r="H89">
        <f t="shared" ref="H89:H93" si="43">0.5^A89</f>
        <v>4.1359030627651384E-25</v>
      </c>
      <c r="I89">
        <f t="shared" ref="I89:I93" si="44">0.5^(B89-A89)</f>
        <v>1.9073486328125E-6</v>
      </c>
      <c r="J89">
        <f t="shared" ref="J89:J93" si="45">A89/B89</f>
        <v>0.81</v>
      </c>
      <c r="K89" s="2">
        <f t="shared" si="18"/>
        <v>1.0439909302719956E-10</v>
      </c>
      <c r="L89">
        <f t="shared" si="19"/>
        <v>81</v>
      </c>
      <c r="M89">
        <f t="shared" si="36"/>
        <v>-0.2298280012799668</v>
      </c>
    </row>
    <row r="90" spans="1:13">
      <c r="A90">
        <f t="shared" si="12"/>
        <v>82</v>
      </c>
      <c r="B90">
        <f t="shared" si="35"/>
        <v>100</v>
      </c>
      <c r="C90">
        <v>66.2</v>
      </c>
      <c r="D90">
        <f t="shared" si="13"/>
        <v>0.82</v>
      </c>
      <c r="E90">
        <v>82.8</v>
      </c>
      <c r="F90">
        <f t="shared" si="14"/>
        <v>3.0664510802988204E+19</v>
      </c>
      <c r="H90">
        <f t="shared" si="43"/>
        <v>2.0679515313825692E-25</v>
      </c>
      <c r="I90">
        <f t="shared" si="44"/>
        <v>3.814697265625E-6</v>
      </c>
      <c r="J90">
        <f t="shared" si="45"/>
        <v>0.82</v>
      </c>
      <c r="K90" s="2">
        <f t="shared" si="18"/>
        <v>2.419003375020477E-11</v>
      </c>
      <c r="L90">
        <f t="shared" si="19"/>
        <v>82</v>
      </c>
      <c r="M90">
        <f t="shared" si="36"/>
        <v>-0.2444508039609449</v>
      </c>
    </row>
    <row r="91" spans="1:13">
      <c r="A91">
        <f t="shared" si="12"/>
        <v>83</v>
      </c>
      <c r="B91">
        <f t="shared" si="35"/>
        <v>100</v>
      </c>
      <c r="C91">
        <v>67.2</v>
      </c>
      <c r="D91">
        <f t="shared" si="13"/>
        <v>0.83</v>
      </c>
      <c r="E91">
        <v>83.8</v>
      </c>
      <c r="F91">
        <f t="shared" si="14"/>
        <v>6.6501348729372017E+18</v>
      </c>
      <c r="H91">
        <f t="shared" si="43"/>
        <v>1.0339757656912846E-25</v>
      </c>
      <c r="I91">
        <f t="shared" si="44"/>
        <v>7.62939453125E-6</v>
      </c>
      <c r="J91">
        <f t="shared" si="45"/>
        <v>0.83</v>
      </c>
      <c r="K91" s="2">
        <f t="shared" si="18"/>
        <v>5.2460314157070592E-12</v>
      </c>
      <c r="L91">
        <f t="shared" si="19"/>
        <v>83</v>
      </c>
      <c r="M91">
        <f t="shared" si="36"/>
        <v>-0.25973549245994926</v>
      </c>
    </row>
    <row r="92" spans="1:13">
      <c r="A92">
        <f t="shared" si="12"/>
        <v>84</v>
      </c>
      <c r="B92">
        <f t="shared" si="35"/>
        <v>100</v>
      </c>
      <c r="C92">
        <v>68.2</v>
      </c>
      <c r="D92">
        <f t="shared" si="13"/>
        <v>0.84</v>
      </c>
      <c r="E92">
        <v>84.8</v>
      </c>
      <c r="F92">
        <f t="shared" si="14"/>
        <v>1.3458606290468147E+18</v>
      </c>
      <c r="H92">
        <f t="shared" si="43"/>
        <v>5.169878828456423E-26</v>
      </c>
      <c r="I92">
        <f t="shared" si="44"/>
        <v>1.52587890625E-5</v>
      </c>
      <c r="J92">
        <f t="shared" si="45"/>
        <v>0.84</v>
      </c>
      <c r="K92" s="2">
        <f t="shared" si="18"/>
        <v>1.0616968341311906E-12</v>
      </c>
      <c r="L92">
        <f t="shared" si="19"/>
        <v>84</v>
      </c>
      <c r="M92">
        <f t="shared" si="36"/>
        <v>-0.2757115270078202</v>
      </c>
    </row>
    <row r="93" spans="1:13">
      <c r="A93">
        <f t="shared" si="12"/>
        <v>85</v>
      </c>
      <c r="B93">
        <f t="shared" si="35"/>
        <v>100</v>
      </c>
      <c r="C93">
        <v>69.2</v>
      </c>
      <c r="D93">
        <f t="shared" si="13"/>
        <v>0.85</v>
      </c>
      <c r="E93">
        <v>85.8</v>
      </c>
      <c r="F93">
        <f t="shared" si="14"/>
        <v>2.533384713499888E+17</v>
      </c>
      <c r="H93">
        <f t="shared" si="43"/>
        <v>2.5849394142282115E-26</v>
      </c>
      <c r="I93">
        <f t="shared" si="44"/>
        <v>3.0517578125E-5</v>
      </c>
      <c r="J93">
        <f t="shared" si="45"/>
        <v>0.85</v>
      </c>
      <c r="K93" s="2">
        <f t="shared" si="18"/>
        <v>1.9984881583645953E-13</v>
      </c>
      <c r="L93">
        <f t="shared" si="19"/>
        <v>85</v>
      </c>
      <c r="M93">
        <f t="shared" si="36"/>
        <v>-0.29241215235032558</v>
      </c>
    </row>
    <row r="94" spans="1:13">
      <c r="A94">
        <f t="shared" si="12"/>
        <v>86</v>
      </c>
      <c r="B94">
        <f t="shared" si="35"/>
        <v>100</v>
      </c>
      <c r="C94">
        <v>70.2</v>
      </c>
      <c r="D94">
        <f t="shared" si="13"/>
        <v>0.86</v>
      </c>
      <c r="E94">
        <v>86.8</v>
      </c>
      <c r="F94">
        <f t="shared" si="14"/>
        <v>4.4186942677323584E+16</v>
      </c>
      <c r="H94">
        <f>0.5^A94</f>
        <v>1.2924697071141057E-26</v>
      </c>
      <c r="I94">
        <f>0.5^(B94-A94)</f>
        <v>6.103515625E-5</v>
      </c>
      <c r="J94">
        <f>A94/B94</f>
        <v>0.86</v>
      </c>
      <c r="K94" s="2">
        <f t="shared" si="18"/>
        <v>3.4857351599382441E-14</v>
      </c>
      <c r="L94">
        <f t="shared" si="19"/>
        <v>86</v>
      </c>
      <c r="M94">
        <f t="shared" si="36"/>
        <v>-0.30987512330183853</v>
      </c>
    </row>
    <row r="95" spans="1:13">
      <c r="A95">
        <f t="shared" si="12"/>
        <v>87</v>
      </c>
      <c r="B95">
        <f t="shared" si="35"/>
        <v>100</v>
      </c>
      <c r="C95">
        <v>71.2</v>
      </c>
      <c r="D95">
        <f t="shared" si="13"/>
        <v>0.87</v>
      </c>
      <c r="E95">
        <v>87.8</v>
      </c>
      <c r="F95">
        <f t="shared" si="14"/>
        <v>7110542499799204</v>
      </c>
      <c r="H95">
        <f t="shared" ref="H95:H99" si="46">0.5^A95</f>
        <v>6.4623485355705287E-27</v>
      </c>
      <c r="I95">
        <f t="shared" ref="I95:I99" si="47">0.5^(B95-A95)</f>
        <v>1.220703125E-4</v>
      </c>
      <c r="J95">
        <f t="shared" ref="J95:J99" si="48">A95/B95</f>
        <v>0.87</v>
      </c>
      <c r="K95" s="2">
        <f t="shared" si="18"/>
        <v>5.6092289930040762E-15</v>
      </c>
      <c r="L95">
        <f t="shared" si="19"/>
        <v>87</v>
      </c>
      <c r="M95">
        <f t="shared" si="36"/>
        <v>-0.32814363119223183</v>
      </c>
    </row>
    <row r="96" spans="1:13">
      <c r="A96">
        <f t="shared" si="12"/>
        <v>88</v>
      </c>
      <c r="B96">
        <f t="shared" si="35"/>
        <v>100</v>
      </c>
      <c r="C96">
        <v>72.2</v>
      </c>
      <c r="D96">
        <f t="shared" si="13"/>
        <v>0.88</v>
      </c>
      <c r="E96">
        <v>88.8</v>
      </c>
      <c r="F96">
        <f t="shared" si="14"/>
        <v>1050421051106700.5</v>
      </c>
      <c r="H96">
        <f t="shared" si="46"/>
        <v>3.2311742677852644E-27</v>
      </c>
      <c r="I96">
        <f t="shared" si="47"/>
        <v>2.44140625E-4</v>
      </c>
      <c r="J96">
        <f t="shared" si="48"/>
        <v>0.88</v>
      </c>
      <c r="K96" s="2">
        <f t="shared" si="18"/>
        <v>8.2863610123923846E-16</v>
      </c>
      <c r="L96">
        <f t="shared" si="19"/>
        <v>88</v>
      </c>
      <c r="M96">
        <f t="shared" si="36"/>
        <v>-0.34726750576239851</v>
      </c>
    </row>
    <row r="97" spans="1:13">
      <c r="A97">
        <f t="shared" si="12"/>
        <v>89</v>
      </c>
      <c r="B97">
        <f t="shared" si="35"/>
        <v>100</v>
      </c>
      <c r="C97">
        <v>73.2</v>
      </c>
      <c r="D97">
        <f t="shared" si="13"/>
        <v>0.89</v>
      </c>
      <c r="E97">
        <v>89.8</v>
      </c>
      <c r="F97">
        <f t="shared" si="14"/>
        <v>141629804643600</v>
      </c>
      <c r="H97">
        <f t="shared" si="46"/>
        <v>1.6155871338926322E-27</v>
      </c>
      <c r="I97">
        <f t="shared" si="47"/>
        <v>4.8828125E-4</v>
      </c>
      <c r="J97">
        <f t="shared" si="48"/>
        <v>0.89</v>
      </c>
      <c r="K97" s="2">
        <f t="shared" si="18"/>
        <v>1.1172621589742536E-16</v>
      </c>
      <c r="L97">
        <f t="shared" si="19"/>
        <v>89</v>
      </c>
      <c r="M97">
        <f t="shared" si="36"/>
        <v>-0.36730480296183993</v>
      </c>
    </row>
    <row r="98" spans="1:13">
      <c r="A98">
        <f t="shared" si="12"/>
        <v>90</v>
      </c>
      <c r="B98">
        <f t="shared" si="35"/>
        <v>100</v>
      </c>
      <c r="C98">
        <v>74.2</v>
      </c>
      <c r="D98">
        <f t="shared" si="13"/>
        <v>0.9</v>
      </c>
      <c r="E98">
        <v>90.8</v>
      </c>
      <c r="F98">
        <f t="shared" si="14"/>
        <v>17310309456440.016</v>
      </c>
      <c r="H98">
        <f t="shared" si="46"/>
        <v>8.0779356694631609E-28</v>
      </c>
      <c r="I98">
        <f t="shared" si="47"/>
        <v>9.765625E-4</v>
      </c>
      <c r="J98">
        <f t="shared" si="48"/>
        <v>0.9</v>
      </c>
      <c r="K98" s="2">
        <f t="shared" si="18"/>
        <v>1.3655426387463112E-17</v>
      </c>
      <c r="L98">
        <f t="shared" si="19"/>
        <v>90</v>
      </c>
      <c r="M98">
        <f t="shared" si="36"/>
        <v>-0.38832394693715883</v>
      </c>
    </row>
    <row r="99" spans="1:13">
      <c r="A99">
        <f t="shared" si="12"/>
        <v>91</v>
      </c>
      <c r="B99">
        <f t="shared" si="35"/>
        <v>100</v>
      </c>
      <c r="C99">
        <v>75.2</v>
      </c>
      <c r="D99">
        <f t="shared" si="13"/>
        <v>0.91</v>
      </c>
      <c r="E99">
        <v>91.8</v>
      </c>
      <c r="F99">
        <f t="shared" si="14"/>
        <v>1902231808400</v>
      </c>
      <c r="H99">
        <f t="shared" si="46"/>
        <v>4.0389678347315804E-28</v>
      </c>
      <c r="I99">
        <f t="shared" si="47"/>
        <v>1.953125E-3</v>
      </c>
      <c r="J99">
        <f t="shared" si="48"/>
        <v>0.91</v>
      </c>
      <c r="K99" s="2">
        <f t="shared" si="18"/>
        <v>1.5005963063146263E-18</v>
      </c>
      <c r="L99">
        <f t="shared" si="19"/>
        <v>91</v>
      </c>
      <c r="M99">
        <f t="shared" si="36"/>
        <v>-0.41040669107238686</v>
      </c>
    </row>
    <row r="100" spans="1:13">
      <c r="A100">
        <f t="shared" si="12"/>
        <v>92</v>
      </c>
      <c r="B100">
        <f t="shared" si="35"/>
        <v>100</v>
      </c>
      <c r="C100">
        <v>76.2</v>
      </c>
      <c r="D100">
        <f t="shared" si="13"/>
        <v>0.92</v>
      </c>
      <c r="E100">
        <v>92.8</v>
      </c>
      <c r="F100">
        <f t="shared" si="14"/>
        <v>186087894300.00006</v>
      </c>
      <c r="H100">
        <f>0.5^A100</f>
        <v>2.0194839173657902E-28</v>
      </c>
      <c r="I100">
        <f>0.5^(B100-A100)</f>
        <v>3.90625E-3</v>
      </c>
      <c r="J100">
        <f>A100/B100</f>
        <v>0.92</v>
      </c>
      <c r="K100" s="2">
        <f t="shared" si="18"/>
        <v>1.4679746474817001E-19</v>
      </c>
      <c r="L100">
        <f t="shared" si="19"/>
        <v>92</v>
      </c>
      <c r="M100">
        <f t="shared" si="36"/>
        <v>-0.43365233106951506</v>
      </c>
    </row>
    <row r="101" spans="1:13">
      <c r="A101">
        <f t="shared" si="12"/>
        <v>93</v>
      </c>
      <c r="B101">
        <f t="shared" si="35"/>
        <v>100</v>
      </c>
      <c r="C101">
        <v>77.2</v>
      </c>
      <c r="D101">
        <f t="shared" si="13"/>
        <v>0.93</v>
      </c>
      <c r="E101">
        <v>93.8</v>
      </c>
      <c r="F101">
        <f t="shared" si="14"/>
        <v>16007560800.00001</v>
      </c>
      <c r="H101">
        <f t="shared" ref="H101:H105" si="49">0.5^A101</f>
        <v>1.0097419586828951E-28</v>
      </c>
      <c r="I101">
        <f t="shared" ref="I101:I105" si="50">0.5^(B101-A101)</f>
        <v>7.8125E-3</v>
      </c>
      <c r="J101">
        <f t="shared" ref="J101:J105" si="51">A101/B101</f>
        <v>0.93</v>
      </c>
      <c r="K101" s="2">
        <f t="shared" si="18"/>
        <v>1.2627738903068391E-20</v>
      </c>
      <c r="L101">
        <f t="shared" si="19"/>
        <v>93</v>
      </c>
      <c r="M101">
        <f t="shared" si="36"/>
        <v>-0.45818391058424929</v>
      </c>
    </row>
    <row r="102" spans="1:13">
      <c r="A102">
        <f t="shared" si="12"/>
        <v>94</v>
      </c>
      <c r="B102">
        <f t="shared" si="35"/>
        <v>100</v>
      </c>
      <c r="C102">
        <v>78.2</v>
      </c>
      <c r="D102">
        <f t="shared" si="13"/>
        <v>0.94</v>
      </c>
      <c r="E102">
        <v>94.8</v>
      </c>
      <c r="F102">
        <f t="shared" si="14"/>
        <v>1192052400.0000007</v>
      </c>
      <c r="H102">
        <f t="shared" si="49"/>
        <v>5.0487097934144756E-29</v>
      </c>
      <c r="I102">
        <f t="shared" si="50"/>
        <v>1.5625E-2</v>
      </c>
      <c r="J102">
        <f t="shared" si="51"/>
        <v>0.94</v>
      </c>
      <c r="K102" s="2">
        <f t="shared" si="18"/>
        <v>9.4036353533488022E-22</v>
      </c>
      <c r="L102">
        <f t="shared" si="19"/>
        <v>94</v>
      </c>
      <c r="M102">
        <f t="shared" si="36"/>
        <v>-0.48415775691639618</v>
      </c>
    </row>
    <row r="103" spans="1:13">
      <c r="A103">
        <f t="shared" si="12"/>
        <v>95</v>
      </c>
      <c r="B103">
        <f t="shared" si="35"/>
        <v>100</v>
      </c>
      <c r="C103">
        <v>79.2</v>
      </c>
      <c r="D103">
        <f t="shared" si="13"/>
        <v>0.95</v>
      </c>
      <c r="E103">
        <v>95.8</v>
      </c>
      <c r="F103">
        <f t="shared" si="14"/>
        <v>75287520.000000015</v>
      </c>
      <c r="H103">
        <f t="shared" si="49"/>
        <v>2.5243548967072378E-29</v>
      </c>
      <c r="I103">
        <f t="shared" si="50"/>
        <v>3.125E-2</v>
      </c>
      <c r="J103">
        <f t="shared" si="51"/>
        <v>0.95</v>
      </c>
      <c r="K103" s="2">
        <f t="shared" si="18"/>
        <v>5.9391381179045042E-23</v>
      </c>
      <c r="L103">
        <f t="shared" si="19"/>
        <v>95</v>
      </c>
      <c r="M103">
        <f t="shared" si="36"/>
        <v>-0.51177893114012107</v>
      </c>
    </row>
    <row r="104" spans="1:13">
      <c r="A104">
        <f t="shared" si="12"/>
        <v>96</v>
      </c>
      <c r="B104">
        <f t="shared" si="35"/>
        <v>100</v>
      </c>
      <c r="C104">
        <v>80.2</v>
      </c>
      <c r="D104">
        <f t="shared" si="13"/>
        <v>0.96</v>
      </c>
      <c r="E104">
        <v>96.8</v>
      </c>
      <c r="F104">
        <f t="shared" si="14"/>
        <v>3921225.0000000033</v>
      </c>
      <c r="H104">
        <f t="shared" si="49"/>
        <v>1.2621774483536189E-29</v>
      </c>
      <c r="I104">
        <f t="shared" si="50"/>
        <v>6.25E-2</v>
      </c>
      <c r="J104">
        <f t="shared" si="51"/>
        <v>0.96</v>
      </c>
      <c r="K104" s="2">
        <f t="shared" si="18"/>
        <v>3.0933011030752646E-24</v>
      </c>
      <c r="L104">
        <f t="shared" si="19"/>
        <v>96</v>
      </c>
      <c r="M104">
        <f t="shared" si="36"/>
        <v>-0.54132803393045836</v>
      </c>
    </row>
    <row r="105" spans="1:13">
      <c r="A105">
        <f t="shared" ref="A105:A108" si="52">A104+1</f>
        <v>97</v>
      </c>
      <c r="B105">
        <f t="shared" si="35"/>
        <v>100</v>
      </c>
      <c r="C105">
        <v>81.2</v>
      </c>
      <c r="D105">
        <f t="shared" ref="D105:D108" si="53">A105/B105</f>
        <v>0.97</v>
      </c>
      <c r="E105">
        <v>97.8</v>
      </c>
      <c r="F105">
        <f t="shared" ref="F105:F108" si="54">FACT(B105)/(FACT(A105)*(FACT(B105-A105)))</f>
        <v>161700</v>
      </c>
      <c r="H105">
        <f t="shared" si="49"/>
        <v>6.3108872417680944E-30</v>
      </c>
      <c r="I105">
        <f t="shared" si="50"/>
        <v>0.125</v>
      </c>
      <c r="J105">
        <f t="shared" si="51"/>
        <v>0.97</v>
      </c>
      <c r="K105" s="2">
        <f t="shared" ref="K105:K108" si="55">F105*H105*I105</f>
        <v>1.2755880837423761E-25</v>
      </c>
      <c r="L105">
        <f t="shared" ref="L105:L108" si="56">L104+1</f>
        <v>97</v>
      </c>
      <c r="M105">
        <f t="shared" si="36"/>
        <v>-0.57321220010429341</v>
      </c>
    </row>
    <row r="106" spans="1:13">
      <c r="A106">
        <f t="shared" si="52"/>
        <v>98</v>
      </c>
      <c r="B106">
        <f t="shared" si="35"/>
        <v>100</v>
      </c>
      <c r="C106">
        <v>82.2</v>
      </c>
      <c r="D106">
        <f t="shared" si="53"/>
        <v>0.98</v>
      </c>
      <c r="E106">
        <v>98.8</v>
      </c>
      <c r="F106">
        <f t="shared" si="54"/>
        <v>4950.0000000000009</v>
      </c>
      <c r="H106">
        <f>0.5^A106</f>
        <v>3.1554436208840472E-30</v>
      </c>
      <c r="I106">
        <f>0.5^(B106-A106)</f>
        <v>0.25</v>
      </c>
      <c r="J106">
        <f>A106/B106</f>
        <v>0.98</v>
      </c>
      <c r="K106" s="2">
        <f t="shared" si="55"/>
        <v>3.9048614808440092E-27</v>
      </c>
      <c r="L106">
        <f t="shared" si="56"/>
        <v>98</v>
      </c>
      <c r="M106">
        <f t="shared" si="36"/>
        <v>-0.60807575200431796</v>
      </c>
    </row>
    <row r="107" spans="1:13">
      <c r="A107">
        <f t="shared" si="52"/>
        <v>99</v>
      </c>
      <c r="B107">
        <f t="shared" si="35"/>
        <v>100</v>
      </c>
      <c r="C107">
        <v>83.2</v>
      </c>
      <c r="D107">
        <f t="shared" si="53"/>
        <v>0.99</v>
      </c>
      <c r="E107">
        <v>99.8</v>
      </c>
      <c r="F107">
        <f t="shared" si="54"/>
        <v>100.00000000000003</v>
      </c>
      <c r="H107">
        <f t="shared" ref="H107:H108" si="57">0.5^A107</f>
        <v>1.5777218104420236E-30</v>
      </c>
      <c r="I107">
        <f t="shared" ref="I107:I108" si="58">0.5^(B107-A107)</f>
        <v>0.5</v>
      </c>
      <c r="J107">
        <f t="shared" ref="J107:J108" si="59">A107/B107</f>
        <v>0.99</v>
      </c>
      <c r="K107" s="2">
        <f t="shared" si="55"/>
        <v>7.8886090522101203E-29</v>
      </c>
      <c r="L107">
        <f t="shared" si="56"/>
        <v>99</v>
      </c>
      <c r="M107">
        <f t="shared" si="36"/>
        <v>-0.64709547870006445</v>
      </c>
    </row>
    <row r="108" spans="1:13">
      <c r="A108">
        <f t="shared" si="52"/>
        <v>100</v>
      </c>
      <c r="B108">
        <f t="shared" si="35"/>
        <v>100</v>
      </c>
      <c r="C108">
        <v>84.2</v>
      </c>
      <c r="D108">
        <f t="shared" si="53"/>
        <v>1</v>
      </c>
      <c r="E108">
        <v>100.8</v>
      </c>
      <c r="F108">
        <f t="shared" si="54"/>
        <v>1</v>
      </c>
      <c r="H108">
        <f t="shared" si="57"/>
        <v>7.8886090522101181E-31</v>
      </c>
      <c r="I108">
        <f t="shared" si="58"/>
        <v>1</v>
      </c>
      <c r="J108">
        <f t="shared" si="59"/>
        <v>1</v>
      </c>
      <c r="K108" s="2">
        <f t="shared" si="55"/>
        <v>7.8886090522101181E-31</v>
      </c>
      <c r="L108">
        <f t="shared" si="56"/>
        <v>100</v>
      </c>
      <c r="M108">
        <f t="shared" si="36"/>
        <v>-0.69314718055994529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O19"/>
  <sheetViews>
    <sheetView tabSelected="1" workbookViewId="0">
      <selection activeCell="C14" sqref="C14"/>
    </sheetView>
  </sheetViews>
  <sheetFormatPr defaultRowHeight="14.5"/>
  <cols>
    <col min="5" max="5" width="12.36328125" bestFit="1" customWidth="1"/>
    <col min="6" max="6" width="12.36328125" customWidth="1"/>
    <col min="7" max="7" width="13.08984375" bestFit="1" customWidth="1"/>
  </cols>
  <sheetData>
    <row r="2" spans="1:15">
      <c r="A2" t="s">
        <v>76</v>
      </c>
    </row>
    <row r="3" spans="1:15">
      <c r="A3" t="s">
        <v>69</v>
      </c>
      <c r="G3" s="10"/>
      <c r="H3" s="10" t="s">
        <v>70</v>
      </c>
      <c r="I3" s="10"/>
      <c r="J3" s="10"/>
      <c r="K3" s="10"/>
      <c r="L3" s="10"/>
      <c r="M3" s="10"/>
      <c r="N3" s="10"/>
      <c r="O3" s="10"/>
    </row>
    <row r="6" spans="1:15">
      <c r="A6" t="s">
        <v>75</v>
      </c>
      <c r="G6" s="7" t="s">
        <v>66</v>
      </c>
    </row>
    <row r="7" spans="1:15">
      <c r="C7" t="s">
        <v>72</v>
      </c>
      <c r="D7" t="s">
        <v>68</v>
      </c>
      <c r="E7" t="s">
        <v>67</v>
      </c>
      <c r="G7" s="7"/>
    </row>
    <row r="8" spans="1:15">
      <c r="A8" t="s">
        <v>0</v>
      </c>
      <c r="B8">
        <v>100</v>
      </c>
      <c r="C8" s="12" t="s">
        <v>73</v>
      </c>
      <c r="D8">
        <f>LN(2)+(B9+B10)*LN(B9+B10)+(1-(B9+B10))*LN(1-(B9+B10))</f>
        <v>2.0135513550688822E-2</v>
      </c>
      <c r="E8">
        <f>EXP(-1*$B$8*D8)</f>
        <v>0.13351367725131727</v>
      </c>
      <c r="G8" s="7"/>
    </row>
    <row r="9" spans="1:15">
      <c r="A9" t="s">
        <v>7</v>
      </c>
      <c r="B9">
        <v>0.5</v>
      </c>
      <c r="C9" s="12" t="s">
        <v>74</v>
      </c>
      <c r="D9">
        <f>(B9+B10)*LN((B9+B10)/B9)+(1-(B9+B10))*LN((1-(B9+B10))/(1-B9))</f>
        <v>2.0135513550688863E-2</v>
      </c>
      <c r="E9">
        <f>EXP(-1*$B$8*D9)</f>
        <v>0.13351367725131674</v>
      </c>
      <c r="G9" s="8" t="s">
        <v>65</v>
      </c>
    </row>
    <row r="10" spans="1:15">
      <c r="A10" t="s">
        <v>64</v>
      </c>
      <c r="B10">
        <v>0.1</v>
      </c>
      <c r="G10" s="9"/>
    </row>
    <row r="11" spans="1:15">
      <c r="G11" s="11"/>
      <c r="H11" s="10" t="s">
        <v>71</v>
      </c>
      <c r="I11" s="11"/>
      <c r="J11" s="11"/>
      <c r="K11" s="11"/>
      <c r="L11" s="11"/>
      <c r="M11" s="11"/>
      <c r="N11" s="11"/>
      <c r="O11" s="11"/>
    </row>
    <row r="12" spans="1:15">
      <c r="G12" s="7"/>
    </row>
    <row r="13" spans="1:15">
      <c r="G13" s="9"/>
    </row>
    <row r="14" spans="1:15">
      <c r="G14" s="9"/>
    </row>
    <row r="15" spans="1:15">
      <c r="G15" s="9"/>
    </row>
    <row r="16" spans="1:15">
      <c r="G16" s="9"/>
    </row>
    <row r="17" spans="7:7">
      <c r="G17" s="9"/>
    </row>
    <row r="18" spans="7:7">
      <c r="G18" s="9"/>
    </row>
    <row r="19" spans="7:7">
      <c r="G19" s="7"/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100</vt:lpstr>
      <vt:lpstr>ex1</vt:lpstr>
      <vt:lpstr>ex2</vt:lpstr>
      <vt:lpstr>ex3</vt:lpstr>
      <vt:lpstr>Sheet4</vt:lpstr>
      <vt:lpstr>Sheet2</vt:lpstr>
      <vt:lpstr>Lesign ex 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2017-02-14T13:13:06Z</dcterms:modified>
</cp:coreProperties>
</file>