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92\Downloads\"/>
    </mc:Choice>
  </mc:AlternateContent>
  <xr:revisionPtr revIDLastSave="0" documentId="13_ncr:1_{D149FD82-4F50-40CF-954E-9F3EF7BDCF66}" xr6:coauthVersionLast="47" xr6:coauthVersionMax="47" xr10:uidLastSave="{00000000-0000-0000-0000-000000000000}"/>
  <bookViews>
    <workbookView xWindow="-15405" yWindow="4590" windowWidth="21600" windowHeight="1395" firstSheet="1" activeTab="1" xr2:uid="{DC95A7D9-A98C-47F5-A8E0-ADC5B98F222A}"/>
  </bookViews>
  <sheets>
    <sheet name="Unit Sales" sheetId="1" r:id="rId1"/>
    <sheet name="task1" sheetId="8" r:id="rId2"/>
    <sheet name="Customer Survey" sheetId="2" r:id="rId3"/>
    <sheet name="task2" sheetId="11" r:id="rId4"/>
    <sheet name="Engine Production" sheetId="6" r:id="rId5"/>
    <sheet name="task3" sheetId="12" r:id="rId6"/>
    <sheet name="Blade Weights" sheetId="7" r:id="rId7"/>
    <sheet name="task4" sheetId="13" r:id="rId8"/>
  </sheets>
  <calcPr calcId="191029" concurrentCalc="0"/>
  <pivotCaches>
    <pivotCache cacheId="20" r:id="rId9"/>
    <pivotCache cacheId="26" r:id="rId10"/>
    <pivotCache cacheId="4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3" l="1"/>
  <c r="D11" i="13"/>
  <c r="D9" i="13"/>
  <c r="D3" i="13"/>
  <c r="D8" i="13"/>
  <c r="D2" i="13"/>
  <c r="C5" i="12"/>
  <c r="C6" i="12"/>
  <c r="C7" i="12"/>
  <c r="C8" i="12"/>
  <c r="C9" i="12"/>
  <c r="C10" i="12"/>
  <c r="C11" i="12"/>
  <c r="C12" i="12"/>
  <c r="C13" i="12"/>
  <c r="C14" i="12"/>
  <c r="C4" i="12"/>
  <c r="B6" i="12"/>
  <c r="B7" i="12"/>
  <c r="B8" i="12"/>
  <c r="B9" i="12"/>
  <c r="B10" i="12"/>
  <c r="B11" i="12"/>
  <c r="B12" i="12"/>
  <c r="B13" i="12"/>
  <c r="B14" i="12"/>
  <c r="B5" i="12"/>
  <c r="B4" i="12"/>
  <c r="C1" i="12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</calcChain>
</file>

<file path=xl/sharedStrings.xml><?xml version="1.0" encoding="utf-8"?>
<sst xmlns="http://schemas.openxmlformats.org/spreadsheetml/2006/main" count="289" uniqueCount="61">
  <si>
    <t>Month</t>
  </si>
  <si>
    <t>Europe</t>
  </si>
  <si>
    <t>China</t>
  </si>
  <si>
    <t>North America</t>
  </si>
  <si>
    <t>South America</t>
  </si>
  <si>
    <t>Total</t>
  </si>
  <si>
    <t>Mower Unit Sales</t>
  </si>
  <si>
    <t>Tractor Unit Sales</t>
  </si>
  <si>
    <t>Region</t>
  </si>
  <si>
    <t>Quality</t>
  </si>
  <si>
    <t>Ease of Use</t>
  </si>
  <si>
    <t>Price</t>
  </si>
  <si>
    <t>Service</t>
  </si>
  <si>
    <t>Sample</t>
  </si>
  <si>
    <t>Pacific Rim</t>
  </si>
  <si>
    <t>Engine Production Time</t>
  </si>
  <si>
    <t>Production Time (min)</t>
  </si>
  <si>
    <t>Customer Survey</t>
  </si>
  <si>
    <t>Weight (lbs.)</t>
  </si>
  <si>
    <t>Blade Weights</t>
  </si>
  <si>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
1 - Very dissatisfied
2 - Dissatisfied
3 - Neither satisfied nor dissatisfied
4 - Satisfied
5 - Very satisfied</t>
    </r>
  </si>
  <si>
    <t>Sum of Total</t>
  </si>
  <si>
    <t>Row Labels</t>
  </si>
  <si>
    <t>Grand Total</t>
  </si>
  <si>
    <t>2015</t>
  </si>
  <si>
    <t>2016</t>
  </si>
  <si>
    <t>2017</t>
  </si>
  <si>
    <t>2018</t>
  </si>
  <si>
    <t>2019</t>
  </si>
  <si>
    <t>Sum of North America</t>
  </si>
  <si>
    <t>Sum of South America</t>
  </si>
  <si>
    <t>Sum of Europe</t>
  </si>
  <si>
    <t>Sum of Pacific Rim</t>
  </si>
  <si>
    <t>Sum of China</t>
  </si>
  <si>
    <t>Mean (u)</t>
  </si>
  <si>
    <t>Standard Deviation</t>
  </si>
  <si>
    <t>x</t>
  </si>
  <si>
    <t>f(x)</t>
  </si>
  <si>
    <t>F(x)</t>
  </si>
  <si>
    <t>average engine production time</t>
  </si>
  <si>
    <t>plus/minus 2.5 minutes</t>
  </si>
  <si>
    <t>sample size (n)</t>
  </si>
  <si>
    <t>sample mean(x-bars)</t>
  </si>
  <si>
    <t>sample standard deviation(s)</t>
  </si>
  <si>
    <t>hypothesis (u)</t>
  </si>
  <si>
    <t xml:space="preserve">critical value(two tailed) </t>
  </si>
  <si>
    <t>t</t>
  </si>
  <si>
    <t>confidence interval 1-a</t>
  </si>
  <si>
    <t>significance level (a)</t>
  </si>
  <si>
    <t>Regions</t>
  </si>
  <si>
    <t>Average Satisfaction</t>
  </si>
  <si>
    <t>Average Quality</t>
  </si>
  <si>
    <t>Average Price</t>
  </si>
  <si>
    <t>Average Ease of Use</t>
  </si>
  <si>
    <t>Average Service</t>
  </si>
  <si>
    <t>za/2</t>
  </si>
  <si>
    <t>standard deviation</t>
  </si>
  <si>
    <t>margin of error</t>
  </si>
  <si>
    <t>outcome:</t>
  </si>
  <si>
    <t>n</t>
  </si>
  <si>
    <t>new sample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</si>
</sst>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_);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wrapText="1"/>
    </xf>
    <xf numFmtId="37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164" fontId="0" fillId="0" borderId="0" xfId="0" applyNumberFormat="1" applyAlignment="1">
      <alignment horizontal="center"/>
    </xf>
    <xf numFmtId="0" fontId="2" fillId="0" borderId="1" xfId="4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5">
    <cellStyle name="Comma" xfId="1" builtinId="3"/>
    <cellStyle name="Comma [0]" xfId="2" builtinId="6" hidden="1"/>
    <cellStyle name="Currency [0]" xfId="3" builtinId="7" hidden="1"/>
    <cellStyle name="Heading 1" xfId="4" builtinId="16"/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  <alignment horizontal="center" vertical="bottom" textRotation="0" wrapText="0" indent="0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numFmt numFmtId="165" formatCode="0_);\(0\)"/>
      <alignment horizontal="center" vertical="bottom" textRotation="0" wrapText="0" indent="0" justifyLastLine="0" shrinkToFit="0" readingOrder="0"/>
    </dxf>
    <dxf>
      <alignment horizontal="right" vertical="bottom" textRotation="0" wrapText="0" relativeIndent="-1" justifyLastLine="0" shrinkToFit="0" readingOrder="0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22" formatCode="mmm\-yy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[QMB3302-11069 (Spring 2022) Case Study 1 Data - Nicholas Jorgensen.xlsx]task1!PivotTable4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sales of Mowers per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task1!$B$1</c:f>
              <c:strCache>
                <c:ptCount val="1"/>
                <c:pt idx="0">
                  <c:v>Sum of 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task1!$B$2:$B$7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4-4F4A-81B4-2AA5EC741830}"/>
            </c:ext>
          </c:extLst>
        </c:ser>
        <c:ser>
          <c:idx val="1"/>
          <c:order val="1"/>
          <c:tx>
            <c:strRef>
              <c:f>task1!$C$1</c:f>
              <c:strCache>
                <c:ptCount val="1"/>
                <c:pt idx="0">
                  <c:v>Sum of 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task1!$C$2:$C$7</c:f>
              <c:numCache>
                <c:formatCode>General</c:formatCode>
                <c:ptCount val="5"/>
                <c:pt idx="0">
                  <c:v>90250</c:v>
                </c:pt>
                <c:pt idx="1">
                  <c:v>88240</c:v>
                </c:pt>
                <c:pt idx="2">
                  <c:v>90350</c:v>
                </c:pt>
                <c:pt idx="3">
                  <c:v>91600</c:v>
                </c:pt>
                <c:pt idx="4">
                  <c:v>91850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4-4F4A-81B4-2AA5EC741830}"/>
            </c:ext>
          </c:extLst>
        </c:ser>
        <c:ser>
          <c:idx val="2"/>
          <c:order val="2"/>
          <c:tx>
            <c:strRef>
              <c:f>task1!$D$1</c:f>
              <c:strCache>
                <c:ptCount val="1"/>
                <c:pt idx="0">
                  <c:v>Sum of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task1!$A$2:$A$7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task1!$D$2:$D$7</c:f>
              <c:numCache>
                <c:formatCode>General</c:formatCode>
                <c:ptCount val="5"/>
                <c:pt idx="0">
                  <c:v>15600</c:v>
                </c:pt>
                <c:pt idx="1">
                  <c:v>15360</c:v>
                </c:pt>
                <c:pt idx="2">
                  <c:v>13500</c:v>
                </c:pt>
                <c:pt idx="3">
                  <c:v>12870</c:v>
                </c:pt>
                <c:pt idx="4">
                  <c:v>11610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4-4F4A-81B4-2AA5EC741830}"/>
            </c:ext>
          </c:extLst>
        </c:ser>
        <c:ser>
          <c:idx val="3"/>
          <c:order val="3"/>
          <c:tx>
            <c:strRef>
              <c:f>task1!$E$1</c:f>
              <c:strCache>
                <c:ptCount val="1"/>
                <c:pt idx="0">
                  <c:v>Sum of 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task1!$A$2:$A$7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task1!$E$2:$E$7</c:f>
              <c:numCache>
                <c:formatCode>General</c:formatCode>
                <c:ptCount val="5"/>
                <c:pt idx="0">
                  <c:v>2930</c:v>
                </c:pt>
                <c:pt idx="1">
                  <c:v>3140</c:v>
                </c:pt>
                <c:pt idx="2">
                  <c:v>3390</c:v>
                </c:pt>
                <c:pt idx="3">
                  <c:v>3610</c:v>
                </c:pt>
                <c:pt idx="4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4-4F4A-81B4-2AA5EC741830}"/>
            </c:ext>
          </c:extLst>
        </c:ser>
        <c:ser>
          <c:idx val="4"/>
          <c:order val="4"/>
          <c:tx>
            <c:strRef>
              <c:f>task1!$F$1</c:f>
              <c:strCache>
                <c:ptCount val="1"/>
                <c:pt idx="0">
                  <c:v>Sum of Pacific Rim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task1!$A$2:$A$7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task1!$F$2:$F$7</c:f>
              <c:numCache>
                <c:formatCode>General</c:formatCode>
                <c:ptCount val="5"/>
                <c:pt idx="0">
                  <c:v>1490</c:v>
                </c:pt>
                <c:pt idx="1">
                  <c:v>1750</c:v>
                </c:pt>
                <c:pt idx="2">
                  <c:v>2030</c:v>
                </c:pt>
                <c:pt idx="3">
                  <c:v>2480</c:v>
                </c:pt>
                <c:pt idx="4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4-4F4A-81B4-2AA5EC741830}"/>
            </c:ext>
          </c:extLst>
        </c:ser>
        <c:ser>
          <c:idx val="5"/>
          <c:order val="5"/>
          <c:tx>
            <c:strRef>
              <c:f>task1!$G$1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task1!$A$2:$A$7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task1!$G$2:$G$7</c:f>
              <c:numCache>
                <c:formatCode>General</c:formatCode>
                <c:ptCount val="5"/>
                <c:pt idx="0">
                  <c:v>110270</c:v>
                </c:pt>
                <c:pt idx="1">
                  <c:v>108490</c:v>
                </c:pt>
                <c:pt idx="2">
                  <c:v>109270</c:v>
                </c:pt>
                <c:pt idx="3">
                  <c:v>110560</c:v>
                </c:pt>
                <c:pt idx="4">
                  <c:v>110043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4-4F4A-81B4-2AA5EC74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22527"/>
        <c:axId val="152723775"/>
      </c:barChart>
      <c:catAx>
        <c:axId val="1527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75"/>
        <c:crosses val="autoZero"/>
        <c:auto val="1"/>
        <c:lblAlgn val="ctr"/>
        <c:lblOffset val="100"/>
        <c:noMultiLvlLbl val="0"/>
      </c:catAx>
      <c:valAx>
        <c:axId val="1527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of Mowers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[QMB3302-11069 (Spring 2022) Case Study 1 Data - Nicholas Jorgensen.xlsx]task1!PivotTable6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sales of tractors per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task1!$B$9</c:f>
              <c:strCache>
                <c:ptCount val="1"/>
                <c:pt idx="0">
                  <c:v>Sum of 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task1!$A$10:$A$15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task1!$B$10:$B$15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291</c:v>
                </c:pt>
                <c:pt idx="3">
                  <c:v>964</c:v>
                </c:pt>
                <c:pt idx="4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3-457E-AE76-D906C04DD1FC}"/>
            </c:ext>
          </c:extLst>
        </c:ser>
        <c:ser>
          <c:idx val="1"/>
          <c:order val="1"/>
          <c:tx>
            <c:strRef>
              <c:f>task1!$C$9</c:f>
              <c:strCache>
                <c:ptCount val="1"/>
                <c:pt idx="0">
                  <c:v>Sum of 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task1!$A$10:$A$15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task1!$C$10:$C$15</c:f>
              <c:numCache>
                <c:formatCode>General</c:formatCode>
                <c:ptCount val="5"/>
                <c:pt idx="0">
                  <c:v>6457</c:v>
                </c:pt>
                <c:pt idx="1">
                  <c:v>8105</c:v>
                </c:pt>
                <c:pt idx="2">
                  <c:v>10129</c:v>
                </c:pt>
                <c:pt idx="3">
                  <c:v>15363</c:v>
                </c:pt>
                <c:pt idx="4">
                  <c:v>24448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3-457E-AE76-D906C04DD1FC}"/>
            </c:ext>
          </c:extLst>
        </c:ser>
        <c:ser>
          <c:idx val="2"/>
          <c:order val="2"/>
          <c:tx>
            <c:strRef>
              <c:f>task1!$D$9</c:f>
              <c:strCache>
                <c:ptCount val="1"/>
                <c:pt idx="0">
                  <c:v>Sum of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task1!$A$10:$A$15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task1!$D$10:$D$15</c:f>
              <c:numCache>
                <c:formatCode>General</c:formatCode>
                <c:ptCount val="5"/>
                <c:pt idx="0">
                  <c:v>8123</c:v>
                </c:pt>
                <c:pt idx="1">
                  <c:v>8386</c:v>
                </c:pt>
                <c:pt idx="2">
                  <c:v>8400</c:v>
                </c:pt>
                <c:pt idx="3">
                  <c:v>7409</c:v>
                </c:pt>
                <c:pt idx="4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3-457E-AE76-D906C04DD1FC}"/>
            </c:ext>
          </c:extLst>
        </c:ser>
        <c:ser>
          <c:idx val="3"/>
          <c:order val="3"/>
          <c:tx>
            <c:strRef>
              <c:f>task1!$E$9</c:f>
              <c:strCache>
                <c:ptCount val="1"/>
                <c:pt idx="0">
                  <c:v>Sum of 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task1!$A$10:$A$15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task1!$E$10:$E$15</c:f>
              <c:numCache>
                <c:formatCode>General</c:formatCode>
                <c:ptCount val="5"/>
                <c:pt idx="0">
                  <c:v>3284</c:v>
                </c:pt>
                <c:pt idx="1">
                  <c:v>5157</c:v>
                </c:pt>
                <c:pt idx="2">
                  <c:v>7340</c:v>
                </c:pt>
                <c:pt idx="3">
                  <c:v>9221</c:v>
                </c:pt>
                <c:pt idx="4">
                  <c:v>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3-457E-AE76-D906C04DD1FC}"/>
            </c:ext>
          </c:extLst>
        </c:ser>
        <c:ser>
          <c:idx val="4"/>
          <c:order val="4"/>
          <c:tx>
            <c:strRef>
              <c:f>task1!$F$9</c:f>
              <c:strCache>
                <c:ptCount val="1"/>
                <c:pt idx="0">
                  <c:v>Sum of Pacific Rim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task1!$A$10:$A$15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task1!$F$10:$F$15</c:f>
              <c:numCache>
                <c:formatCode>General</c:formatCode>
                <c:ptCount val="5"/>
                <c:pt idx="0">
                  <c:v>3033</c:v>
                </c:pt>
                <c:pt idx="1">
                  <c:v>3322</c:v>
                </c:pt>
                <c:pt idx="2">
                  <c:v>3433</c:v>
                </c:pt>
                <c:pt idx="3">
                  <c:v>3788</c:v>
                </c:pt>
                <c:pt idx="4">
                  <c:v>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3-457E-AE76-D906C04DD1FC}"/>
            </c:ext>
          </c:extLst>
        </c:ser>
        <c:ser>
          <c:idx val="5"/>
          <c:order val="5"/>
          <c:tx>
            <c:strRef>
              <c:f>task1!$G$9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task1!$A$10:$A$15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task1!$G$10:$G$15</c:f>
              <c:numCache>
                <c:formatCode>General</c:formatCode>
                <c:ptCount val="5"/>
                <c:pt idx="0">
                  <c:v>20897</c:v>
                </c:pt>
                <c:pt idx="1">
                  <c:v>24970</c:v>
                </c:pt>
                <c:pt idx="2">
                  <c:v>29593</c:v>
                </c:pt>
                <c:pt idx="3">
                  <c:v>36745</c:v>
                </c:pt>
                <c:pt idx="4">
                  <c:v>46194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3-457E-AE76-D906C04D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118031"/>
        <c:axId val="1999118447"/>
      </c:barChart>
      <c:catAx>
        <c:axId val="19991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18447"/>
        <c:crosses val="autoZero"/>
        <c:auto val="1"/>
        <c:lblAlgn val="ctr"/>
        <c:lblOffset val="100"/>
        <c:noMultiLvlLbl val="0"/>
      </c:catAx>
      <c:valAx>
        <c:axId val="19991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of</a:t>
                </a:r>
                <a:r>
                  <a:rPr lang="en-US" baseline="0"/>
                  <a:t> tractors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[QMB3302-11069 (Spring 2022) Case Study 1 Data - Nicholas Jorgensen.xlsx]task2!PivotTable8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Customer</a:t>
            </a:r>
            <a:r>
              <a:rPr lang="en-US" baseline="0"/>
              <a:t> Satisfaction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task2!$B$1:$B$2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task2!$A$3:$A$6</c:f>
              <c:strCache>
                <c:ptCount val="4"/>
                <c:pt idx="0">
                  <c:v>Average Quality</c:v>
                </c:pt>
                <c:pt idx="1">
                  <c:v>Average Price</c:v>
                </c:pt>
                <c:pt idx="2">
                  <c:v>Average Ease of Use</c:v>
                </c:pt>
                <c:pt idx="3">
                  <c:v>Average Service</c:v>
                </c:pt>
              </c:strCache>
            </c:strRef>
          </c:cat>
          <c:val>
            <c:numRef>
              <c:f>task2!$B$3:$B$6</c:f>
              <c:numCache>
                <c:formatCode>0.00</c:formatCode>
                <c:ptCount val="4"/>
                <c:pt idx="0">
                  <c:v>3.8</c:v>
                </c:pt>
                <c:pt idx="1">
                  <c:v>3</c:v>
                </c:pt>
                <c:pt idx="2">
                  <c:v>4.0999999999999996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1-47A5-9E09-517A452AB7A5}"/>
            </c:ext>
          </c:extLst>
        </c:ser>
        <c:ser>
          <c:idx val="1"/>
          <c:order val="1"/>
          <c:tx>
            <c:strRef>
              <c:f>task2!$C$1:$C$2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task2!$A$3:$A$6</c:f>
              <c:strCache>
                <c:ptCount val="4"/>
                <c:pt idx="0">
                  <c:v>Average Quality</c:v>
                </c:pt>
                <c:pt idx="1">
                  <c:v>Average Price</c:v>
                </c:pt>
                <c:pt idx="2">
                  <c:v>Average Ease of Use</c:v>
                </c:pt>
                <c:pt idx="3">
                  <c:v>Average Service</c:v>
                </c:pt>
              </c:strCache>
            </c:strRef>
          </c:cat>
          <c:val>
            <c:numRef>
              <c:f>task2!$C$3:$C$6</c:f>
              <c:numCache>
                <c:formatCode>0.00</c:formatCode>
                <c:ptCount val="4"/>
                <c:pt idx="0">
                  <c:v>4.0999999999999996</c:v>
                </c:pt>
                <c:pt idx="1">
                  <c:v>3.9</c:v>
                </c:pt>
                <c:pt idx="2">
                  <c:v>4.333333333333333</c:v>
                </c:pt>
                <c:pt idx="3">
                  <c:v>3.8666666666666667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1-47A5-9E09-517A452AB7A5}"/>
            </c:ext>
          </c:extLst>
        </c:ser>
        <c:ser>
          <c:idx val="2"/>
          <c:order val="2"/>
          <c:tx>
            <c:strRef>
              <c:f>task2!$D$1:$D$2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task2!$A$3:$A$6</c:f>
              <c:strCache>
                <c:ptCount val="4"/>
                <c:pt idx="0">
                  <c:v>Average Quality</c:v>
                </c:pt>
                <c:pt idx="1">
                  <c:v>Average Price</c:v>
                </c:pt>
                <c:pt idx="2">
                  <c:v>Average Ease of Use</c:v>
                </c:pt>
                <c:pt idx="3">
                  <c:v>Average Service</c:v>
                </c:pt>
              </c:strCache>
            </c:strRef>
          </c:cat>
          <c:val>
            <c:numRef>
              <c:f>task2!$D$3:$D$6</c:f>
              <c:numCache>
                <c:formatCode>0.00</c:formatCode>
                <c:ptCount val="4"/>
                <c:pt idx="0">
                  <c:v>4.5999999999999996</c:v>
                </c:pt>
                <c:pt idx="1">
                  <c:v>3.71</c:v>
                </c:pt>
                <c:pt idx="2">
                  <c:v>4.2699999999999996</c:v>
                </c:pt>
                <c:pt idx="3">
                  <c:v>4.3099999999999996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1-47A5-9E09-517A452AB7A5}"/>
            </c:ext>
          </c:extLst>
        </c:ser>
        <c:ser>
          <c:idx val="3"/>
          <c:order val="3"/>
          <c:tx>
            <c:strRef>
              <c:f>task2!$E$1:$E$2</c:f>
              <c:strCache>
                <c:ptCount val="1"/>
                <c:pt idx="0">
                  <c:v>Pacific 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task2!$A$3:$A$6</c:f>
              <c:strCache>
                <c:ptCount val="4"/>
                <c:pt idx="0">
                  <c:v>Average Quality</c:v>
                </c:pt>
                <c:pt idx="1">
                  <c:v>Average Price</c:v>
                </c:pt>
                <c:pt idx="2">
                  <c:v>Average Ease of Use</c:v>
                </c:pt>
                <c:pt idx="3">
                  <c:v>Average Service</c:v>
                </c:pt>
              </c:strCache>
            </c:strRef>
          </c:cat>
          <c:val>
            <c:numRef>
              <c:f>task2!$E$3:$E$6</c:f>
              <c:numCache>
                <c:formatCode>0.00</c:formatCode>
                <c:ptCount val="4"/>
                <c:pt idx="0">
                  <c:v>4.4000000000000004</c:v>
                </c:pt>
                <c:pt idx="1">
                  <c:v>4.0999999999999996</c:v>
                </c:pt>
                <c:pt idx="2">
                  <c:v>3.9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1-47A5-9E09-517A452AB7A5}"/>
            </c:ext>
          </c:extLst>
        </c:ser>
        <c:ser>
          <c:idx val="4"/>
          <c:order val="4"/>
          <c:tx>
            <c:strRef>
              <c:f>task2!$F$1:$F$2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task2!$A$3:$A$6</c:f>
              <c:strCache>
                <c:ptCount val="4"/>
                <c:pt idx="0">
                  <c:v>Average Quality</c:v>
                </c:pt>
                <c:pt idx="1">
                  <c:v>Average Price</c:v>
                </c:pt>
                <c:pt idx="2">
                  <c:v>Average Ease of Use</c:v>
                </c:pt>
                <c:pt idx="3">
                  <c:v>Average Service</c:v>
                </c:pt>
              </c:strCache>
            </c:strRef>
          </c:cat>
          <c:val>
            <c:numRef>
              <c:f>task2!$F$3:$F$6</c:f>
              <c:numCache>
                <c:formatCode>0.00</c:formatCode>
                <c:ptCount val="4"/>
                <c:pt idx="0">
                  <c:v>4.28</c:v>
                </c:pt>
                <c:pt idx="1">
                  <c:v>3.5</c:v>
                </c:pt>
                <c:pt idx="2">
                  <c:v>3.92</c:v>
                </c:pt>
                <c:pt idx="3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1-47A5-9E09-517A452A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72879"/>
        <c:axId val="746573295"/>
      </c:barChart>
      <c:catAx>
        <c:axId val="74657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Satisfaction Per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3295"/>
        <c:crosses val="autoZero"/>
        <c:auto val="1"/>
        <c:lblAlgn val="ctr"/>
        <c:lblOffset val="100"/>
        <c:noMultiLvlLbl val="0"/>
      </c:catAx>
      <c:valAx>
        <c:axId val="7465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</a:t>
                </a:r>
                <a:r>
                  <a:rPr lang="en-US" baseline="0"/>
                  <a:t> Average Satisfaction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average engine production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task3!$A$4:$A$14</c:f>
              <c:numCache>
                <c:formatCode>General</c:formatCode>
                <c:ptCount val="11"/>
                <c:pt idx="0">
                  <c:v>42.5</c:v>
                </c:pt>
                <c:pt idx="1">
                  <c:v>45</c:v>
                </c:pt>
                <c:pt idx="2">
                  <c:v>47.5</c:v>
                </c:pt>
                <c:pt idx="3">
                  <c:v>50</c:v>
                </c:pt>
                <c:pt idx="4">
                  <c:v>52.5</c:v>
                </c:pt>
                <c:pt idx="5">
                  <c:v>55</c:v>
                </c:pt>
                <c:pt idx="6">
                  <c:v>57.5</c:v>
                </c:pt>
                <c:pt idx="7">
                  <c:v>60</c:v>
                </c:pt>
                <c:pt idx="8">
                  <c:v>62.5</c:v>
                </c:pt>
                <c:pt idx="9">
                  <c:v>65</c:v>
                </c:pt>
                <c:pt idx="10">
                  <c:v>67.5</c:v>
                </c:pt>
              </c:numCache>
            </c:numRef>
          </c:cat>
          <c:val>
            <c:numRef>
              <c:f>task3!$B$4:$B$14</c:f>
              <c:numCache>
                <c:formatCode>0.00</c:formatCode>
                <c:ptCount val="11"/>
                <c:pt idx="0" formatCode="General">
                  <c:v>7.1492566545121848E-4</c:v>
                </c:pt>
                <c:pt idx="1">
                  <c:v>1.1625759630565231E-2</c:v>
                </c:pt>
                <c:pt idx="2">
                  <c:v>6.9548426486179746E-2</c:v>
                </c:pt>
                <c:pt idx="3">
                  <c:v>0.15305897335678911</c:v>
                </c:pt>
                <c:pt idx="4">
                  <c:v>0.12391840116903304</c:v>
                </c:pt>
                <c:pt idx="5">
                  <c:v>3.6907814138681813E-2</c:v>
                </c:pt>
                <c:pt idx="6">
                  <c:v>4.0439554869061128E-3</c:v>
                </c:pt>
                <c:pt idx="7">
                  <c:v>1.63004624714432E-4</c:v>
                </c:pt>
                <c:pt idx="8">
                  <c:v>2.4171244090053431E-6</c:v>
                </c:pt>
                <c:pt idx="9">
                  <c:v>1.3185712431988791E-8</c:v>
                </c:pt>
                <c:pt idx="10">
                  <c:v>2.6461454603411588E-11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2-4E00-B82B-EC19E032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4493279"/>
        <c:axId val="2064496191"/>
      </c:barChart>
      <c:lineChart>
        <c:grouping val="standard"/>
        <c:varyColors val="0"/>
        <c:ser>
          <c:idx val="1"/>
          <c:order val="1"/>
          <c:tx>
            <c:strRef>
              <c:f>task3!$C$3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task3!$A$4:$A$14</c:f>
              <c:numCache>
                <c:formatCode>General</c:formatCode>
                <c:ptCount val="11"/>
                <c:pt idx="0">
                  <c:v>42.5</c:v>
                </c:pt>
                <c:pt idx="1">
                  <c:v>45</c:v>
                </c:pt>
                <c:pt idx="2">
                  <c:v>47.5</c:v>
                </c:pt>
                <c:pt idx="3">
                  <c:v>50</c:v>
                </c:pt>
                <c:pt idx="4">
                  <c:v>52.5</c:v>
                </c:pt>
                <c:pt idx="5">
                  <c:v>55</c:v>
                </c:pt>
                <c:pt idx="6">
                  <c:v>57.5</c:v>
                </c:pt>
                <c:pt idx="7">
                  <c:v>60</c:v>
                </c:pt>
                <c:pt idx="8">
                  <c:v>62.5</c:v>
                </c:pt>
                <c:pt idx="9">
                  <c:v>65</c:v>
                </c:pt>
                <c:pt idx="10">
                  <c:v>67.5</c:v>
                </c:pt>
              </c:numCache>
            </c:numRef>
          </c:cat>
          <c:val>
            <c:numRef>
              <c:f>task3!$C$4:$C$14</c:f>
              <c:numCache>
                <c:formatCode>General</c:formatCode>
                <c:ptCount val="11"/>
                <c:pt idx="0">
                  <c:v>5.0307746358541202E-4</c:v>
                </c:pt>
                <c:pt idx="1">
                  <c:v>1.1045487742500075E-2</c:v>
                </c:pt>
                <c:pt idx="2">
                  <c:v>9.8733813021110214E-2</c:v>
                </c:pt>
                <c:pt idx="3">
                  <c:v>0.38636721605403301</c:v>
                </c:pt>
                <c:pt idx="4">
                  <c:v>0.7615198457047605</c:v>
                </c:pt>
                <c:pt idx="5">
                  <c:v>0.95647790065159533</c:v>
                </c:pt>
                <c:pt idx="6">
                  <c:v>0.99664799121344239</c:v>
                </c:pt>
                <c:pt idx="7">
                  <c:v>0.99989686048059756</c:v>
                </c:pt>
                <c:pt idx="8">
                  <c:v>0.99999876868795046</c:v>
                </c:pt>
                <c:pt idx="9">
                  <c:v>0.99999999439088427</c:v>
                </c:pt>
                <c:pt idx="10">
                  <c:v>0.9999999999903485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2-4E00-B82B-EC19E032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31087"/>
        <c:axId val="680630255"/>
      </c:lineChart>
      <c:catAx>
        <c:axId val="206449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96191"/>
        <c:crosses val="autoZero"/>
        <c:auto val="1"/>
        <c:lblAlgn val="ctr"/>
        <c:lblOffset val="100"/>
        <c:noMultiLvlLbl val="0"/>
      </c:catAx>
      <c:valAx>
        <c:axId val="20644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93279"/>
        <c:crosses val="autoZero"/>
        <c:crossBetween val="between"/>
      </c:valAx>
      <c:valAx>
        <c:axId val="680630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83193350831146"/>
              <c:y val="0.30831437736949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31087"/>
        <c:crosses val="max"/>
        <c:crossBetween val="between"/>
      </c:valAx>
      <c:catAx>
        <c:axId val="68063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630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0</xdr:rowOff>
    </xdr:from>
    <xdr:to>
      <xdr:col>24</xdr:col>
      <xdr:colOff>9524</xdr:colOff>
      <xdr:row>15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0054E-251A-4F27-9451-B9B4B7AEE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24</xdr:col>
      <xdr:colOff>0</xdr:colOff>
      <xdr:row>31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7D69AF-90B5-4C75-863A-541DE7BF7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1200149</xdr:colOff>
      <xdr:row>0</xdr:row>
      <xdr:rowOff>0</xdr:rowOff>
    </xdr:from>
    <xdr:to>
      <xdr:col>13</xdr:col>
      <xdr:colOff>28574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92484E-7D99-42EC-AA6F-3F610FF28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161925</xdr:rowOff>
    </xdr:from>
    <xdr:to>
      <xdr:col>11</xdr:col>
      <xdr:colOff>304800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4E83-3A6E-4245-9498-C06D810D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9525</xdr:rowOff>
    </xdr:from>
    <xdr:to>
      <xdr:col>11</xdr:col>
      <xdr:colOff>104775</xdr:colOff>
      <xdr:row>16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A96098-2969-4A48-A71E-F08FFB0F8551}"/>
            </a:ext>
          </a:extLst>
        </xdr:cNvPr>
        <xdr:cNvSpPr txBox="1"/>
      </xdr:nvSpPr>
      <xdr:spPr>
        <a:xfrm>
          <a:off x="4267200" y="1724025"/>
          <a:ext cx="254317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fail to reject null hypothesis : P</a:t>
          </a:r>
          <a:r>
            <a:rPr lang="en-US" sz="1100" baseline="0"/>
            <a:t> is greater than the chosen value of a, -1.5 or 1.5 is bigger than +- .05 and doesnt fall within the range. There is insufficient evidence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17</xdr:row>
      <xdr:rowOff>0</xdr:rowOff>
    </xdr:from>
    <xdr:to>
      <xdr:col>11</xdr:col>
      <xdr:colOff>504825</xdr:colOff>
      <xdr:row>22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72D4CE-958D-492C-83A4-7A21FC215C43}"/>
            </a:ext>
          </a:extLst>
        </xdr:cNvPr>
        <xdr:cNvSpPr txBox="1"/>
      </xdr:nvSpPr>
      <xdr:spPr>
        <a:xfrm>
          <a:off x="4276725" y="3238500"/>
          <a:ext cx="29337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And you would</a:t>
          </a:r>
          <a:r>
            <a:rPr lang="en-US" sz="1100" baseline="0"/>
            <a:t> need a sample size of 816, if you wanted a margin of error 816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92" refreshedDate="44623.659586458336" createdVersion="7" refreshedVersion="7" minRefreshableVersion="3" recordCount="60" xr:uid="{04C3B8E9-4949-4843-9E99-35F5433CE12D}">
  <cacheSource type="worksheet">
    <worksheetSource name="MowerUnitSales"/>
  </cacheSource>
  <cacheFields count="9">
    <cacheField name="Month" numFmtId="17">
      <sharedItems containsSemiMixedTypes="0" containsNonDate="0" containsDate="1" containsString="0" minDate="2015-01-01T00:00:00" maxDate="2019-12-02T00:00:00" count="60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8" base="0">
        <rangePr groupBy="months" startDate="2015-01-01T00:00:00" endDate="2019-12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  <cacheField name="North America" numFmtId="37">
      <sharedItems containsSemiMixedTypes="0" containsString="0" containsNumber="1" containsInteger="1" minValue="4350" maxValue="10370" count="56">
        <n v="5750"/>
        <n v="7950"/>
        <n v="8100"/>
        <n v="9050"/>
        <n v="9900"/>
        <n v="10200"/>
        <n v="8730"/>
        <n v="8140"/>
        <n v="6480"/>
        <n v="5990"/>
        <n v="5320"/>
        <n v="4640"/>
        <n v="5980"/>
        <n v="7620"/>
        <n v="8370"/>
        <n v="8830"/>
        <n v="9310"/>
        <n v="10230"/>
        <n v="8720"/>
        <n v="7710"/>
        <n v="6320"/>
        <n v="5840"/>
        <n v="4960"/>
        <n v="4350"/>
        <n v="6020"/>
        <n v="7920"/>
        <n v="8430"/>
        <n v="9040"/>
        <n v="9820"/>
        <n v="10370"/>
        <n v="6420"/>
        <n v="5890"/>
        <n v="5340"/>
        <n v="4430"/>
        <n v="6100"/>
        <n v="8010"/>
        <n v="9110"/>
        <n v="9730"/>
        <n v="10120"/>
        <n v="9080"/>
        <n v="7820"/>
        <n v="6540"/>
        <n v="6010"/>
        <n v="5270"/>
        <n v="5380"/>
        <n v="6210"/>
        <n v="8030"/>
        <n v="8540"/>
        <n v="9120"/>
        <n v="9570"/>
        <n v="9580"/>
        <n v="7680"/>
        <n v="6870"/>
        <n v="5930"/>
        <n v="5260"/>
        <n v="4830"/>
      </sharedItems>
    </cacheField>
    <cacheField name="South America" numFmtId="37">
      <sharedItems containsSemiMixedTypes="0" containsString="0" containsNumber="1" containsInteger="1" minValue="180" maxValue="390" count="20">
        <n v="200"/>
        <n v="220"/>
        <n v="250"/>
        <n v="280"/>
        <n v="310"/>
        <n v="300"/>
        <n v="230"/>
        <n v="210"/>
        <n v="180"/>
        <n v="240"/>
        <n v="290"/>
        <n v="330"/>
        <n v="270"/>
        <n v="360"/>
        <n v="260"/>
        <n v="320"/>
        <n v="380"/>
        <n v="340"/>
        <n v="390"/>
        <n v="350"/>
      </sharedItems>
    </cacheField>
    <cacheField name="Europe" numFmtId="37">
      <sharedItems containsSemiMixedTypes="0" containsString="0" containsNumber="1" containsInteger="1" minValue="300" maxValue="1650" count="41">
        <n v="720"/>
        <n v="990"/>
        <n v="1320"/>
        <n v="1650"/>
        <n v="1590"/>
        <n v="1620"/>
        <n v="1560"/>
        <n v="660"/>
        <n v="690"/>
        <n v="1020"/>
        <n v="1290"/>
        <n v="1530"/>
        <n v="1260"/>
        <n v="900"/>
        <n v="570"/>
        <n v="840"/>
        <n v="1110"/>
        <n v="1500"/>
        <n v="1440"/>
        <n v="1410"/>
        <n v="1350"/>
        <n v="1080"/>
        <n v="510"/>
        <n v="480"/>
        <n v="750"/>
        <n v="1140"/>
        <n v="1340"/>
        <n v="1360"/>
        <n v="1490"/>
        <n v="1310"/>
        <n v="980"/>
        <n v="770"/>
        <n v="430"/>
        <n v="400"/>
        <n v="970"/>
        <n v="1240"/>
        <n v="1300"/>
        <n v="1250"/>
        <n v="1210"/>
        <n v="650"/>
        <n v="300"/>
      </sharedItems>
    </cacheField>
    <cacheField name="Pacific Rim" numFmtId="37">
      <sharedItems containsSemiMixedTypes="0" containsString="0" containsNumber="1" containsInteger="1" minValue="100" maxValue="240" count="15">
        <n v="100"/>
        <n v="120"/>
        <n v="110"/>
        <n v="130"/>
        <n v="140"/>
        <n v="150"/>
        <n v="160"/>
        <n v="170"/>
        <n v="180"/>
        <n v="190"/>
        <n v="200"/>
        <n v="210"/>
        <n v="220"/>
        <n v="230"/>
        <n v="240"/>
      </sharedItems>
    </cacheField>
    <cacheField name="China" numFmtId="37">
      <sharedItems containsSemiMixedTypes="0" containsString="0" containsNumber="1" containsInteger="1" minValue="0" maxValue="26" count="10">
        <n v="0"/>
        <n v="5"/>
        <n v="16"/>
        <n v="22"/>
        <n v="26"/>
        <n v="14"/>
        <n v="15"/>
        <n v="11"/>
        <n v="3"/>
        <n v="1"/>
      </sharedItems>
    </cacheField>
    <cacheField name="Total" numFmtId="37">
      <sharedItems containsSemiMixedTypes="0" containsString="0" containsNumber="1" containsInteger="1" minValue="5350" maxValue="12280" count="59">
        <n v="6770"/>
        <n v="9280"/>
        <n v="9780"/>
        <n v="11100"/>
        <n v="11930"/>
        <n v="12240"/>
        <n v="10740"/>
        <n v="10080"/>
        <n v="8430"/>
        <n v="7650"/>
        <n v="6650"/>
        <n v="5620"/>
        <n v="7020"/>
        <n v="9030"/>
        <n v="10050"/>
        <n v="10890"/>
        <n v="11420"/>
        <n v="12270"/>
        <n v="10720"/>
        <n v="9650"/>
        <n v="8310"/>
        <n v="7510"/>
        <n v="6250"/>
        <n v="5370"/>
        <n v="6970"/>
        <n v="9160"/>
        <n v="9970"/>
        <n v="11020"/>
        <n v="11780"/>
        <n v="12280"/>
        <n v="10960"/>
        <n v="9500"/>
        <n v="8230"/>
        <n v="7420"/>
        <n v="6630"/>
        <n v="5350"/>
        <n v="7030"/>
        <n v="9220"/>
        <n v="11050"/>
        <n v="11640"/>
        <n v="12040"/>
        <n v="11010"/>
        <n v="9830"/>
        <n v="8370"/>
        <n v="7490"/>
        <n v="6530"/>
        <n v="6300"/>
        <n v="7080"/>
        <n v="9250"/>
        <n v="10025"/>
        <n v="11006"/>
        <n v="11442"/>
        <n v="12086"/>
        <n v="11474"/>
        <n v="9505"/>
        <n v="8631"/>
        <n v="7443"/>
        <n v="6451"/>
        <n v="5650"/>
      </sharedItems>
    </cacheField>
    <cacheField name="Quarters" numFmtId="0" databaseField="0">
      <fieldGroup base="0">
        <rangePr groupBy="quarters" startDate="2015-01-01T00:00:00" endDate="2019-12-02T00:00:00"/>
        <groupItems count="6">
          <s v="&lt;1/1/2015"/>
          <s v="Qtr1"/>
          <s v="Qtr2"/>
          <s v="Qtr3"/>
          <s v="Qtr4"/>
          <s v="&gt;12/2/2019"/>
        </groupItems>
      </fieldGroup>
    </cacheField>
    <cacheField name="Years" numFmtId="0" databaseField="0">
      <fieldGroup base="0">
        <rangePr groupBy="years" startDate="2015-01-01T00:00:00" endDate="2019-12-02T00:00:00"/>
        <groupItems count="7">
          <s v="&lt;1/1/2015"/>
          <s v="2015"/>
          <s v="2016"/>
          <s v="2017"/>
          <s v="2018"/>
          <s v="2019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92" refreshedDate="44623.673130439813" createdVersion="7" refreshedVersion="7" minRefreshableVersion="3" recordCount="60" xr:uid="{3A659F64-DF72-4C97-AF3E-2A9C6E725681}">
  <cacheSource type="worksheet">
    <worksheetSource name="TractorUnitSales"/>
  </cacheSource>
  <cacheFields count="9">
    <cacheField name="Month" numFmtId="17">
      <sharedItems containsSemiMixedTypes="0" containsNonDate="0" containsDate="1" containsString="0" minDate="2015-01-01T00:00:00" maxDate="2019-12-02T00:00:00" count="60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8" base="0">
        <rangePr groupBy="months" startDate="2015-01-01T00:00:00" endDate="2019-12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  <cacheField name="North America" numFmtId="37">
      <sharedItems containsSemiMixedTypes="0" containsString="0" containsNumber="1" containsInteger="1" minValue="360" maxValue="2490" count="56">
        <n v="570"/>
        <n v="611"/>
        <n v="630"/>
        <n v="684"/>
        <n v="650"/>
        <n v="600"/>
        <n v="512"/>
        <n v="500"/>
        <n v="478"/>
        <n v="455"/>
        <n v="407"/>
        <n v="360"/>
        <n v="571"/>
        <n v="740"/>
        <n v="840"/>
        <n v="830"/>
        <n v="760"/>
        <n v="681"/>
        <n v="670"/>
        <n v="640"/>
        <n v="620"/>
        <n v="533"/>
        <n v="792"/>
        <n v="890"/>
        <n v="960"/>
        <n v="1040"/>
        <n v="1032"/>
        <n v="1006"/>
        <n v="910"/>
        <n v="803"/>
        <n v="730"/>
        <n v="699"/>
        <n v="647"/>
        <n v="930"/>
        <n v="1160"/>
        <n v="1510"/>
        <n v="1650"/>
        <n v="1490"/>
        <n v="1460"/>
        <n v="1390"/>
        <n v="1360"/>
        <n v="1340"/>
        <n v="1240"/>
        <n v="1103"/>
        <n v="1250"/>
        <n v="1550"/>
        <n v="1820"/>
        <n v="2010"/>
        <n v="2230"/>
        <n v="2490"/>
        <n v="2440"/>
        <n v="2334"/>
        <n v="2190"/>
        <n v="2080"/>
        <n v="2050"/>
        <n v="2004"/>
      </sharedItems>
    </cacheField>
    <cacheField name="South America" numFmtId="37">
      <sharedItems containsSemiMixedTypes="0" containsString="0" containsNumber="1" containsInteger="1" minValue="250" maxValue="1002"/>
    </cacheField>
    <cacheField name="Europe" numFmtId="37">
      <sharedItems containsSemiMixedTypes="0" containsString="0" containsNumber="1" containsInteger="1" minValue="480" maxValue="888"/>
    </cacheField>
    <cacheField name="Pacific Rim" numFmtId="37">
      <sharedItems containsSemiMixedTypes="0" containsString="0" containsNumber="1" containsInteger="1" minValue="190" maxValue="350"/>
    </cacheField>
    <cacheField name="China" numFmtId="37">
      <sharedItems containsSemiMixedTypes="0" containsString="0" containsNumber="1" containsInteger="1" minValue="0" maxValue="139"/>
    </cacheField>
    <cacheField name="Total" numFmtId="37">
      <sharedItems containsSemiMixedTypes="0" containsString="0" containsNumber="1" containsInteger="1" minValue="1580" maxValue="4476"/>
    </cacheField>
    <cacheField name="Quarters" numFmtId="0" databaseField="0">
      <fieldGroup base="0">
        <rangePr groupBy="quarters" startDate="2015-01-01T00:00:00" endDate="2019-12-02T00:00:00"/>
        <groupItems count="6">
          <s v="&lt;1/1/2015"/>
          <s v="Qtr1"/>
          <s v="Qtr2"/>
          <s v="Qtr3"/>
          <s v="Qtr4"/>
          <s v="&gt;12/2/2019"/>
        </groupItems>
      </fieldGroup>
    </cacheField>
    <cacheField name="Years" numFmtId="0" databaseField="0">
      <fieldGroup base="0">
        <rangePr groupBy="years" startDate="2015-01-01T00:00:00" endDate="2019-12-02T00:00:00"/>
        <groupItems count="7">
          <s v="&lt;1/1/2015"/>
          <s v="2015"/>
          <s v="2016"/>
          <s v="2017"/>
          <s v="2018"/>
          <s v="2019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92" refreshedDate="44623.781848148152" createdVersion="7" refreshedVersion="7" minRefreshableVersion="3" recordCount="200" xr:uid="{327AA931-82E2-4419-9B81-A75420F7E865}">
  <cacheSource type="worksheet">
    <worksheetSource name="CustomerSurvey"/>
  </cacheSource>
  <cacheFields count="6">
    <cacheField name="Sample" numFmtId="0">
      <sharedItems containsSemiMixedTypes="0" containsString="0" containsNumber="1" containsInteger="1" minValue="1" maxValue="200"/>
    </cacheField>
    <cacheField name="Region" numFmtId="0">
      <sharedItems count="5">
        <s v="North America"/>
        <s v="South America"/>
        <s v="Europe"/>
        <s v="Pacific Rim"/>
        <s v="China"/>
      </sharedItems>
    </cacheField>
    <cacheField name="Quality" numFmtId="165">
      <sharedItems containsSemiMixedTypes="0" containsString="0" containsNumber="1" containsInteger="1" minValue="1" maxValue="5"/>
    </cacheField>
    <cacheField name="Ease of Use" numFmtId="165">
      <sharedItems containsSemiMixedTypes="0" containsString="0" containsNumber="1" containsInteger="1" minValue="1" maxValue="5"/>
    </cacheField>
    <cacheField name="Price" numFmtId="165">
      <sharedItems containsSemiMixedTypes="0" containsString="0" containsNumber="1" containsInteger="1" minValue="1" maxValue="5"/>
    </cacheField>
    <cacheField name="Service" numFmtId="165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x v="0"/>
    <x v="0"/>
  </r>
  <r>
    <x v="1"/>
    <x v="1"/>
    <x v="1"/>
    <x v="1"/>
    <x v="1"/>
    <x v="0"/>
    <x v="1"/>
  </r>
  <r>
    <x v="2"/>
    <x v="2"/>
    <x v="2"/>
    <x v="2"/>
    <x v="2"/>
    <x v="0"/>
    <x v="2"/>
  </r>
  <r>
    <x v="3"/>
    <x v="3"/>
    <x v="3"/>
    <x v="3"/>
    <x v="1"/>
    <x v="0"/>
    <x v="3"/>
  </r>
  <r>
    <x v="4"/>
    <x v="4"/>
    <x v="4"/>
    <x v="4"/>
    <x v="3"/>
    <x v="0"/>
    <x v="4"/>
  </r>
  <r>
    <x v="5"/>
    <x v="5"/>
    <x v="5"/>
    <x v="5"/>
    <x v="1"/>
    <x v="0"/>
    <x v="5"/>
  </r>
  <r>
    <x v="6"/>
    <x v="6"/>
    <x v="3"/>
    <x v="4"/>
    <x v="4"/>
    <x v="0"/>
    <x v="6"/>
  </r>
  <r>
    <x v="7"/>
    <x v="7"/>
    <x v="2"/>
    <x v="6"/>
    <x v="3"/>
    <x v="0"/>
    <x v="7"/>
  </r>
  <r>
    <x v="8"/>
    <x v="8"/>
    <x v="6"/>
    <x v="4"/>
    <x v="3"/>
    <x v="0"/>
    <x v="8"/>
  </r>
  <r>
    <x v="9"/>
    <x v="9"/>
    <x v="1"/>
    <x v="2"/>
    <x v="1"/>
    <x v="0"/>
    <x v="9"/>
  </r>
  <r>
    <x v="10"/>
    <x v="10"/>
    <x v="7"/>
    <x v="1"/>
    <x v="3"/>
    <x v="0"/>
    <x v="10"/>
  </r>
  <r>
    <x v="11"/>
    <x v="11"/>
    <x v="8"/>
    <x v="7"/>
    <x v="4"/>
    <x v="0"/>
    <x v="11"/>
  </r>
  <r>
    <x v="12"/>
    <x v="12"/>
    <x v="7"/>
    <x v="8"/>
    <x v="4"/>
    <x v="0"/>
    <x v="12"/>
  </r>
  <r>
    <x v="13"/>
    <x v="13"/>
    <x v="9"/>
    <x v="9"/>
    <x v="5"/>
    <x v="0"/>
    <x v="13"/>
  </r>
  <r>
    <x v="14"/>
    <x v="14"/>
    <x v="2"/>
    <x v="10"/>
    <x v="4"/>
    <x v="0"/>
    <x v="14"/>
  </r>
  <r>
    <x v="15"/>
    <x v="15"/>
    <x v="10"/>
    <x v="5"/>
    <x v="5"/>
    <x v="0"/>
    <x v="15"/>
  </r>
  <r>
    <x v="16"/>
    <x v="16"/>
    <x v="11"/>
    <x v="3"/>
    <x v="3"/>
    <x v="0"/>
    <x v="16"/>
  </r>
  <r>
    <x v="17"/>
    <x v="17"/>
    <x v="4"/>
    <x v="4"/>
    <x v="4"/>
    <x v="0"/>
    <x v="17"/>
  </r>
  <r>
    <x v="18"/>
    <x v="18"/>
    <x v="10"/>
    <x v="6"/>
    <x v="5"/>
    <x v="0"/>
    <x v="18"/>
  </r>
  <r>
    <x v="19"/>
    <x v="19"/>
    <x v="12"/>
    <x v="11"/>
    <x v="4"/>
    <x v="0"/>
    <x v="19"/>
  </r>
  <r>
    <x v="20"/>
    <x v="20"/>
    <x v="2"/>
    <x v="4"/>
    <x v="5"/>
    <x v="0"/>
    <x v="20"/>
  </r>
  <r>
    <x v="21"/>
    <x v="21"/>
    <x v="2"/>
    <x v="12"/>
    <x v="6"/>
    <x v="0"/>
    <x v="21"/>
  </r>
  <r>
    <x v="22"/>
    <x v="22"/>
    <x v="9"/>
    <x v="13"/>
    <x v="5"/>
    <x v="0"/>
    <x v="22"/>
  </r>
  <r>
    <x v="23"/>
    <x v="23"/>
    <x v="7"/>
    <x v="7"/>
    <x v="5"/>
    <x v="0"/>
    <x v="23"/>
  </r>
  <r>
    <x v="24"/>
    <x v="24"/>
    <x v="1"/>
    <x v="14"/>
    <x v="6"/>
    <x v="0"/>
    <x v="24"/>
  </r>
  <r>
    <x v="25"/>
    <x v="25"/>
    <x v="2"/>
    <x v="15"/>
    <x v="5"/>
    <x v="0"/>
    <x v="25"/>
  </r>
  <r>
    <x v="26"/>
    <x v="26"/>
    <x v="12"/>
    <x v="16"/>
    <x v="6"/>
    <x v="0"/>
    <x v="26"/>
  </r>
  <r>
    <x v="27"/>
    <x v="27"/>
    <x v="4"/>
    <x v="17"/>
    <x v="7"/>
    <x v="0"/>
    <x v="27"/>
  </r>
  <r>
    <x v="28"/>
    <x v="28"/>
    <x v="13"/>
    <x v="18"/>
    <x v="6"/>
    <x v="0"/>
    <x v="28"/>
  </r>
  <r>
    <x v="29"/>
    <x v="29"/>
    <x v="11"/>
    <x v="19"/>
    <x v="7"/>
    <x v="0"/>
    <x v="29"/>
  </r>
  <r>
    <x v="30"/>
    <x v="3"/>
    <x v="4"/>
    <x v="18"/>
    <x v="6"/>
    <x v="0"/>
    <x v="30"/>
  </r>
  <r>
    <x v="31"/>
    <x v="13"/>
    <x v="5"/>
    <x v="19"/>
    <x v="7"/>
    <x v="0"/>
    <x v="31"/>
  </r>
  <r>
    <x v="32"/>
    <x v="30"/>
    <x v="3"/>
    <x v="20"/>
    <x v="8"/>
    <x v="0"/>
    <x v="32"/>
  </r>
  <r>
    <x v="33"/>
    <x v="31"/>
    <x v="12"/>
    <x v="21"/>
    <x v="8"/>
    <x v="0"/>
    <x v="33"/>
  </r>
  <r>
    <x v="34"/>
    <x v="32"/>
    <x v="14"/>
    <x v="15"/>
    <x v="9"/>
    <x v="0"/>
    <x v="34"/>
  </r>
  <r>
    <x v="35"/>
    <x v="33"/>
    <x v="6"/>
    <x v="22"/>
    <x v="8"/>
    <x v="0"/>
    <x v="35"/>
  </r>
  <r>
    <x v="36"/>
    <x v="34"/>
    <x v="2"/>
    <x v="23"/>
    <x v="10"/>
    <x v="0"/>
    <x v="36"/>
  </r>
  <r>
    <x v="37"/>
    <x v="35"/>
    <x v="12"/>
    <x v="24"/>
    <x v="9"/>
    <x v="0"/>
    <x v="37"/>
  </r>
  <r>
    <x v="38"/>
    <x v="26"/>
    <x v="3"/>
    <x v="25"/>
    <x v="10"/>
    <x v="0"/>
    <x v="14"/>
  </r>
  <r>
    <x v="39"/>
    <x v="36"/>
    <x v="15"/>
    <x v="19"/>
    <x v="11"/>
    <x v="0"/>
    <x v="38"/>
  </r>
  <r>
    <x v="40"/>
    <x v="37"/>
    <x v="16"/>
    <x v="26"/>
    <x v="9"/>
    <x v="0"/>
    <x v="39"/>
  </r>
  <r>
    <x v="41"/>
    <x v="38"/>
    <x v="13"/>
    <x v="27"/>
    <x v="10"/>
    <x v="0"/>
    <x v="40"/>
  </r>
  <r>
    <x v="42"/>
    <x v="39"/>
    <x v="15"/>
    <x v="19"/>
    <x v="10"/>
    <x v="0"/>
    <x v="41"/>
  </r>
  <r>
    <x v="43"/>
    <x v="40"/>
    <x v="4"/>
    <x v="28"/>
    <x v="11"/>
    <x v="0"/>
    <x v="42"/>
  </r>
  <r>
    <x v="44"/>
    <x v="41"/>
    <x v="5"/>
    <x v="29"/>
    <x v="12"/>
    <x v="0"/>
    <x v="43"/>
  </r>
  <r>
    <x v="45"/>
    <x v="42"/>
    <x v="10"/>
    <x v="30"/>
    <x v="11"/>
    <x v="0"/>
    <x v="44"/>
  </r>
  <r>
    <x v="46"/>
    <x v="43"/>
    <x v="12"/>
    <x v="31"/>
    <x v="12"/>
    <x v="0"/>
    <x v="45"/>
  </r>
  <r>
    <x v="47"/>
    <x v="44"/>
    <x v="14"/>
    <x v="32"/>
    <x v="13"/>
    <x v="0"/>
    <x v="46"/>
  </r>
  <r>
    <x v="48"/>
    <x v="45"/>
    <x v="12"/>
    <x v="33"/>
    <x v="10"/>
    <x v="0"/>
    <x v="47"/>
  </r>
  <r>
    <x v="49"/>
    <x v="46"/>
    <x v="3"/>
    <x v="24"/>
    <x v="9"/>
    <x v="0"/>
    <x v="48"/>
  </r>
  <r>
    <x v="50"/>
    <x v="47"/>
    <x v="5"/>
    <x v="34"/>
    <x v="11"/>
    <x v="1"/>
    <x v="49"/>
  </r>
  <r>
    <x v="51"/>
    <x v="48"/>
    <x v="17"/>
    <x v="29"/>
    <x v="12"/>
    <x v="2"/>
    <x v="50"/>
  </r>
  <r>
    <x v="52"/>
    <x v="49"/>
    <x v="18"/>
    <x v="12"/>
    <x v="10"/>
    <x v="3"/>
    <x v="51"/>
  </r>
  <r>
    <x v="53"/>
    <x v="17"/>
    <x v="16"/>
    <x v="35"/>
    <x v="11"/>
    <x v="4"/>
    <x v="52"/>
  </r>
  <r>
    <x v="54"/>
    <x v="50"/>
    <x v="19"/>
    <x v="36"/>
    <x v="13"/>
    <x v="5"/>
    <x v="53"/>
  </r>
  <r>
    <x v="55"/>
    <x v="51"/>
    <x v="17"/>
    <x v="37"/>
    <x v="12"/>
    <x v="6"/>
    <x v="54"/>
  </r>
  <r>
    <x v="56"/>
    <x v="52"/>
    <x v="15"/>
    <x v="38"/>
    <x v="12"/>
    <x v="7"/>
    <x v="55"/>
  </r>
  <r>
    <x v="57"/>
    <x v="53"/>
    <x v="4"/>
    <x v="34"/>
    <x v="13"/>
    <x v="8"/>
    <x v="56"/>
  </r>
  <r>
    <x v="58"/>
    <x v="54"/>
    <x v="5"/>
    <x v="39"/>
    <x v="14"/>
    <x v="9"/>
    <x v="57"/>
  </r>
  <r>
    <x v="59"/>
    <x v="55"/>
    <x v="10"/>
    <x v="40"/>
    <x v="13"/>
    <x v="0"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50"/>
    <n v="560"/>
    <n v="200"/>
    <n v="0"/>
    <n v="1580"/>
  </r>
  <r>
    <x v="1"/>
    <x v="1"/>
    <n v="270"/>
    <n v="600"/>
    <n v="230"/>
    <n v="0"/>
    <n v="1711"/>
  </r>
  <r>
    <x v="2"/>
    <x v="2"/>
    <n v="260"/>
    <n v="680"/>
    <n v="240"/>
    <n v="0"/>
    <n v="1810"/>
  </r>
  <r>
    <x v="3"/>
    <x v="3"/>
    <n v="270"/>
    <n v="650"/>
    <n v="263"/>
    <n v="0"/>
    <n v="1867"/>
  </r>
  <r>
    <x v="4"/>
    <x v="4"/>
    <n v="280"/>
    <n v="580"/>
    <n v="269"/>
    <n v="0"/>
    <n v="1779"/>
  </r>
  <r>
    <x v="5"/>
    <x v="5"/>
    <n v="270"/>
    <n v="590"/>
    <n v="280"/>
    <n v="0"/>
    <n v="1740"/>
  </r>
  <r>
    <x v="6"/>
    <x v="6"/>
    <n v="264"/>
    <n v="760"/>
    <n v="290"/>
    <n v="0"/>
    <n v="1826"/>
  </r>
  <r>
    <x v="7"/>
    <x v="7"/>
    <n v="280"/>
    <n v="645"/>
    <n v="270"/>
    <n v="0"/>
    <n v="1695"/>
  </r>
  <r>
    <x v="8"/>
    <x v="8"/>
    <n v="290"/>
    <n v="650"/>
    <n v="263"/>
    <n v="0"/>
    <n v="1681"/>
  </r>
  <r>
    <x v="9"/>
    <x v="9"/>
    <n v="280"/>
    <n v="670"/>
    <n v="258"/>
    <n v="0"/>
    <n v="1663"/>
  </r>
  <r>
    <x v="10"/>
    <x v="10"/>
    <n v="290"/>
    <n v="888"/>
    <n v="240"/>
    <n v="0"/>
    <n v="1825"/>
  </r>
  <r>
    <x v="11"/>
    <x v="11"/>
    <n v="280"/>
    <n v="850"/>
    <n v="230"/>
    <n v="0"/>
    <n v="1720"/>
  </r>
  <r>
    <x v="12"/>
    <x v="12"/>
    <n v="320"/>
    <n v="620"/>
    <n v="250"/>
    <n v="0"/>
    <n v="1761"/>
  </r>
  <r>
    <x v="13"/>
    <x v="4"/>
    <n v="350"/>
    <n v="760"/>
    <n v="275"/>
    <n v="0"/>
    <n v="2035"/>
  </r>
  <r>
    <x v="14"/>
    <x v="13"/>
    <n v="390"/>
    <n v="742"/>
    <n v="270"/>
    <n v="0"/>
    <n v="2142"/>
  </r>
  <r>
    <x v="15"/>
    <x v="14"/>
    <n v="440"/>
    <n v="780"/>
    <n v="280"/>
    <n v="0"/>
    <n v="2340"/>
  </r>
  <r>
    <x v="16"/>
    <x v="15"/>
    <n v="470"/>
    <n v="690"/>
    <n v="290"/>
    <n v="0"/>
    <n v="2280"/>
  </r>
  <r>
    <x v="17"/>
    <x v="16"/>
    <n v="490"/>
    <n v="721"/>
    <n v="300"/>
    <n v="0"/>
    <n v="2271"/>
  </r>
  <r>
    <x v="18"/>
    <x v="17"/>
    <n v="481"/>
    <n v="680"/>
    <n v="312"/>
    <n v="0"/>
    <n v="2154"/>
  </r>
  <r>
    <x v="19"/>
    <x v="18"/>
    <n v="460"/>
    <n v="711"/>
    <n v="305"/>
    <n v="0"/>
    <n v="2146"/>
  </r>
  <r>
    <x v="20"/>
    <x v="19"/>
    <n v="460"/>
    <n v="695"/>
    <n v="290"/>
    <n v="0"/>
    <n v="2085"/>
  </r>
  <r>
    <x v="21"/>
    <x v="20"/>
    <n v="440"/>
    <n v="650"/>
    <n v="260"/>
    <n v="0"/>
    <n v="1970"/>
  </r>
  <r>
    <x v="22"/>
    <x v="0"/>
    <n v="436"/>
    <n v="680"/>
    <n v="250"/>
    <n v="0"/>
    <n v="1936"/>
  </r>
  <r>
    <x v="23"/>
    <x v="21"/>
    <n v="420"/>
    <n v="657"/>
    <n v="240"/>
    <n v="0"/>
    <n v="1850"/>
  </r>
  <r>
    <x v="24"/>
    <x v="20"/>
    <n v="510"/>
    <n v="610"/>
    <n v="250"/>
    <n v="10"/>
    <n v="2000"/>
  </r>
  <r>
    <x v="25"/>
    <x v="22"/>
    <n v="590"/>
    <n v="680"/>
    <n v="250"/>
    <n v="12"/>
    <n v="2324"/>
  </r>
  <r>
    <x v="26"/>
    <x v="23"/>
    <n v="610"/>
    <n v="730"/>
    <n v="260"/>
    <n v="20"/>
    <n v="2510"/>
  </r>
  <r>
    <x v="27"/>
    <x v="24"/>
    <n v="600"/>
    <n v="820"/>
    <n v="270"/>
    <n v="22"/>
    <n v="2672"/>
  </r>
  <r>
    <x v="28"/>
    <x v="25"/>
    <n v="620"/>
    <n v="810"/>
    <n v="290"/>
    <n v="20"/>
    <n v="2780"/>
  </r>
  <r>
    <x v="29"/>
    <x v="26"/>
    <n v="640"/>
    <n v="807"/>
    <n v="310"/>
    <n v="24"/>
    <n v="2813"/>
  </r>
  <r>
    <x v="30"/>
    <x v="27"/>
    <n v="590"/>
    <n v="760"/>
    <n v="340"/>
    <n v="20"/>
    <n v="2716"/>
  </r>
  <r>
    <x v="31"/>
    <x v="28"/>
    <n v="600"/>
    <n v="720"/>
    <n v="320"/>
    <n v="31"/>
    <n v="2581"/>
  </r>
  <r>
    <x v="32"/>
    <x v="29"/>
    <n v="670"/>
    <n v="660"/>
    <n v="313"/>
    <n v="30"/>
    <n v="2476"/>
  </r>
  <r>
    <x v="33"/>
    <x v="30"/>
    <n v="630"/>
    <n v="630"/>
    <n v="290"/>
    <n v="37"/>
    <n v="2317"/>
  </r>
  <r>
    <x v="34"/>
    <x v="31"/>
    <n v="710"/>
    <n v="603"/>
    <n v="280"/>
    <n v="32"/>
    <n v="2324"/>
  </r>
  <r>
    <x v="35"/>
    <x v="32"/>
    <n v="570"/>
    <n v="570"/>
    <n v="260"/>
    <n v="33"/>
    <n v="2080"/>
  </r>
  <r>
    <x v="36"/>
    <x v="30"/>
    <n v="650"/>
    <n v="500"/>
    <n v="287"/>
    <n v="35"/>
    <n v="2202"/>
  </r>
  <r>
    <x v="37"/>
    <x v="33"/>
    <n v="680"/>
    <n v="590"/>
    <n v="290"/>
    <n v="50"/>
    <n v="2540"/>
  </r>
  <r>
    <x v="38"/>
    <x v="34"/>
    <n v="724"/>
    <n v="620"/>
    <n v="300"/>
    <n v="63"/>
    <n v="2867"/>
  </r>
  <r>
    <x v="39"/>
    <x v="35"/>
    <n v="730"/>
    <n v="730"/>
    <n v="310"/>
    <n v="68"/>
    <n v="3348"/>
  </r>
  <r>
    <x v="40"/>
    <x v="36"/>
    <n v="760"/>
    <n v="740"/>
    <n v="330"/>
    <n v="70"/>
    <n v="3550"/>
  </r>
  <r>
    <x v="41"/>
    <x v="37"/>
    <n v="800"/>
    <n v="720"/>
    <n v="340"/>
    <n v="82"/>
    <n v="3432"/>
  </r>
  <r>
    <x v="42"/>
    <x v="38"/>
    <n v="840"/>
    <n v="670"/>
    <n v="350"/>
    <n v="80"/>
    <n v="3400"/>
  </r>
  <r>
    <x v="43"/>
    <x v="39"/>
    <n v="830"/>
    <n v="610"/>
    <n v="341"/>
    <n v="90"/>
    <n v="3261"/>
  </r>
  <r>
    <x v="44"/>
    <x v="40"/>
    <n v="820"/>
    <n v="599"/>
    <n v="330"/>
    <n v="100"/>
    <n v="3209"/>
  </r>
  <r>
    <x v="45"/>
    <x v="41"/>
    <n v="810"/>
    <n v="560"/>
    <n v="320"/>
    <n v="102"/>
    <n v="3132"/>
  </r>
  <r>
    <x v="46"/>
    <x v="42"/>
    <n v="827"/>
    <n v="550"/>
    <n v="300"/>
    <n v="110"/>
    <n v="3027"/>
  </r>
  <r>
    <x v="47"/>
    <x v="43"/>
    <n v="750"/>
    <n v="520"/>
    <n v="290"/>
    <n v="114"/>
    <n v="2777"/>
  </r>
  <r>
    <x v="48"/>
    <x v="44"/>
    <n v="780"/>
    <n v="480"/>
    <n v="200"/>
    <n v="111"/>
    <n v="2821"/>
  </r>
  <r>
    <x v="49"/>
    <x v="45"/>
    <n v="805"/>
    <n v="523"/>
    <n v="210"/>
    <n v="121"/>
    <n v="3209"/>
  </r>
  <r>
    <x v="50"/>
    <x v="46"/>
    <n v="830"/>
    <n v="560"/>
    <n v="220"/>
    <n v="123"/>
    <n v="3553"/>
  </r>
  <r>
    <x v="51"/>
    <x v="47"/>
    <n v="890"/>
    <n v="570"/>
    <n v="230"/>
    <n v="120"/>
    <n v="3820"/>
  </r>
  <r>
    <x v="52"/>
    <x v="48"/>
    <n v="930"/>
    <n v="590"/>
    <n v="253"/>
    <n v="130"/>
    <n v="4133"/>
  </r>
  <r>
    <x v="53"/>
    <x v="49"/>
    <n v="980"/>
    <n v="600"/>
    <n v="270"/>
    <n v="136"/>
    <n v="4476"/>
  </r>
  <r>
    <x v="54"/>
    <x v="50"/>
    <n v="1002"/>
    <n v="580"/>
    <n v="280"/>
    <n v="134"/>
    <n v="4436"/>
  </r>
  <r>
    <x v="55"/>
    <x v="51"/>
    <n v="970"/>
    <n v="570"/>
    <n v="250"/>
    <n v="132"/>
    <n v="4256"/>
  </r>
  <r>
    <x v="56"/>
    <x v="52"/>
    <n v="960"/>
    <n v="550"/>
    <n v="230"/>
    <n v="137"/>
    <n v="4067"/>
  </r>
  <r>
    <x v="57"/>
    <x v="53"/>
    <n v="930"/>
    <n v="530"/>
    <n v="220"/>
    <n v="130"/>
    <n v="3890"/>
  </r>
  <r>
    <x v="58"/>
    <x v="54"/>
    <n v="920"/>
    <n v="517"/>
    <n v="190"/>
    <n v="139"/>
    <n v="3816"/>
  </r>
  <r>
    <x v="59"/>
    <x v="55"/>
    <n v="902"/>
    <n v="490"/>
    <n v="190"/>
    <n v="131"/>
    <n v="37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4"/>
    <n v="1"/>
    <n v="3"/>
    <n v="4"/>
  </r>
  <r>
    <n v="2"/>
    <x v="0"/>
    <n v="4"/>
    <n v="4"/>
    <n v="4"/>
    <n v="5"/>
  </r>
  <r>
    <n v="3"/>
    <x v="0"/>
    <n v="4"/>
    <n v="5"/>
    <n v="4"/>
    <n v="3"/>
  </r>
  <r>
    <n v="4"/>
    <x v="0"/>
    <n v="5"/>
    <n v="4"/>
    <n v="4"/>
    <n v="4"/>
  </r>
  <r>
    <n v="5"/>
    <x v="0"/>
    <n v="5"/>
    <n v="4"/>
    <n v="5"/>
    <n v="4"/>
  </r>
  <r>
    <n v="6"/>
    <x v="0"/>
    <n v="5"/>
    <n v="5"/>
    <n v="3"/>
    <n v="5"/>
  </r>
  <r>
    <n v="7"/>
    <x v="0"/>
    <n v="5"/>
    <n v="4"/>
    <n v="4"/>
    <n v="2"/>
  </r>
  <r>
    <n v="8"/>
    <x v="0"/>
    <n v="5"/>
    <n v="5"/>
    <n v="4"/>
    <n v="5"/>
  </r>
  <r>
    <n v="9"/>
    <x v="0"/>
    <n v="4"/>
    <n v="4"/>
    <n v="4"/>
    <n v="5"/>
  </r>
  <r>
    <n v="10"/>
    <x v="0"/>
    <n v="4"/>
    <n v="5"/>
    <n v="4"/>
    <n v="5"/>
  </r>
  <r>
    <n v="11"/>
    <x v="0"/>
    <n v="4"/>
    <n v="5"/>
    <n v="1"/>
    <n v="4"/>
  </r>
  <r>
    <n v="12"/>
    <x v="0"/>
    <n v="5"/>
    <n v="5"/>
    <n v="4"/>
    <n v="4"/>
  </r>
  <r>
    <n v="13"/>
    <x v="0"/>
    <n v="5"/>
    <n v="4"/>
    <n v="3"/>
    <n v="3"/>
  </r>
  <r>
    <n v="14"/>
    <x v="0"/>
    <n v="4"/>
    <n v="5"/>
    <n v="4"/>
    <n v="4"/>
  </r>
  <r>
    <n v="15"/>
    <x v="0"/>
    <n v="5"/>
    <n v="4"/>
    <n v="3"/>
    <n v="5"/>
  </r>
  <r>
    <n v="16"/>
    <x v="0"/>
    <n v="5"/>
    <n v="5"/>
    <n v="2"/>
    <n v="5"/>
  </r>
  <r>
    <n v="17"/>
    <x v="0"/>
    <n v="5"/>
    <n v="4"/>
    <n v="2"/>
    <n v="5"/>
  </r>
  <r>
    <n v="18"/>
    <x v="0"/>
    <n v="5"/>
    <n v="4"/>
    <n v="2"/>
    <n v="5"/>
  </r>
  <r>
    <n v="19"/>
    <x v="0"/>
    <n v="4"/>
    <n v="5"/>
    <n v="4"/>
    <n v="4"/>
  </r>
  <r>
    <n v="20"/>
    <x v="0"/>
    <n v="4"/>
    <n v="4"/>
    <n v="5"/>
    <n v="4"/>
  </r>
  <r>
    <n v="21"/>
    <x v="0"/>
    <n v="4"/>
    <n v="4"/>
    <n v="2"/>
    <n v="4"/>
  </r>
  <r>
    <n v="22"/>
    <x v="0"/>
    <n v="4"/>
    <n v="3"/>
    <n v="3"/>
    <n v="4"/>
  </r>
  <r>
    <n v="23"/>
    <x v="0"/>
    <n v="5"/>
    <n v="5"/>
    <n v="2"/>
    <n v="5"/>
  </r>
  <r>
    <n v="24"/>
    <x v="0"/>
    <n v="5"/>
    <n v="3"/>
    <n v="4"/>
    <n v="3"/>
  </r>
  <r>
    <n v="25"/>
    <x v="0"/>
    <n v="5"/>
    <n v="4"/>
    <n v="4"/>
    <n v="5"/>
  </r>
  <r>
    <n v="26"/>
    <x v="0"/>
    <n v="5"/>
    <n v="5"/>
    <n v="2"/>
    <n v="5"/>
  </r>
  <r>
    <n v="27"/>
    <x v="0"/>
    <n v="5"/>
    <n v="5"/>
    <n v="5"/>
    <n v="3"/>
  </r>
  <r>
    <n v="28"/>
    <x v="0"/>
    <n v="4"/>
    <n v="4"/>
    <n v="5"/>
    <n v="4"/>
  </r>
  <r>
    <n v="29"/>
    <x v="0"/>
    <n v="5"/>
    <n v="4"/>
    <n v="4"/>
    <n v="4"/>
  </r>
  <r>
    <n v="30"/>
    <x v="0"/>
    <n v="5"/>
    <n v="1"/>
    <n v="5"/>
    <n v="5"/>
  </r>
  <r>
    <n v="31"/>
    <x v="0"/>
    <n v="5"/>
    <n v="4"/>
    <n v="3"/>
    <n v="5"/>
  </r>
  <r>
    <n v="32"/>
    <x v="0"/>
    <n v="4"/>
    <n v="5"/>
    <n v="1"/>
    <n v="4"/>
  </r>
  <r>
    <n v="33"/>
    <x v="0"/>
    <n v="4"/>
    <n v="4"/>
    <n v="3"/>
    <n v="5"/>
  </r>
  <r>
    <n v="34"/>
    <x v="0"/>
    <n v="5"/>
    <n v="3"/>
    <n v="4"/>
    <n v="4"/>
  </r>
  <r>
    <n v="35"/>
    <x v="0"/>
    <n v="5"/>
    <n v="5"/>
    <n v="2"/>
    <n v="4"/>
  </r>
  <r>
    <n v="36"/>
    <x v="0"/>
    <n v="5"/>
    <n v="4"/>
    <n v="4"/>
    <n v="4"/>
  </r>
  <r>
    <n v="37"/>
    <x v="0"/>
    <n v="5"/>
    <n v="5"/>
    <n v="4"/>
    <n v="4"/>
  </r>
  <r>
    <n v="38"/>
    <x v="0"/>
    <n v="5"/>
    <n v="5"/>
    <n v="4"/>
    <n v="5"/>
  </r>
  <r>
    <n v="39"/>
    <x v="0"/>
    <n v="4"/>
    <n v="3"/>
    <n v="3"/>
    <n v="5"/>
  </r>
  <r>
    <n v="40"/>
    <x v="0"/>
    <n v="5"/>
    <n v="4"/>
    <n v="4"/>
    <n v="3"/>
  </r>
  <r>
    <n v="41"/>
    <x v="0"/>
    <n v="5"/>
    <n v="4"/>
    <n v="3"/>
    <n v="4"/>
  </r>
  <r>
    <n v="42"/>
    <x v="0"/>
    <n v="5"/>
    <n v="5"/>
    <n v="1"/>
    <n v="5"/>
  </r>
  <r>
    <n v="43"/>
    <x v="0"/>
    <n v="5"/>
    <n v="4"/>
    <n v="5"/>
    <n v="4"/>
  </r>
  <r>
    <n v="44"/>
    <x v="0"/>
    <n v="3"/>
    <n v="4"/>
    <n v="3"/>
    <n v="4"/>
  </r>
  <r>
    <n v="45"/>
    <x v="0"/>
    <n v="5"/>
    <n v="4"/>
    <n v="2"/>
    <n v="4"/>
  </r>
  <r>
    <n v="46"/>
    <x v="0"/>
    <n v="5"/>
    <n v="5"/>
    <n v="4"/>
    <n v="5"/>
  </r>
  <r>
    <n v="47"/>
    <x v="0"/>
    <n v="5"/>
    <n v="5"/>
    <n v="3"/>
    <n v="4"/>
  </r>
  <r>
    <n v="48"/>
    <x v="0"/>
    <n v="5"/>
    <n v="4"/>
    <n v="4"/>
    <n v="4"/>
  </r>
  <r>
    <n v="49"/>
    <x v="0"/>
    <n v="5"/>
    <n v="4"/>
    <n v="4"/>
    <n v="4"/>
  </r>
  <r>
    <n v="50"/>
    <x v="0"/>
    <n v="5"/>
    <n v="4"/>
    <n v="4"/>
    <n v="5"/>
  </r>
  <r>
    <n v="51"/>
    <x v="0"/>
    <n v="5"/>
    <n v="4"/>
    <n v="1"/>
    <n v="4"/>
  </r>
  <r>
    <n v="52"/>
    <x v="0"/>
    <n v="5"/>
    <n v="4"/>
    <n v="5"/>
    <n v="5"/>
  </r>
  <r>
    <n v="53"/>
    <x v="0"/>
    <n v="5"/>
    <n v="5"/>
    <n v="3"/>
    <n v="4"/>
  </r>
  <r>
    <n v="54"/>
    <x v="0"/>
    <n v="5"/>
    <n v="4"/>
    <n v="4"/>
    <n v="5"/>
  </r>
  <r>
    <n v="55"/>
    <x v="0"/>
    <n v="4"/>
    <n v="3"/>
    <n v="5"/>
    <n v="5"/>
  </r>
  <r>
    <n v="56"/>
    <x v="0"/>
    <n v="5"/>
    <n v="4"/>
    <n v="4"/>
    <n v="4"/>
  </r>
  <r>
    <n v="57"/>
    <x v="0"/>
    <n v="5"/>
    <n v="5"/>
    <n v="5"/>
    <n v="5"/>
  </r>
  <r>
    <n v="58"/>
    <x v="0"/>
    <n v="5"/>
    <n v="5"/>
    <n v="4"/>
    <n v="5"/>
  </r>
  <r>
    <n v="59"/>
    <x v="0"/>
    <n v="4"/>
    <n v="4"/>
    <n v="4"/>
    <n v="4"/>
  </r>
  <r>
    <n v="60"/>
    <x v="0"/>
    <n v="5"/>
    <n v="4"/>
    <n v="5"/>
    <n v="5"/>
  </r>
  <r>
    <n v="61"/>
    <x v="0"/>
    <n v="4"/>
    <n v="5"/>
    <n v="5"/>
    <n v="4"/>
  </r>
  <r>
    <n v="62"/>
    <x v="0"/>
    <n v="5"/>
    <n v="5"/>
    <n v="5"/>
    <n v="4"/>
  </r>
  <r>
    <n v="63"/>
    <x v="0"/>
    <n v="5"/>
    <n v="5"/>
    <n v="3"/>
    <n v="5"/>
  </r>
  <r>
    <n v="64"/>
    <x v="0"/>
    <n v="5"/>
    <n v="4"/>
    <n v="4"/>
    <n v="4"/>
  </r>
  <r>
    <n v="65"/>
    <x v="0"/>
    <n v="5"/>
    <n v="4"/>
    <n v="5"/>
    <n v="2"/>
  </r>
  <r>
    <n v="66"/>
    <x v="0"/>
    <n v="4"/>
    <n v="4"/>
    <n v="5"/>
    <n v="5"/>
  </r>
  <r>
    <n v="67"/>
    <x v="0"/>
    <n v="4"/>
    <n v="4"/>
    <n v="4"/>
    <n v="5"/>
  </r>
  <r>
    <n v="68"/>
    <x v="0"/>
    <n v="5"/>
    <n v="4"/>
    <n v="4"/>
    <n v="4"/>
  </r>
  <r>
    <n v="69"/>
    <x v="0"/>
    <n v="5"/>
    <n v="4"/>
    <n v="3"/>
    <n v="5"/>
  </r>
  <r>
    <n v="70"/>
    <x v="0"/>
    <n v="5"/>
    <n v="4"/>
    <n v="5"/>
    <n v="4"/>
  </r>
  <r>
    <n v="71"/>
    <x v="0"/>
    <n v="5"/>
    <n v="5"/>
    <n v="4"/>
    <n v="5"/>
  </r>
  <r>
    <n v="72"/>
    <x v="0"/>
    <n v="5"/>
    <n v="4"/>
    <n v="4"/>
    <n v="4"/>
  </r>
  <r>
    <n v="73"/>
    <x v="0"/>
    <n v="5"/>
    <n v="4"/>
    <n v="5"/>
    <n v="2"/>
  </r>
  <r>
    <n v="74"/>
    <x v="0"/>
    <n v="5"/>
    <n v="3"/>
    <n v="4"/>
    <n v="5"/>
  </r>
  <r>
    <n v="75"/>
    <x v="0"/>
    <n v="5"/>
    <n v="4"/>
    <n v="5"/>
    <n v="5"/>
  </r>
  <r>
    <n v="76"/>
    <x v="0"/>
    <n v="5"/>
    <n v="4"/>
    <n v="1"/>
    <n v="5"/>
  </r>
  <r>
    <n v="77"/>
    <x v="0"/>
    <n v="4"/>
    <n v="5"/>
    <n v="3"/>
    <n v="5"/>
  </r>
  <r>
    <n v="78"/>
    <x v="0"/>
    <n v="3"/>
    <n v="5"/>
    <n v="2"/>
    <n v="5"/>
  </r>
  <r>
    <n v="79"/>
    <x v="0"/>
    <n v="5"/>
    <n v="5"/>
    <n v="4"/>
    <n v="4"/>
  </r>
  <r>
    <n v="80"/>
    <x v="0"/>
    <n v="4"/>
    <n v="4"/>
    <n v="3"/>
    <n v="5"/>
  </r>
  <r>
    <n v="81"/>
    <x v="0"/>
    <n v="3"/>
    <n v="2"/>
    <n v="4"/>
    <n v="5"/>
  </r>
  <r>
    <n v="82"/>
    <x v="0"/>
    <n v="1"/>
    <n v="4"/>
    <n v="3"/>
    <n v="4"/>
  </r>
  <r>
    <n v="83"/>
    <x v="0"/>
    <n v="4"/>
    <n v="5"/>
    <n v="3"/>
    <n v="5"/>
  </r>
  <r>
    <n v="84"/>
    <x v="0"/>
    <n v="5"/>
    <n v="5"/>
    <n v="4"/>
    <n v="4"/>
  </r>
  <r>
    <n v="85"/>
    <x v="0"/>
    <n v="4"/>
    <n v="5"/>
    <n v="5"/>
    <n v="5"/>
  </r>
  <r>
    <n v="86"/>
    <x v="0"/>
    <n v="5"/>
    <n v="5"/>
    <n v="4"/>
    <n v="5"/>
  </r>
  <r>
    <n v="87"/>
    <x v="0"/>
    <n v="5"/>
    <n v="5"/>
    <n v="4"/>
    <n v="4"/>
  </r>
  <r>
    <n v="88"/>
    <x v="0"/>
    <n v="4"/>
    <n v="2"/>
    <n v="4"/>
    <n v="5"/>
  </r>
  <r>
    <n v="89"/>
    <x v="0"/>
    <n v="5"/>
    <n v="4"/>
    <n v="5"/>
    <n v="4"/>
  </r>
  <r>
    <n v="90"/>
    <x v="0"/>
    <n v="5"/>
    <n v="4"/>
    <n v="5"/>
    <n v="4"/>
  </r>
  <r>
    <n v="91"/>
    <x v="0"/>
    <n v="5"/>
    <n v="5"/>
    <n v="4"/>
    <n v="3"/>
  </r>
  <r>
    <n v="92"/>
    <x v="0"/>
    <n v="5"/>
    <n v="5"/>
    <n v="5"/>
    <n v="5"/>
  </r>
  <r>
    <n v="93"/>
    <x v="0"/>
    <n v="4"/>
    <n v="5"/>
    <n v="5"/>
    <n v="3"/>
  </r>
  <r>
    <n v="94"/>
    <x v="0"/>
    <n v="5"/>
    <n v="5"/>
    <n v="4"/>
    <n v="5"/>
  </r>
  <r>
    <n v="95"/>
    <x v="0"/>
    <n v="4"/>
    <n v="4"/>
    <n v="5"/>
    <n v="5"/>
  </r>
  <r>
    <n v="96"/>
    <x v="0"/>
    <n v="5"/>
    <n v="5"/>
    <n v="3"/>
    <n v="4"/>
  </r>
  <r>
    <n v="97"/>
    <x v="0"/>
    <n v="4"/>
    <n v="5"/>
    <n v="2"/>
    <n v="4"/>
  </r>
  <r>
    <n v="98"/>
    <x v="0"/>
    <n v="5"/>
    <n v="5"/>
    <n v="5"/>
    <n v="4"/>
  </r>
  <r>
    <n v="99"/>
    <x v="0"/>
    <n v="4"/>
    <n v="5"/>
    <n v="4"/>
    <n v="3"/>
  </r>
  <r>
    <n v="100"/>
    <x v="0"/>
    <n v="4"/>
    <n v="5"/>
    <n v="5"/>
    <n v="4"/>
  </r>
  <r>
    <n v="101"/>
    <x v="1"/>
    <n v="5"/>
    <n v="4"/>
    <n v="3"/>
    <n v="5"/>
  </r>
  <r>
    <n v="102"/>
    <x v="1"/>
    <n v="5"/>
    <n v="4"/>
    <n v="2"/>
    <n v="4"/>
  </r>
  <r>
    <n v="103"/>
    <x v="1"/>
    <n v="5"/>
    <n v="4"/>
    <n v="5"/>
    <n v="5"/>
  </r>
  <r>
    <n v="104"/>
    <x v="1"/>
    <n v="4"/>
    <n v="2"/>
    <n v="4"/>
    <n v="5"/>
  </r>
  <r>
    <n v="105"/>
    <x v="1"/>
    <n v="5"/>
    <n v="4"/>
    <n v="4"/>
    <n v="5"/>
  </r>
  <r>
    <n v="106"/>
    <x v="1"/>
    <n v="4"/>
    <n v="5"/>
    <n v="2"/>
    <n v="5"/>
  </r>
  <r>
    <n v="107"/>
    <x v="1"/>
    <n v="5"/>
    <n v="4"/>
    <n v="4"/>
    <n v="4"/>
  </r>
  <r>
    <n v="108"/>
    <x v="1"/>
    <n v="4"/>
    <n v="5"/>
    <n v="3"/>
    <n v="5"/>
  </r>
  <r>
    <n v="109"/>
    <x v="1"/>
    <n v="4"/>
    <n v="4"/>
    <n v="4"/>
    <n v="3"/>
  </r>
  <r>
    <n v="110"/>
    <x v="1"/>
    <n v="4"/>
    <n v="4"/>
    <n v="2"/>
    <n v="4"/>
  </r>
  <r>
    <n v="111"/>
    <x v="1"/>
    <n v="5"/>
    <n v="4"/>
    <n v="3"/>
    <n v="4"/>
  </r>
  <r>
    <n v="112"/>
    <x v="1"/>
    <n v="3"/>
    <n v="3"/>
    <n v="5"/>
    <n v="5"/>
  </r>
  <r>
    <n v="113"/>
    <x v="1"/>
    <n v="5"/>
    <n v="4"/>
    <n v="3"/>
    <n v="4"/>
  </r>
  <r>
    <n v="114"/>
    <x v="1"/>
    <n v="5"/>
    <n v="4"/>
    <n v="2"/>
    <n v="5"/>
  </r>
  <r>
    <n v="115"/>
    <x v="1"/>
    <n v="4"/>
    <n v="4"/>
    <n v="3"/>
    <n v="4"/>
  </r>
  <r>
    <n v="116"/>
    <x v="1"/>
    <n v="4"/>
    <n v="4"/>
    <n v="3"/>
    <n v="5"/>
  </r>
  <r>
    <n v="117"/>
    <x v="1"/>
    <n v="1"/>
    <n v="5"/>
    <n v="3"/>
    <n v="4"/>
  </r>
  <r>
    <n v="118"/>
    <x v="1"/>
    <n v="5"/>
    <n v="4"/>
    <n v="2"/>
    <n v="4"/>
  </r>
  <r>
    <n v="119"/>
    <x v="1"/>
    <n v="4"/>
    <n v="4"/>
    <n v="4"/>
    <n v="4"/>
  </r>
  <r>
    <n v="120"/>
    <x v="1"/>
    <n v="4"/>
    <n v="4"/>
    <n v="5"/>
    <n v="5"/>
  </r>
  <r>
    <n v="121"/>
    <x v="1"/>
    <n v="5"/>
    <n v="4"/>
    <n v="2"/>
    <n v="4"/>
  </r>
  <r>
    <n v="122"/>
    <x v="1"/>
    <n v="4"/>
    <n v="4"/>
    <n v="5"/>
    <n v="5"/>
  </r>
  <r>
    <n v="123"/>
    <x v="1"/>
    <n v="4"/>
    <n v="4"/>
    <n v="4"/>
    <n v="3"/>
  </r>
  <r>
    <n v="124"/>
    <x v="1"/>
    <n v="3"/>
    <n v="3"/>
    <n v="4"/>
    <n v="5"/>
  </r>
  <r>
    <n v="125"/>
    <x v="1"/>
    <n v="5"/>
    <n v="4"/>
    <n v="4"/>
    <n v="4"/>
  </r>
  <r>
    <n v="126"/>
    <x v="1"/>
    <n v="4"/>
    <n v="4"/>
    <n v="4"/>
    <n v="1"/>
  </r>
  <r>
    <n v="127"/>
    <x v="1"/>
    <n v="4"/>
    <n v="5"/>
    <n v="5"/>
    <n v="5"/>
  </r>
  <r>
    <n v="128"/>
    <x v="1"/>
    <n v="4"/>
    <n v="1"/>
    <n v="4"/>
    <n v="5"/>
  </r>
  <r>
    <n v="129"/>
    <x v="1"/>
    <n v="4"/>
    <n v="5"/>
    <n v="4"/>
    <n v="4"/>
  </r>
  <r>
    <n v="130"/>
    <x v="1"/>
    <n v="4"/>
    <n v="4"/>
    <n v="4"/>
    <n v="5"/>
  </r>
  <r>
    <n v="131"/>
    <x v="1"/>
    <n v="5"/>
    <n v="4"/>
    <n v="3"/>
    <n v="4"/>
  </r>
  <r>
    <n v="132"/>
    <x v="1"/>
    <n v="4"/>
    <n v="4"/>
    <n v="4"/>
    <n v="5"/>
  </r>
  <r>
    <n v="133"/>
    <x v="1"/>
    <n v="5"/>
    <n v="5"/>
    <n v="4"/>
    <n v="3"/>
  </r>
  <r>
    <n v="134"/>
    <x v="1"/>
    <n v="5"/>
    <n v="5"/>
    <n v="4"/>
    <n v="4"/>
  </r>
  <r>
    <n v="135"/>
    <x v="1"/>
    <n v="4"/>
    <n v="4"/>
    <n v="2"/>
    <n v="4"/>
  </r>
  <r>
    <n v="136"/>
    <x v="1"/>
    <n v="4"/>
    <n v="4"/>
    <n v="4"/>
    <n v="5"/>
  </r>
  <r>
    <n v="137"/>
    <x v="1"/>
    <n v="5"/>
    <n v="4"/>
    <n v="4"/>
    <n v="5"/>
  </r>
  <r>
    <n v="138"/>
    <x v="1"/>
    <n v="5"/>
    <n v="4"/>
    <n v="4"/>
    <n v="4"/>
  </r>
  <r>
    <n v="139"/>
    <x v="1"/>
    <n v="5"/>
    <n v="4"/>
    <n v="1"/>
    <n v="4"/>
  </r>
  <r>
    <n v="140"/>
    <x v="1"/>
    <n v="3"/>
    <n v="4"/>
    <n v="4"/>
    <n v="5"/>
  </r>
  <r>
    <n v="141"/>
    <x v="1"/>
    <n v="4"/>
    <n v="3"/>
    <n v="5"/>
    <n v="4"/>
  </r>
  <r>
    <n v="142"/>
    <x v="1"/>
    <n v="4"/>
    <n v="4"/>
    <n v="2"/>
    <n v="3"/>
  </r>
  <r>
    <n v="143"/>
    <x v="1"/>
    <n v="5"/>
    <n v="4"/>
    <n v="3"/>
    <n v="3"/>
  </r>
  <r>
    <n v="144"/>
    <x v="1"/>
    <n v="4"/>
    <n v="3"/>
    <n v="4"/>
    <n v="5"/>
  </r>
  <r>
    <n v="145"/>
    <x v="1"/>
    <n v="5"/>
    <n v="3"/>
    <n v="5"/>
    <n v="5"/>
  </r>
  <r>
    <n v="146"/>
    <x v="1"/>
    <n v="5"/>
    <n v="4"/>
    <n v="4"/>
    <n v="4"/>
  </r>
  <r>
    <n v="147"/>
    <x v="1"/>
    <n v="5"/>
    <n v="4"/>
    <n v="4"/>
    <n v="4"/>
  </r>
  <r>
    <n v="148"/>
    <x v="1"/>
    <n v="3"/>
    <n v="4"/>
    <n v="3"/>
    <n v="4"/>
  </r>
  <r>
    <n v="149"/>
    <x v="1"/>
    <n v="4"/>
    <n v="4"/>
    <n v="1"/>
    <n v="4"/>
  </r>
  <r>
    <n v="150"/>
    <x v="1"/>
    <n v="4"/>
    <n v="3"/>
    <n v="4"/>
    <n v="3"/>
  </r>
  <r>
    <n v="151"/>
    <x v="2"/>
    <n v="4"/>
    <n v="5"/>
    <n v="5"/>
    <n v="3"/>
  </r>
  <r>
    <n v="152"/>
    <x v="2"/>
    <n v="4"/>
    <n v="4"/>
    <n v="4"/>
    <n v="2"/>
  </r>
  <r>
    <n v="153"/>
    <x v="2"/>
    <n v="3"/>
    <n v="4"/>
    <n v="5"/>
    <n v="4"/>
  </r>
  <r>
    <n v="154"/>
    <x v="2"/>
    <n v="3"/>
    <n v="4"/>
    <n v="1"/>
    <n v="3"/>
  </r>
  <r>
    <n v="155"/>
    <x v="2"/>
    <n v="4"/>
    <n v="4"/>
    <n v="5"/>
    <n v="5"/>
  </r>
  <r>
    <n v="156"/>
    <x v="2"/>
    <n v="5"/>
    <n v="5"/>
    <n v="5"/>
    <n v="5"/>
  </r>
  <r>
    <n v="157"/>
    <x v="2"/>
    <n v="5"/>
    <n v="5"/>
    <n v="5"/>
    <n v="1"/>
  </r>
  <r>
    <n v="158"/>
    <x v="2"/>
    <n v="4"/>
    <n v="5"/>
    <n v="5"/>
    <n v="4"/>
  </r>
  <r>
    <n v="159"/>
    <x v="2"/>
    <n v="3"/>
    <n v="4"/>
    <n v="4"/>
    <n v="4"/>
  </r>
  <r>
    <n v="160"/>
    <x v="2"/>
    <n v="3"/>
    <n v="5"/>
    <n v="3"/>
    <n v="3"/>
  </r>
  <r>
    <n v="161"/>
    <x v="2"/>
    <n v="4"/>
    <n v="4"/>
    <n v="5"/>
    <n v="4"/>
  </r>
  <r>
    <n v="162"/>
    <x v="2"/>
    <n v="5"/>
    <n v="4"/>
    <n v="5"/>
    <n v="5"/>
  </r>
  <r>
    <n v="163"/>
    <x v="2"/>
    <n v="5"/>
    <n v="3"/>
    <n v="4"/>
    <n v="4"/>
  </r>
  <r>
    <n v="164"/>
    <x v="2"/>
    <n v="5"/>
    <n v="5"/>
    <n v="4"/>
    <n v="5"/>
  </r>
  <r>
    <n v="165"/>
    <x v="2"/>
    <n v="3"/>
    <n v="4"/>
    <n v="4"/>
    <n v="4"/>
  </r>
  <r>
    <n v="166"/>
    <x v="2"/>
    <n v="4"/>
    <n v="5"/>
    <n v="4"/>
    <n v="5"/>
  </r>
  <r>
    <n v="167"/>
    <x v="2"/>
    <n v="4"/>
    <n v="5"/>
    <n v="4"/>
    <n v="4"/>
  </r>
  <r>
    <n v="168"/>
    <x v="2"/>
    <n v="5"/>
    <n v="4"/>
    <n v="4"/>
    <n v="5"/>
  </r>
  <r>
    <n v="169"/>
    <x v="2"/>
    <n v="4"/>
    <n v="5"/>
    <n v="4"/>
    <n v="4"/>
  </r>
  <r>
    <n v="170"/>
    <x v="2"/>
    <n v="3"/>
    <n v="5"/>
    <n v="3"/>
    <n v="4"/>
  </r>
  <r>
    <n v="171"/>
    <x v="2"/>
    <n v="4"/>
    <n v="4"/>
    <n v="4"/>
    <n v="2"/>
  </r>
  <r>
    <n v="172"/>
    <x v="2"/>
    <n v="5"/>
    <n v="5"/>
    <n v="3"/>
    <n v="4"/>
  </r>
  <r>
    <n v="173"/>
    <x v="2"/>
    <n v="5"/>
    <n v="3"/>
    <n v="4"/>
    <n v="5"/>
  </r>
  <r>
    <n v="174"/>
    <x v="2"/>
    <n v="4"/>
    <n v="5"/>
    <n v="2"/>
    <n v="4"/>
  </r>
  <r>
    <n v="175"/>
    <x v="2"/>
    <n v="4"/>
    <n v="3"/>
    <n v="4"/>
    <n v="4"/>
  </r>
  <r>
    <n v="176"/>
    <x v="2"/>
    <n v="5"/>
    <n v="4"/>
    <n v="3"/>
    <n v="3"/>
  </r>
  <r>
    <n v="177"/>
    <x v="2"/>
    <n v="2"/>
    <n v="4"/>
    <n v="4"/>
    <n v="4"/>
  </r>
  <r>
    <n v="178"/>
    <x v="2"/>
    <n v="5"/>
    <n v="4"/>
    <n v="5"/>
    <n v="4"/>
  </r>
  <r>
    <n v="179"/>
    <x v="2"/>
    <n v="4"/>
    <n v="5"/>
    <n v="4"/>
    <n v="3"/>
  </r>
  <r>
    <n v="180"/>
    <x v="2"/>
    <n v="5"/>
    <n v="4"/>
    <n v="1"/>
    <n v="5"/>
  </r>
  <r>
    <n v="181"/>
    <x v="3"/>
    <n v="5"/>
    <n v="4"/>
    <n v="4"/>
    <n v="5"/>
  </r>
  <r>
    <n v="182"/>
    <x v="3"/>
    <n v="5"/>
    <n v="5"/>
    <n v="5"/>
    <n v="5"/>
  </r>
  <r>
    <n v="183"/>
    <x v="3"/>
    <n v="4"/>
    <n v="4"/>
    <n v="4"/>
    <n v="4"/>
  </r>
  <r>
    <n v="184"/>
    <x v="3"/>
    <n v="4"/>
    <n v="3"/>
    <n v="4"/>
    <n v="4"/>
  </r>
  <r>
    <n v="185"/>
    <x v="3"/>
    <n v="5"/>
    <n v="4"/>
    <n v="5"/>
    <n v="4"/>
  </r>
  <r>
    <n v="186"/>
    <x v="3"/>
    <n v="4"/>
    <n v="4"/>
    <n v="4"/>
    <n v="4"/>
  </r>
  <r>
    <n v="187"/>
    <x v="3"/>
    <n v="5"/>
    <n v="5"/>
    <n v="4"/>
    <n v="5"/>
  </r>
  <r>
    <n v="188"/>
    <x v="3"/>
    <n v="4"/>
    <n v="2"/>
    <n v="3"/>
    <n v="3"/>
  </r>
  <r>
    <n v="189"/>
    <x v="3"/>
    <n v="3"/>
    <n v="4"/>
    <n v="4"/>
    <n v="4"/>
  </r>
  <r>
    <n v="190"/>
    <x v="3"/>
    <n v="5"/>
    <n v="4"/>
    <n v="4"/>
    <n v="5"/>
  </r>
  <r>
    <n v="191"/>
    <x v="4"/>
    <n v="5"/>
    <n v="5"/>
    <n v="4"/>
    <n v="4"/>
  </r>
  <r>
    <n v="192"/>
    <x v="4"/>
    <n v="5"/>
    <n v="5"/>
    <n v="4"/>
    <n v="3"/>
  </r>
  <r>
    <n v="193"/>
    <x v="4"/>
    <n v="4"/>
    <n v="4"/>
    <n v="3"/>
    <n v="3"/>
  </r>
  <r>
    <n v="194"/>
    <x v="4"/>
    <n v="4"/>
    <n v="4"/>
    <n v="3"/>
    <n v="3"/>
  </r>
  <r>
    <n v="195"/>
    <x v="4"/>
    <n v="4"/>
    <n v="4"/>
    <n v="3"/>
    <n v="2"/>
  </r>
  <r>
    <n v="196"/>
    <x v="4"/>
    <n v="4"/>
    <n v="4"/>
    <n v="3"/>
    <n v="3"/>
  </r>
  <r>
    <n v="197"/>
    <x v="4"/>
    <n v="4"/>
    <n v="4"/>
    <n v="3"/>
    <n v="2"/>
  </r>
  <r>
    <n v="198"/>
    <x v="4"/>
    <n v="3"/>
    <n v="4"/>
    <n v="3"/>
    <n v="3"/>
  </r>
  <r>
    <n v="199"/>
    <x v="4"/>
    <n v="3"/>
    <n v="4"/>
    <n v="2"/>
    <n v="2"/>
  </r>
  <r>
    <n v="200"/>
    <x v="4"/>
    <n v="2"/>
    <n v="3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60D02-6CD8-4277-A2BD-29F85FBBED52}" name="PivotTable6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9:G15" firstHeaderRow="0" firstDataRow="1" firstDataCol="1"/>
  <pivotFields count="9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7" showAll="0">
      <items count="57">
        <item x="11"/>
        <item x="10"/>
        <item x="9"/>
        <item x="8"/>
        <item x="7"/>
        <item x="6"/>
        <item x="21"/>
        <item x="0"/>
        <item x="12"/>
        <item x="5"/>
        <item x="1"/>
        <item x="20"/>
        <item x="2"/>
        <item x="19"/>
        <item x="32"/>
        <item x="4"/>
        <item x="18"/>
        <item x="17"/>
        <item x="3"/>
        <item x="31"/>
        <item x="30"/>
        <item x="13"/>
        <item x="16"/>
        <item x="22"/>
        <item x="29"/>
        <item x="15"/>
        <item x="14"/>
        <item x="23"/>
        <item x="28"/>
        <item x="33"/>
        <item x="24"/>
        <item x="27"/>
        <item x="26"/>
        <item x="25"/>
        <item x="43"/>
        <item x="34"/>
        <item x="42"/>
        <item x="44"/>
        <item x="41"/>
        <item x="40"/>
        <item x="39"/>
        <item x="38"/>
        <item x="37"/>
        <item x="35"/>
        <item x="45"/>
        <item x="36"/>
        <item x="46"/>
        <item x="55"/>
        <item x="47"/>
        <item x="54"/>
        <item x="53"/>
        <item x="52"/>
        <item x="48"/>
        <item x="51"/>
        <item x="50"/>
        <item x="49"/>
        <item t="default"/>
      </items>
    </pivotField>
    <pivotField dataField="1" numFmtId="37" showAll="0"/>
    <pivotField dataField="1" numFmtId="37" showAll="0"/>
    <pivotField dataField="1" numFmtId="37" showAll="0"/>
    <pivotField dataField="1" numFmtId="37" showAll="0"/>
    <pivotField dataField="1" numFmtId="37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hina" fld="5" baseField="0" baseItem="0"/>
    <dataField name="Sum of North America" fld="1" baseField="0" baseItem="0"/>
    <dataField name="Sum of Europe" fld="3" baseField="0" baseItem="0"/>
    <dataField name="Sum of South America" fld="2" baseField="0" baseItem="0"/>
    <dataField name="Sum of Pacific Rim" fld="4" baseField="0" baseItem="0"/>
    <dataField name="Sum of Total" fld="6" baseField="0" baseItem="0"/>
  </dataFields>
  <chartFormats count="6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1E67C-DFD8-4DC3-BD98-C99310C62317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G7" firstHeaderRow="0" firstDataRow="1" firstDataCol="1"/>
  <pivotFields count="9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7" showAll="0"/>
    <pivotField dataField="1" numFmtId="37" showAll="0"/>
    <pivotField dataField="1" numFmtId="37" showAll="0"/>
    <pivotField dataField="1" numFmtId="37" showAll="0"/>
    <pivotField dataField="1" numFmtId="37" showAll="0">
      <items count="11">
        <item x="0"/>
        <item x="9"/>
        <item x="8"/>
        <item x="1"/>
        <item x="7"/>
        <item x="5"/>
        <item x="6"/>
        <item x="2"/>
        <item x="3"/>
        <item x="4"/>
        <item t="default"/>
      </items>
    </pivotField>
    <pivotField dataField="1" numFmtId="37" showAll="0">
      <items count="60">
        <item x="35"/>
        <item x="23"/>
        <item x="11"/>
        <item x="58"/>
        <item x="22"/>
        <item x="46"/>
        <item x="57"/>
        <item x="45"/>
        <item x="34"/>
        <item x="10"/>
        <item x="0"/>
        <item x="24"/>
        <item x="12"/>
        <item x="36"/>
        <item x="47"/>
        <item x="33"/>
        <item x="56"/>
        <item x="44"/>
        <item x="21"/>
        <item x="9"/>
        <item x="32"/>
        <item x="20"/>
        <item x="43"/>
        <item x="8"/>
        <item x="55"/>
        <item x="13"/>
        <item x="25"/>
        <item x="37"/>
        <item x="48"/>
        <item x="1"/>
        <item x="31"/>
        <item x="54"/>
        <item x="19"/>
        <item x="2"/>
        <item x="42"/>
        <item x="26"/>
        <item x="49"/>
        <item x="14"/>
        <item x="7"/>
        <item x="18"/>
        <item x="6"/>
        <item x="15"/>
        <item x="30"/>
        <item x="50"/>
        <item x="41"/>
        <item x="27"/>
        <item x="38"/>
        <item x="3"/>
        <item x="16"/>
        <item x="51"/>
        <item x="53"/>
        <item x="39"/>
        <item x="28"/>
        <item x="4"/>
        <item x="40"/>
        <item x="52"/>
        <item x="5"/>
        <item x="17"/>
        <item x="2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hina" fld="5" baseField="0" baseItem="0"/>
    <dataField name="Sum of North America" fld="1" baseField="0" baseItem="0"/>
    <dataField name="Sum of Europe" fld="3" baseField="0" baseItem="0"/>
    <dataField name="Sum of South America" fld="2" baseField="0" baseItem="0"/>
    <dataField name="Sum of Pacific Rim" fld="4" baseField="0" baseItem="0"/>
    <dataField name="Sum of Total" fld="6" baseField="0" baseItem="0"/>
  </dataField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7AC62-59AE-4315-A091-45CE6F4945A0}" name="PivotTable8" cacheId="45" dataOnRows="1" applyNumberFormats="0" applyBorderFormats="0" applyFontFormats="0" applyPatternFormats="0" applyAlignmentFormats="0" applyWidthHeightFormats="1" dataCaption="Average Satisfaction" updatedVersion="7" minRefreshableVersion="3" showDrill="0" useAutoFormatting="1" itemPrintTitles="1" createdVersion="7" indent="0" outline="1" outlineData="1" multipleFieldFilters="0" chartFormat="9" colHeaderCaption="Regions">
  <location ref="A1:G6" firstHeaderRow="1" firstDataRow="2" firstDataCol="1"/>
  <pivotFields count="6">
    <pivotField showAll="0"/>
    <pivotField axis="axisCol" showAll="0">
      <items count="6">
        <item x="4"/>
        <item x="2"/>
        <item x="0"/>
        <item x="3"/>
        <item x="1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4">
    <dataField name="Average Quality" fld="2" subtotal="average" baseField="1" baseItem="0"/>
    <dataField name="Average Price" fld="4" subtotal="average" baseField="1" baseItem="0"/>
    <dataField name="Average Ease of Use" fld="3" subtotal="average" baseField="1" baseItem="0"/>
    <dataField name="Average Service" fld="5" subtotal="average" baseField="1" baseItem="0"/>
  </dataFields>
  <formats count="1">
    <format dxfId="4">
      <pivotArea outline="0" collapsedLevelsAreSubtotals="1" fieldPosition="0"/>
    </format>
  </formats>
  <chartFormats count="5"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B5460-C583-41B8-9FAB-74897033E460}" name="MowerUnitSales" displayName="MowerUnitSales" ref="A3:G63" totalsRowShown="0" headerRowDxfId="31">
  <tableColumns count="7">
    <tableColumn id="1" xr3:uid="{1E10BB97-41AC-4837-930A-928798AB7973}" name="Month" dataDxfId="30"/>
    <tableColumn id="2" xr3:uid="{1155E97F-E252-45B0-8193-E79F974C7C38}" name="North America" dataDxfId="29" dataCellStyle="Comma"/>
    <tableColumn id="3" xr3:uid="{B61358CC-DC06-4DDD-AA84-F14D38E1B816}" name="South America" dataDxfId="28" dataCellStyle="Comma"/>
    <tableColumn id="4" xr3:uid="{EADA6FAA-E595-4BA3-8F52-787B8E21D4DB}" name="Europe" dataDxfId="27" dataCellStyle="Comma"/>
    <tableColumn id="5" xr3:uid="{A75A1DD0-871C-4857-959B-1D54DAFE4576}" name="Pacific Rim" dataDxfId="26" dataCellStyle="Comma"/>
    <tableColumn id="6" xr3:uid="{F86568B2-E7D9-4536-B682-AD4D9427B130}" name="China" dataDxfId="25" dataCellStyle="Comma"/>
    <tableColumn id="7" xr3:uid="{8D583ED2-7C9A-4888-A3F8-4BC2276B52D9}" name="Total" dataDxfId="24" dataCellStyle="Comma">
      <calculatedColumnFormula>SUM(MowerUnitSales[[#This Row],[North America]:[China]])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D3CA4-A685-4461-925F-D3C41DDF0166}" name="TractorUnitSales" displayName="TractorUnitSales" ref="I3:O63" totalsRowShown="0" headerRowDxfId="23">
  <tableColumns count="7">
    <tableColumn id="1" xr3:uid="{0A54739E-B0F4-45B8-8D9E-273F35D5FC79}" name="Month" dataDxfId="22"/>
    <tableColumn id="2" xr3:uid="{A8D3268C-D0EB-4261-A444-9983AEAF07C3}" name="North America" dataDxfId="21" dataCellStyle="Comma"/>
    <tableColumn id="3" xr3:uid="{E3F7A454-173C-457B-A74B-A9E1F5C09343}" name="South America" dataDxfId="20" dataCellStyle="Comma"/>
    <tableColumn id="4" xr3:uid="{931EFEC7-71E9-4D01-A2D5-2126EDB5F088}" name="Europe" dataDxfId="19" dataCellStyle="Comma"/>
    <tableColumn id="5" xr3:uid="{CEB1B066-843D-42C8-BB94-4FF34E69A659}" name="Pacific Rim" dataDxfId="18" dataCellStyle="Comma"/>
    <tableColumn id="6" xr3:uid="{7393DA99-1ABA-44A4-B319-64B5749473F4}" name="China" dataDxfId="17" dataCellStyle="Comma"/>
    <tableColumn id="7" xr3:uid="{4C550A33-0F54-4721-9A54-E9E2BB801138}" name="Total" dataDxfId="16" dataCellStyle="Comma">
      <calculatedColumnFormula>SUM(TractorUnitSales[[#This Row],[North America]:[China]])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680D0-752C-43B8-A682-4CC9112FAA22}" name="CustomerSurvey" displayName="CustomerSurvey" ref="A3:F203" totalsRowShown="0">
  <tableColumns count="6">
    <tableColumn id="1" xr3:uid="{52E837AF-DAD7-4065-8D98-27EFE0BA8D94}" name="Sample" dataDxfId="15"/>
    <tableColumn id="2" xr3:uid="{03769E0C-C931-483D-A023-537637DC286A}" name="Region"/>
    <tableColumn id="3" xr3:uid="{36366A82-587B-4BDB-91C0-818CAD5E966A}" name="Quality" dataDxfId="14"/>
    <tableColumn id="4" xr3:uid="{31F950F3-C4A6-4A26-A89B-57C0C825863D}" name="Ease of Use" dataDxfId="13"/>
    <tableColumn id="5" xr3:uid="{B272F6D6-9CC0-462F-91F9-972B36A0774F}" name="Price" dataDxfId="12"/>
    <tableColumn id="6" xr3:uid="{DC90DABE-3508-4E53-AEE4-F2C7A164B533}" name="Service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95D7F9-D5EC-4288-ABB7-3D8BEB73ED79}" name="EngineProductionTime" displayName="EngineProductionTime" ref="A3:B53" totalsRowShown="0" headerRowDxfId="10">
  <tableColumns count="2">
    <tableColumn id="1" xr3:uid="{2EEC1FCF-FD1B-402F-ACE0-1797D97ABAE6}" name="Sample" dataDxfId="9"/>
    <tableColumn id="2" xr3:uid="{0A1BA00C-8577-4FCB-A1DB-58809DA852A9}" name="Production Time (min)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5B702B-3667-4203-AE62-83262527AB22}" name="BladeWeights" displayName="BladeWeights" ref="A3:B353" totalsRowShown="0" headerRowDxfId="7">
  <tableColumns count="2">
    <tableColumn id="1" xr3:uid="{2EEC1FCF-FD1B-402F-ACE0-1797D97ABAE6}" name="Sample" dataDxfId="6"/>
    <tableColumn id="2" xr3:uid="{0A1BA00C-8577-4FCB-A1DB-58809DA852A9}" name="Weight (lbs.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735B-EF9A-484E-85D1-F83B9047218F}">
  <dimension ref="A1:O63"/>
  <sheetViews>
    <sheetView topLeftCell="A43" workbookViewId="0">
      <selection activeCell="J9" sqref="J9"/>
    </sheetView>
  </sheetViews>
  <sheetFormatPr defaultRowHeight="15" x14ac:dyDescent="0.25"/>
  <cols>
    <col min="1" max="7" width="8.7109375" customWidth="1"/>
    <col min="8" max="8" width="3.7109375" customWidth="1"/>
    <col min="9" max="15" width="8.7109375" customWidth="1"/>
  </cols>
  <sheetData>
    <row r="1" spans="1:15" ht="20.25" thickBot="1" x14ac:dyDescent="0.35">
      <c r="A1" s="9" t="s">
        <v>6</v>
      </c>
      <c r="B1" s="9"/>
      <c r="C1" s="9"/>
      <c r="D1" s="9"/>
      <c r="E1" s="9"/>
      <c r="F1" s="9"/>
      <c r="G1" s="9"/>
      <c r="I1" s="9" t="s">
        <v>7</v>
      </c>
      <c r="J1" s="9"/>
      <c r="K1" s="9"/>
      <c r="L1" s="9"/>
      <c r="M1" s="9"/>
      <c r="N1" s="9"/>
      <c r="O1" s="9"/>
    </row>
    <row r="2" spans="1:15" ht="15.75" thickTop="1" x14ac:dyDescent="0.25"/>
    <row r="3" spans="1:15" ht="30" x14ac:dyDescent="0.25">
      <c r="A3" s="2" t="s">
        <v>0</v>
      </c>
      <c r="B3" s="2" t="s">
        <v>3</v>
      </c>
      <c r="C3" s="2" t="s">
        <v>4</v>
      </c>
      <c r="D3" s="2" t="s">
        <v>1</v>
      </c>
      <c r="E3" s="2" t="s">
        <v>14</v>
      </c>
      <c r="F3" s="2" t="s">
        <v>2</v>
      </c>
      <c r="G3" s="2" t="s">
        <v>5</v>
      </c>
      <c r="I3" s="2" t="s">
        <v>0</v>
      </c>
      <c r="J3" s="2" t="s">
        <v>3</v>
      </c>
      <c r="K3" s="2" t="s">
        <v>4</v>
      </c>
      <c r="L3" s="2" t="s">
        <v>1</v>
      </c>
      <c r="M3" s="2" t="s">
        <v>14</v>
      </c>
      <c r="N3" s="2" t="s">
        <v>2</v>
      </c>
      <c r="O3" s="2" t="s">
        <v>5</v>
      </c>
    </row>
    <row r="4" spans="1:15" x14ac:dyDescent="0.25">
      <c r="A4" s="1">
        <v>42005</v>
      </c>
      <c r="B4" s="3">
        <v>5750</v>
      </c>
      <c r="C4" s="3">
        <v>200</v>
      </c>
      <c r="D4" s="3">
        <v>720</v>
      </c>
      <c r="E4" s="3">
        <v>100</v>
      </c>
      <c r="F4" s="3">
        <v>0</v>
      </c>
      <c r="G4" s="3">
        <f>SUM(MowerUnitSales[[#This Row],[North America]:[China]])</f>
        <v>6770</v>
      </c>
      <c r="I4" s="1">
        <v>42005</v>
      </c>
      <c r="J4" s="3">
        <v>570</v>
      </c>
      <c r="K4" s="3">
        <v>250</v>
      </c>
      <c r="L4" s="3">
        <v>560</v>
      </c>
      <c r="M4" s="3">
        <v>200</v>
      </c>
      <c r="N4" s="3">
        <v>0</v>
      </c>
      <c r="O4" s="3">
        <f>SUM(TractorUnitSales[[#This Row],[North America]:[China]])</f>
        <v>1580</v>
      </c>
    </row>
    <row r="5" spans="1:15" x14ac:dyDescent="0.25">
      <c r="A5" s="1">
        <v>42036</v>
      </c>
      <c r="B5" s="3">
        <v>7950</v>
      </c>
      <c r="C5" s="3">
        <v>220</v>
      </c>
      <c r="D5" s="3">
        <v>990</v>
      </c>
      <c r="E5" s="3">
        <v>120</v>
      </c>
      <c r="F5" s="3">
        <v>0</v>
      </c>
      <c r="G5" s="3">
        <f>SUM(MowerUnitSales[[#This Row],[North America]:[China]])</f>
        <v>9280</v>
      </c>
      <c r="I5" s="1">
        <v>42036</v>
      </c>
      <c r="J5" s="3">
        <v>611</v>
      </c>
      <c r="K5" s="3">
        <v>270</v>
      </c>
      <c r="L5" s="3">
        <v>600</v>
      </c>
      <c r="M5" s="3">
        <v>230</v>
      </c>
      <c r="N5" s="3">
        <v>0</v>
      </c>
      <c r="O5" s="3">
        <f>SUM(TractorUnitSales[[#This Row],[North America]:[China]])</f>
        <v>1711</v>
      </c>
    </row>
    <row r="6" spans="1:15" x14ac:dyDescent="0.25">
      <c r="A6" s="1">
        <v>42064</v>
      </c>
      <c r="B6" s="3">
        <v>8100</v>
      </c>
      <c r="C6" s="3">
        <v>250</v>
      </c>
      <c r="D6" s="3">
        <v>1320</v>
      </c>
      <c r="E6" s="3">
        <v>110</v>
      </c>
      <c r="F6" s="3">
        <v>0</v>
      </c>
      <c r="G6" s="3">
        <f>SUM(MowerUnitSales[[#This Row],[North America]:[China]])</f>
        <v>9780</v>
      </c>
      <c r="I6" s="1">
        <v>42064</v>
      </c>
      <c r="J6" s="3">
        <v>630</v>
      </c>
      <c r="K6" s="3">
        <v>260</v>
      </c>
      <c r="L6" s="3">
        <v>680</v>
      </c>
      <c r="M6" s="3">
        <v>240</v>
      </c>
      <c r="N6" s="3">
        <v>0</v>
      </c>
      <c r="O6" s="3">
        <f>SUM(TractorUnitSales[[#This Row],[North America]:[China]])</f>
        <v>1810</v>
      </c>
    </row>
    <row r="7" spans="1:15" x14ac:dyDescent="0.25">
      <c r="A7" s="1">
        <v>42095</v>
      </c>
      <c r="B7" s="3">
        <v>9050</v>
      </c>
      <c r="C7" s="3">
        <v>280</v>
      </c>
      <c r="D7" s="3">
        <v>1650</v>
      </c>
      <c r="E7" s="3">
        <v>120</v>
      </c>
      <c r="F7" s="3">
        <v>0</v>
      </c>
      <c r="G7" s="3">
        <f>SUM(MowerUnitSales[[#This Row],[North America]:[China]])</f>
        <v>11100</v>
      </c>
      <c r="I7" s="1">
        <v>42095</v>
      </c>
      <c r="J7" s="3">
        <v>684</v>
      </c>
      <c r="K7" s="3">
        <v>270</v>
      </c>
      <c r="L7" s="3">
        <v>650</v>
      </c>
      <c r="M7" s="3">
        <v>263</v>
      </c>
      <c r="N7" s="3">
        <v>0</v>
      </c>
      <c r="O7" s="3">
        <f>SUM(TractorUnitSales[[#This Row],[North America]:[China]])</f>
        <v>1867</v>
      </c>
    </row>
    <row r="8" spans="1:15" x14ac:dyDescent="0.25">
      <c r="A8" s="1">
        <v>42125</v>
      </c>
      <c r="B8" s="3">
        <v>9900</v>
      </c>
      <c r="C8" s="3">
        <v>310</v>
      </c>
      <c r="D8" s="3">
        <v>1590</v>
      </c>
      <c r="E8" s="3">
        <v>130</v>
      </c>
      <c r="F8" s="3">
        <v>0</v>
      </c>
      <c r="G8" s="3">
        <f>SUM(MowerUnitSales[[#This Row],[North America]:[China]])</f>
        <v>11930</v>
      </c>
      <c r="I8" s="1">
        <v>42125</v>
      </c>
      <c r="J8" s="3">
        <v>650</v>
      </c>
      <c r="K8" s="3">
        <v>280</v>
      </c>
      <c r="L8" s="3">
        <v>580</v>
      </c>
      <c r="M8" s="3">
        <v>269</v>
      </c>
      <c r="N8" s="3">
        <v>0</v>
      </c>
      <c r="O8" s="3">
        <f>SUM(TractorUnitSales[[#This Row],[North America]:[China]])</f>
        <v>1779</v>
      </c>
    </row>
    <row r="9" spans="1:15" x14ac:dyDescent="0.25">
      <c r="A9" s="1">
        <v>42156</v>
      </c>
      <c r="B9" s="3">
        <v>10200</v>
      </c>
      <c r="C9" s="3">
        <v>300</v>
      </c>
      <c r="D9" s="3">
        <v>1620</v>
      </c>
      <c r="E9" s="3">
        <v>120</v>
      </c>
      <c r="F9" s="3">
        <v>0</v>
      </c>
      <c r="G9" s="3">
        <f>SUM(MowerUnitSales[[#This Row],[North America]:[China]])</f>
        <v>12240</v>
      </c>
      <c r="I9" s="1">
        <v>42156</v>
      </c>
      <c r="J9" s="3">
        <v>600</v>
      </c>
      <c r="K9" s="3">
        <v>270</v>
      </c>
      <c r="L9" s="3">
        <v>590</v>
      </c>
      <c r="M9" s="3">
        <v>280</v>
      </c>
      <c r="N9" s="3">
        <v>0</v>
      </c>
      <c r="O9" s="3">
        <f>SUM(TractorUnitSales[[#This Row],[North America]:[China]])</f>
        <v>1740</v>
      </c>
    </row>
    <row r="10" spans="1:15" x14ac:dyDescent="0.25">
      <c r="A10" s="1">
        <v>42186</v>
      </c>
      <c r="B10" s="3">
        <v>8730</v>
      </c>
      <c r="C10" s="3">
        <v>280</v>
      </c>
      <c r="D10" s="3">
        <v>1590</v>
      </c>
      <c r="E10" s="3">
        <v>140</v>
      </c>
      <c r="F10" s="3">
        <v>0</v>
      </c>
      <c r="G10" s="3">
        <f>SUM(MowerUnitSales[[#This Row],[North America]:[China]])</f>
        <v>10740</v>
      </c>
      <c r="I10" s="1">
        <v>42186</v>
      </c>
      <c r="J10" s="3">
        <v>512</v>
      </c>
      <c r="K10" s="3">
        <v>264</v>
      </c>
      <c r="L10" s="3">
        <v>760</v>
      </c>
      <c r="M10" s="3">
        <v>290</v>
      </c>
      <c r="N10" s="3">
        <v>0</v>
      </c>
      <c r="O10" s="3">
        <f>SUM(TractorUnitSales[[#This Row],[North America]:[China]])</f>
        <v>1826</v>
      </c>
    </row>
    <row r="11" spans="1:15" x14ac:dyDescent="0.25">
      <c r="A11" s="1">
        <v>42217</v>
      </c>
      <c r="B11" s="3">
        <v>8140</v>
      </c>
      <c r="C11" s="3">
        <v>250</v>
      </c>
      <c r="D11" s="3">
        <v>1560</v>
      </c>
      <c r="E11" s="3">
        <v>130</v>
      </c>
      <c r="F11" s="3">
        <v>0</v>
      </c>
      <c r="G11" s="3">
        <f>SUM(MowerUnitSales[[#This Row],[North America]:[China]])</f>
        <v>10080</v>
      </c>
      <c r="I11" s="1">
        <v>42217</v>
      </c>
      <c r="J11" s="3">
        <v>500</v>
      </c>
      <c r="K11" s="3">
        <v>280</v>
      </c>
      <c r="L11" s="3">
        <v>645</v>
      </c>
      <c r="M11" s="3">
        <v>270</v>
      </c>
      <c r="N11" s="3">
        <v>0</v>
      </c>
      <c r="O11" s="3">
        <f>SUM(TractorUnitSales[[#This Row],[North America]:[China]])</f>
        <v>1695</v>
      </c>
    </row>
    <row r="12" spans="1:15" x14ac:dyDescent="0.25">
      <c r="A12" s="1">
        <v>42248</v>
      </c>
      <c r="B12" s="3">
        <v>6480</v>
      </c>
      <c r="C12" s="3">
        <v>230</v>
      </c>
      <c r="D12" s="3">
        <v>1590</v>
      </c>
      <c r="E12" s="3">
        <v>130</v>
      </c>
      <c r="F12" s="3">
        <v>0</v>
      </c>
      <c r="G12" s="3">
        <f>SUM(MowerUnitSales[[#This Row],[North America]:[China]])</f>
        <v>8430</v>
      </c>
      <c r="I12" s="1">
        <v>42248</v>
      </c>
      <c r="J12" s="3">
        <v>478</v>
      </c>
      <c r="K12" s="3">
        <v>290</v>
      </c>
      <c r="L12" s="3">
        <v>650</v>
      </c>
      <c r="M12" s="3">
        <v>263</v>
      </c>
      <c r="N12" s="3">
        <v>0</v>
      </c>
      <c r="O12" s="3">
        <f>SUM(TractorUnitSales[[#This Row],[North America]:[China]])</f>
        <v>1681</v>
      </c>
    </row>
    <row r="13" spans="1:15" x14ac:dyDescent="0.25">
      <c r="A13" s="1">
        <v>42278</v>
      </c>
      <c r="B13" s="3">
        <v>5990</v>
      </c>
      <c r="C13" s="3">
        <v>220</v>
      </c>
      <c r="D13" s="3">
        <v>1320</v>
      </c>
      <c r="E13" s="3">
        <v>120</v>
      </c>
      <c r="F13" s="3">
        <v>0</v>
      </c>
      <c r="G13" s="3">
        <f>SUM(MowerUnitSales[[#This Row],[North America]:[China]])</f>
        <v>7650</v>
      </c>
      <c r="I13" s="1">
        <v>42278</v>
      </c>
      <c r="J13" s="3">
        <v>455</v>
      </c>
      <c r="K13" s="3">
        <v>280</v>
      </c>
      <c r="L13" s="3">
        <v>670</v>
      </c>
      <c r="M13" s="3">
        <v>258</v>
      </c>
      <c r="N13" s="3">
        <v>0</v>
      </c>
      <c r="O13" s="3">
        <f>SUM(TractorUnitSales[[#This Row],[North America]:[China]])</f>
        <v>1663</v>
      </c>
    </row>
    <row r="14" spans="1:15" x14ac:dyDescent="0.25">
      <c r="A14" s="1">
        <v>42309</v>
      </c>
      <c r="B14" s="3">
        <v>5320</v>
      </c>
      <c r="C14" s="3">
        <v>210</v>
      </c>
      <c r="D14" s="3">
        <v>990</v>
      </c>
      <c r="E14" s="3">
        <v>130</v>
      </c>
      <c r="F14" s="3">
        <v>0</v>
      </c>
      <c r="G14" s="3">
        <f>SUM(MowerUnitSales[[#This Row],[North America]:[China]])</f>
        <v>6650</v>
      </c>
      <c r="I14" s="1">
        <v>42309</v>
      </c>
      <c r="J14" s="3">
        <v>407</v>
      </c>
      <c r="K14" s="3">
        <v>290</v>
      </c>
      <c r="L14" s="3">
        <v>888</v>
      </c>
      <c r="M14" s="3">
        <v>240</v>
      </c>
      <c r="N14" s="3">
        <v>0</v>
      </c>
      <c r="O14" s="3">
        <f>SUM(TractorUnitSales[[#This Row],[North America]:[China]])</f>
        <v>1825</v>
      </c>
    </row>
    <row r="15" spans="1:15" x14ac:dyDescent="0.25">
      <c r="A15" s="1">
        <v>42339</v>
      </c>
      <c r="B15" s="3">
        <v>4640</v>
      </c>
      <c r="C15" s="3">
        <v>180</v>
      </c>
      <c r="D15" s="3">
        <v>660</v>
      </c>
      <c r="E15" s="3">
        <v>140</v>
      </c>
      <c r="F15" s="3">
        <v>0</v>
      </c>
      <c r="G15" s="3">
        <f>SUM(MowerUnitSales[[#This Row],[North America]:[China]])</f>
        <v>5620</v>
      </c>
      <c r="I15" s="1">
        <v>42339</v>
      </c>
      <c r="J15" s="3">
        <v>360</v>
      </c>
      <c r="K15" s="3">
        <v>280</v>
      </c>
      <c r="L15" s="3">
        <v>850</v>
      </c>
      <c r="M15" s="3">
        <v>230</v>
      </c>
      <c r="N15" s="3">
        <v>0</v>
      </c>
      <c r="O15" s="3">
        <f>SUM(TractorUnitSales[[#This Row],[North America]:[China]])</f>
        <v>1720</v>
      </c>
    </row>
    <row r="16" spans="1:15" x14ac:dyDescent="0.25">
      <c r="A16" s="1">
        <v>42370</v>
      </c>
      <c r="B16" s="3">
        <v>5980</v>
      </c>
      <c r="C16" s="3">
        <v>210</v>
      </c>
      <c r="D16" s="3">
        <v>690</v>
      </c>
      <c r="E16" s="3">
        <v>140</v>
      </c>
      <c r="F16" s="3">
        <v>0</v>
      </c>
      <c r="G16" s="3">
        <f>SUM(MowerUnitSales[[#This Row],[North America]:[China]])</f>
        <v>7020</v>
      </c>
      <c r="I16" s="1">
        <v>42370</v>
      </c>
      <c r="J16" s="3">
        <v>571</v>
      </c>
      <c r="K16" s="3">
        <v>320</v>
      </c>
      <c r="L16" s="3">
        <v>620</v>
      </c>
      <c r="M16" s="3">
        <v>250</v>
      </c>
      <c r="N16" s="3">
        <v>0</v>
      </c>
      <c r="O16" s="3">
        <f>SUM(TractorUnitSales[[#This Row],[North America]:[China]])</f>
        <v>1761</v>
      </c>
    </row>
    <row r="17" spans="1:15" x14ac:dyDescent="0.25">
      <c r="A17" s="1">
        <v>42401</v>
      </c>
      <c r="B17" s="3">
        <v>7620</v>
      </c>
      <c r="C17" s="3">
        <v>240</v>
      </c>
      <c r="D17" s="3">
        <v>1020</v>
      </c>
      <c r="E17" s="3">
        <v>150</v>
      </c>
      <c r="F17" s="3">
        <v>0</v>
      </c>
      <c r="G17" s="3">
        <f>SUM(MowerUnitSales[[#This Row],[North America]:[China]])</f>
        <v>9030</v>
      </c>
      <c r="I17" s="1">
        <v>42401</v>
      </c>
      <c r="J17" s="3">
        <v>650</v>
      </c>
      <c r="K17" s="3">
        <v>350</v>
      </c>
      <c r="L17" s="3">
        <v>760</v>
      </c>
      <c r="M17" s="3">
        <v>275</v>
      </c>
      <c r="N17" s="3">
        <v>0</v>
      </c>
      <c r="O17" s="3">
        <f>SUM(TractorUnitSales[[#This Row],[North America]:[China]])</f>
        <v>2035</v>
      </c>
    </row>
    <row r="18" spans="1:15" x14ac:dyDescent="0.25">
      <c r="A18" s="1">
        <v>42430</v>
      </c>
      <c r="B18" s="3">
        <v>8370</v>
      </c>
      <c r="C18" s="3">
        <v>250</v>
      </c>
      <c r="D18" s="3">
        <v>1290</v>
      </c>
      <c r="E18" s="3">
        <v>140</v>
      </c>
      <c r="F18" s="3">
        <v>0</v>
      </c>
      <c r="G18" s="3">
        <f>SUM(MowerUnitSales[[#This Row],[North America]:[China]])</f>
        <v>10050</v>
      </c>
      <c r="I18" s="1">
        <v>42430</v>
      </c>
      <c r="J18" s="3">
        <v>740</v>
      </c>
      <c r="K18" s="3">
        <v>390</v>
      </c>
      <c r="L18" s="3">
        <v>742</v>
      </c>
      <c r="M18" s="3">
        <v>270</v>
      </c>
      <c r="N18" s="3">
        <v>0</v>
      </c>
      <c r="O18" s="3">
        <f>SUM(TractorUnitSales[[#This Row],[North America]:[China]])</f>
        <v>2142</v>
      </c>
    </row>
    <row r="19" spans="1:15" x14ac:dyDescent="0.25">
      <c r="A19" s="1">
        <v>42461</v>
      </c>
      <c r="B19" s="3">
        <v>8830</v>
      </c>
      <c r="C19" s="3">
        <v>290</v>
      </c>
      <c r="D19" s="3">
        <v>1620</v>
      </c>
      <c r="E19" s="3">
        <v>150</v>
      </c>
      <c r="F19" s="3">
        <v>0</v>
      </c>
      <c r="G19" s="3">
        <f>SUM(MowerUnitSales[[#This Row],[North America]:[China]])</f>
        <v>10890</v>
      </c>
      <c r="I19" s="1">
        <v>42461</v>
      </c>
      <c r="J19" s="3">
        <v>840</v>
      </c>
      <c r="K19" s="3">
        <v>440</v>
      </c>
      <c r="L19" s="3">
        <v>780</v>
      </c>
      <c r="M19" s="3">
        <v>280</v>
      </c>
      <c r="N19" s="3">
        <v>0</v>
      </c>
      <c r="O19" s="3">
        <f>SUM(TractorUnitSales[[#This Row],[North America]:[China]])</f>
        <v>2340</v>
      </c>
    </row>
    <row r="20" spans="1:15" x14ac:dyDescent="0.25">
      <c r="A20" s="1">
        <v>42491</v>
      </c>
      <c r="B20" s="3">
        <v>9310</v>
      </c>
      <c r="C20" s="3">
        <v>330</v>
      </c>
      <c r="D20" s="3">
        <v>1650</v>
      </c>
      <c r="E20" s="3">
        <v>130</v>
      </c>
      <c r="F20" s="3">
        <v>0</v>
      </c>
      <c r="G20" s="3">
        <f>SUM(MowerUnitSales[[#This Row],[North America]:[China]])</f>
        <v>11420</v>
      </c>
      <c r="I20" s="1">
        <v>42491</v>
      </c>
      <c r="J20" s="3">
        <v>830</v>
      </c>
      <c r="K20" s="3">
        <v>470</v>
      </c>
      <c r="L20" s="3">
        <v>690</v>
      </c>
      <c r="M20" s="3">
        <v>290</v>
      </c>
      <c r="N20" s="3">
        <v>0</v>
      </c>
      <c r="O20" s="3">
        <f>SUM(TractorUnitSales[[#This Row],[North America]:[China]])</f>
        <v>2280</v>
      </c>
    </row>
    <row r="21" spans="1:15" x14ac:dyDescent="0.25">
      <c r="A21" s="1">
        <v>42522</v>
      </c>
      <c r="B21" s="3">
        <v>10230</v>
      </c>
      <c r="C21" s="3">
        <v>310</v>
      </c>
      <c r="D21" s="3">
        <v>1590</v>
      </c>
      <c r="E21" s="3">
        <v>140</v>
      </c>
      <c r="F21" s="3">
        <v>0</v>
      </c>
      <c r="G21" s="3">
        <f>SUM(MowerUnitSales[[#This Row],[North America]:[China]])</f>
        <v>12270</v>
      </c>
      <c r="I21" s="1">
        <v>42522</v>
      </c>
      <c r="J21" s="3">
        <v>760</v>
      </c>
      <c r="K21" s="3">
        <v>490</v>
      </c>
      <c r="L21" s="3">
        <v>721</v>
      </c>
      <c r="M21" s="3">
        <v>300</v>
      </c>
      <c r="N21" s="3">
        <v>0</v>
      </c>
      <c r="O21" s="3">
        <f>SUM(TractorUnitSales[[#This Row],[North America]:[China]])</f>
        <v>2271</v>
      </c>
    </row>
    <row r="22" spans="1:15" x14ac:dyDescent="0.25">
      <c r="A22" s="1">
        <v>42552</v>
      </c>
      <c r="B22" s="3">
        <v>8720</v>
      </c>
      <c r="C22" s="3">
        <v>290</v>
      </c>
      <c r="D22" s="3">
        <v>1560</v>
      </c>
      <c r="E22" s="3">
        <v>150</v>
      </c>
      <c r="F22" s="3">
        <v>0</v>
      </c>
      <c r="G22" s="3">
        <f>SUM(MowerUnitSales[[#This Row],[North America]:[China]])</f>
        <v>10720</v>
      </c>
      <c r="I22" s="1">
        <v>42552</v>
      </c>
      <c r="J22" s="3">
        <v>681</v>
      </c>
      <c r="K22" s="3">
        <v>481</v>
      </c>
      <c r="L22" s="3">
        <v>680</v>
      </c>
      <c r="M22" s="3">
        <v>312</v>
      </c>
      <c r="N22" s="3">
        <v>0</v>
      </c>
      <c r="O22" s="3">
        <f>SUM(TractorUnitSales[[#This Row],[North America]:[China]])</f>
        <v>2154</v>
      </c>
    </row>
    <row r="23" spans="1:15" x14ac:dyDescent="0.25">
      <c r="A23" s="1">
        <v>42583</v>
      </c>
      <c r="B23" s="3">
        <v>7710</v>
      </c>
      <c r="C23" s="3">
        <v>270</v>
      </c>
      <c r="D23" s="3">
        <v>1530</v>
      </c>
      <c r="E23" s="3">
        <v>140</v>
      </c>
      <c r="F23" s="3">
        <v>0</v>
      </c>
      <c r="G23" s="3">
        <f>SUM(MowerUnitSales[[#This Row],[North America]:[China]])</f>
        <v>9650</v>
      </c>
      <c r="I23" s="1">
        <v>42583</v>
      </c>
      <c r="J23" s="3">
        <v>670</v>
      </c>
      <c r="K23" s="3">
        <v>460</v>
      </c>
      <c r="L23" s="3">
        <v>711</v>
      </c>
      <c r="M23" s="3">
        <v>305</v>
      </c>
      <c r="N23" s="3">
        <v>0</v>
      </c>
      <c r="O23" s="3">
        <f>SUM(TractorUnitSales[[#This Row],[North America]:[China]])</f>
        <v>2146</v>
      </c>
    </row>
    <row r="24" spans="1:15" x14ac:dyDescent="0.25">
      <c r="A24" s="1">
        <v>42614</v>
      </c>
      <c r="B24" s="3">
        <v>6320</v>
      </c>
      <c r="C24" s="3">
        <v>250</v>
      </c>
      <c r="D24" s="3">
        <v>1590</v>
      </c>
      <c r="E24" s="3">
        <v>150</v>
      </c>
      <c r="F24" s="3">
        <v>0</v>
      </c>
      <c r="G24" s="3">
        <f>SUM(MowerUnitSales[[#This Row],[North America]:[China]])</f>
        <v>8310</v>
      </c>
      <c r="I24" s="1">
        <v>42614</v>
      </c>
      <c r="J24" s="3">
        <v>640</v>
      </c>
      <c r="K24" s="3">
        <v>460</v>
      </c>
      <c r="L24" s="3">
        <v>695</v>
      </c>
      <c r="M24" s="3">
        <v>290</v>
      </c>
      <c r="N24" s="3">
        <v>0</v>
      </c>
      <c r="O24" s="3">
        <f>SUM(TractorUnitSales[[#This Row],[North America]:[China]])</f>
        <v>2085</v>
      </c>
    </row>
    <row r="25" spans="1:15" x14ac:dyDescent="0.25">
      <c r="A25" s="1">
        <v>42644</v>
      </c>
      <c r="B25" s="3">
        <v>5840</v>
      </c>
      <c r="C25" s="3">
        <v>250</v>
      </c>
      <c r="D25" s="3">
        <v>1260</v>
      </c>
      <c r="E25" s="3">
        <v>160</v>
      </c>
      <c r="F25" s="3">
        <v>0</v>
      </c>
      <c r="G25" s="3">
        <f>SUM(MowerUnitSales[[#This Row],[North America]:[China]])</f>
        <v>7510</v>
      </c>
      <c r="I25" s="1">
        <v>42644</v>
      </c>
      <c r="J25" s="3">
        <v>620</v>
      </c>
      <c r="K25" s="3">
        <v>440</v>
      </c>
      <c r="L25" s="3">
        <v>650</v>
      </c>
      <c r="M25" s="3">
        <v>260</v>
      </c>
      <c r="N25" s="3">
        <v>0</v>
      </c>
      <c r="O25" s="3">
        <f>SUM(TractorUnitSales[[#This Row],[North America]:[China]])</f>
        <v>1970</v>
      </c>
    </row>
    <row r="26" spans="1:15" x14ac:dyDescent="0.25">
      <c r="A26" s="1">
        <v>42675</v>
      </c>
      <c r="B26" s="3">
        <v>4960</v>
      </c>
      <c r="C26" s="3">
        <v>240</v>
      </c>
      <c r="D26" s="3">
        <v>900</v>
      </c>
      <c r="E26" s="3">
        <v>150</v>
      </c>
      <c r="F26" s="3">
        <v>0</v>
      </c>
      <c r="G26" s="3">
        <f>SUM(MowerUnitSales[[#This Row],[North America]:[China]])</f>
        <v>6250</v>
      </c>
      <c r="I26" s="1">
        <v>42675</v>
      </c>
      <c r="J26" s="3">
        <v>570</v>
      </c>
      <c r="K26" s="3">
        <v>436</v>
      </c>
      <c r="L26" s="3">
        <v>680</v>
      </c>
      <c r="M26" s="3">
        <v>250</v>
      </c>
      <c r="N26" s="3">
        <v>0</v>
      </c>
      <c r="O26" s="3">
        <f>SUM(TractorUnitSales[[#This Row],[North America]:[China]])</f>
        <v>1936</v>
      </c>
    </row>
    <row r="27" spans="1:15" x14ac:dyDescent="0.25">
      <c r="A27" s="1">
        <v>42705</v>
      </c>
      <c r="B27" s="3">
        <v>4350</v>
      </c>
      <c r="C27" s="3">
        <v>210</v>
      </c>
      <c r="D27" s="3">
        <v>660</v>
      </c>
      <c r="E27" s="3">
        <v>150</v>
      </c>
      <c r="F27" s="3">
        <v>0</v>
      </c>
      <c r="G27" s="3">
        <f>SUM(MowerUnitSales[[#This Row],[North America]:[China]])</f>
        <v>5370</v>
      </c>
      <c r="I27" s="1">
        <v>42705</v>
      </c>
      <c r="J27" s="3">
        <v>533</v>
      </c>
      <c r="K27" s="3">
        <v>420</v>
      </c>
      <c r="L27" s="3">
        <v>657</v>
      </c>
      <c r="M27" s="3">
        <v>240</v>
      </c>
      <c r="N27" s="3">
        <v>0</v>
      </c>
      <c r="O27" s="3">
        <f>SUM(TractorUnitSales[[#This Row],[North America]:[China]])</f>
        <v>1850</v>
      </c>
    </row>
    <row r="28" spans="1:15" x14ac:dyDescent="0.25">
      <c r="A28" s="1">
        <v>42736</v>
      </c>
      <c r="B28" s="3">
        <v>6020</v>
      </c>
      <c r="C28" s="3">
        <v>220</v>
      </c>
      <c r="D28" s="3">
        <v>570</v>
      </c>
      <c r="E28" s="3">
        <v>160</v>
      </c>
      <c r="F28" s="3">
        <v>0</v>
      </c>
      <c r="G28" s="3">
        <f>SUM(MowerUnitSales[[#This Row],[North America]:[China]])</f>
        <v>6970</v>
      </c>
      <c r="I28" s="1">
        <v>42736</v>
      </c>
      <c r="J28" s="3">
        <v>620</v>
      </c>
      <c r="K28" s="3">
        <v>510</v>
      </c>
      <c r="L28" s="3">
        <v>610</v>
      </c>
      <c r="M28" s="3">
        <v>250</v>
      </c>
      <c r="N28" s="3">
        <v>10</v>
      </c>
      <c r="O28" s="3">
        <f>SUM(TractorUnitSales[[#This Row],[North America]:[China]])</f>
        <v>2000</v>
      </c>
    </row>
    <row r="29" spans="1:15" x14ac:dyDescent="0.25">
      <c r="A29" s="1">
        <v>42767</v>
      </c>
      <c r="B29" s="3">
        <v>7920</v>
      </c>
      <c r="C29" s="3">
        <v>250</v>
      </c>
      <c r="D29" s="3">
        <v>840</v>
      </c>
      <c r="E29" s="3">
        <v>150</v>
      </c>
      <c r="F29" s="3">
        <v>0</v>
      </c>
      <c r="G29" s="3">
        <f>SUM(MowerUnitSales[[#This Row],[North America]:[China]])</f>
        <v>9160</v>
      </c>
      <c r="I29" s="1">
        <v>42767</v>
      </c>
      <c r="J29" s="3">
        <v>792</v>
      </c>
      <c r="K29" s="3">
        <v>590</v>
      </c>
      <c r="L29" s="3">
        <v>680</v>
      </c>
      <c r="M29" s="3">
        <v>250</v>
      </c>
      <c r="N29" s="3">
        <v>12</v>
      </c>
      <c r="O29" s="3">
        <f>SUM(TractorUnitSales[[#This Row],[North America]:[China]])</f>
        <v>2324</v>
      </c>
    </row>
    <row r="30" spans="1:15" x14ac:dyDescent="0.25">
      <c r="A30" s="1">
        <v>42795</v>
      </c>
      <c r="B30" s="3">
        <v>8430</v>
      </c>
      <c r="C30" s="3">
        <v>270</v>
      </c>
      <c r="D30" s="3">
        <v>1110</v>
      </c>
      <c r="E30" s="3">
        <v>160</v>
      </c>
      <c r="F30" s="3">
        <v>0</v>
      </c>
      <c r="G30" s="3">
        <f>SUM(MowerUnitSales[[#This Row],[North America]:[China]])</f>
        <v>9970</v>
      </c>
      <c r="I30" s="1">
        <v>42795</v>
      </c>
      <c r="J30" s="3">
        <v>890</v>
      </c>
      <c r="K30" s="3">
        <v>610</v>
      </c>
      <c r="L30" s="3">
        <v>730</v>
      </c>
      <c r="M30" s="3">
        <v>260</v>
      </c>
      <c r="N30" s="3">
        <v>20</v>
      </c>
      <c r="O30" s="3">
        <f>SUM(TractorUnitSales[[#This Row],[North America]:[China]])</f>
        <v>2510</v>
      </c>
    </row>
    <row r="31" spans="1:15" x14ac:dyDescent="0.25">
      <c r="A31" s="1">
        <v>42826</v>
      </c>
      <c r="B31" s="3">
        <v>9040</v>
      </c>
      <c r="C31" s="3">
        <v>310</v>
      </c>
      <c r="D31" s="3">
        <v>1500</v>
      </c>
      <c r="E31" s="3">
        <v>170</v>
      </c>
      <c r="F31" s="3">
        <v>0</v>
      </c>
      <c r="G31" s="3">
        <f>SUM(MowerUnitSales[[#This Row],[North America]:[China]])</f>
        <v>11020</v>
      </c>
      <c r="I31" s="1">
        <v>42826</v>
      </c>
      <c r="J31" s="3">
        <v>960</v>
      </c>
      <c r="K31" s="3">
        <v>600</v>
      </c>
      <c r="L31" s="3">
        <v>820</v>
      </c>
      <c r="M31" s="3">
        <v>270</v>
      </c>
      <c r="N31" s="3">
        <v>22</v>
      </c>
      <c r="O31" s="3">
        <f>SUM(TractorUnitSales[[#This Row],[North America]:[China]])</f>
        <v>2672</v>
      </c>
    </row>
    <row r="32" spans="1:15" x14ac:dyDescent="0.25">
      <c r="A32" s="1">
        <v>42856</v>
      </c>
      <c r="B32" s="3">
        <v>9820</v>
      </c>
      <c r="C32" s="3">
        <v>360</v>
      </c>
      <c r="D32" s="3">
        <v>1440</v>
      </c>
      <c r="E32" s="3">
        <v>160</v>
      </c>
      <c r="F32" s="3">
        <v>0</v>
      </c>
      <c r="G32" s="3">
        <f>SUM(MowerUnitSales[[#This Row],[North America]:[China]])</f>
        <v>11780</v>
      </c>
      <c r="I32" s="1">
        <v>42856</v>
      </c>
      <c r="J32" s="3">
        <v>1040</v>
      </c>
      <c r="K32" s="3">
        <v>620</v>
      </c>
      <c r="L32" s="3">
        <v>810</v>
      </c>
      <c r="M32" s="3">
        <v>290</v>
      </c>
      <c r="N32" s="3">
        <v>20</v>
      </c>
      <c r="O32" s="3">
        <f>SUM(TractorUnitSales[[#This Row],[North America]:[China]])</f>
        <v>2780</v>
      </c>
    </row>
    <row r="33" spans="1:15" x14ac:dyDescent="0.25">
      <c r="A33" s="1">
        <v>42887</v>
      </c>
      <c r="B33" s="3">
        <v>10370</v>
      </c>
      <c r="C33" s="3">
        <v>330</v>
      </c>
      <c r="D33" s="3">
        <v>1410</v>
      </c>
      <c r="E33" s="3">
        <v>170</v>
      </c>
      <c r="F33" s="3">
        <v>0</v>
      </c>
      <c r="G33" s="3">
        <f>SUM(MowerUnitSales[[#This Row],[North America]:[China]])</f>
        <v>12280</v>
      </c>
      <c r="I33" s="1">
        <v>42887</v>
      </c>
      <c r="J33" s="3">
        <v>1032</v>
      </c>
      <c r="K33" s="3">
        <v>640</v>
      </c>
      <c r="L33" s="3">
        <v>807</v>
      </c>
      <c r="M33" s="3">
        <v>310</v>
      </c>
      <c r="N33" s="3">
        <v>24</v>
      </c>
      <c r="O33" s="3">
        <f>SUM(TractorUnitSales[[#This Row],[North America]:[China]])</f>
        <v>2813</v>
      </c>
    </row>
    <row r="34" spans="1:15" x14ac:dyDescent="0.25">
      <c r="A34" s="1">
        <v>42917</v>
      </c>
      <c r="B34" s="3">
        <v>9050</v>
      </c>
      <c r="C34" s="3">
        <v>310</v>
      </c>
      <c r="D34" s="3">
        <v>1440</v>
      </c>
      <c r="E34" s="3">
        <v>160</v>
      </c>
      <c r="F34" s="3">
        <v>0</v>
      </c>
      <c r="G34" s="3">
        <f>SUM(MowerUnitSales[[#This Row],[North America]:[China]])</f>
        <v>10960</v>
      </c>
      <c r="I34" s="1">
        <v>42917</v>
      </c>
      <c r="J34" s="3">
        <v>1006</v>
      </c>
      <c r="K34" s="3">
        <v>590</v>
      </c>
      <c r="L34" s="3">
        <v>760</v>
      </c>
      <c r="M34" s="3">
        <v>340</v>
      </c>
      <c r="N34" s="3">
        <v>20</v>
      </c>
      <c r="O34" s="3">
        <f>SUM(TractorUnitSales[[#This Row],[North America]:[China]])</f>
        <v>2716</v>
      </c>
    </row>
    <row r="35" spans="1:15" x14ac:dyDescent="0.25">
      <c r="A35" s="1">
        <v>42948</v>
      </c>
      <c r="B35" s="3">
        <v>7620</v>
      </c>
      <c r="C35" s="3">
        <v>300</v>
      </c>
      <c r="D35" s="3">
        <v>1410</v>
      </c>
      <c r="E35" s="3">
        <v>170</v>
      </c>
      <c r="F35" s="3">
        <v>0</v>
      </c>
      <c r="G35" s="3">
        <f>SUM(MowerUnitSales[[#This Row],[North America]:[China]])</f>
        <v>9500</v>
      </c>
      <c r="I35" s="1">
        <v>42948</v>
      </c>
      <c r="J35" s="3">
        <v>910</v>
      </c>
      <c r="K35" s="3">
        <v>600</v>
      </c>
      <c r="L35" s="3">
        <v>720</v>
      </c>
      <c r="M35" s="3">
        <v>320</v>
      </c>
      <c r="N35" s="3">
        <v>31</v>
      </c>
      <c r="O35" s="3">
        <f>SUM(TractorUnitSales[[#This Row],[North America]:[China]])</f>
        <v>2581</v>
      </c>
    </row>
    <row r="36" spans="1:15" x14ac:dyDescent="0.25">
      <c r="A36" s="1">
        <v>42979</v>
      </c>
      <c r="B36" s="3">
        <v>6420</v>
      </c>
      <c r="C36" s="3">
        <v>280</v>
      </c>
      <c r="D36" s="3">
        <v>1350</v>
      </c>
      <c r="E36" s="3">
        <v>180</v>
      </c>
      <c r="F36" s="3">
        <v>0</v>
      </c>
      <c r="G36" s="3">
        <f>SUM(MowerUnitSales[[#This Row],[North America]:[China]])</f>
        <v>8230</v>
      </c>
      <c r="I36" s="1">
        <v>42979</v>
      </c>
      <c r="J36" s="3">
        <v>803</v>
      </c>
      <c r="K36" s="3">
        <v>670</v>
      </c>
      <c r="L36" s="3">
        <v>660</v>
      </c>
      <c r="M36" s="3">
        <v>313</v>
      </c>
      <c r="N36" s="3">
        <v>30</v>
      </c>
      <c r="O36" s="3">
        <f>SUM(TractorUnitSales[[#This Row],[North America]:[China]])</f>
        <v>2476</v>
      </c>
    </row>
    <row r="37" spans="1:15" x14ac:dyDescent="0.25">
      <c r="A37" s="1">
        <v>43009</v>
      </c>
      <c r="B37" s="3">
        <v>5890</v>
      </c>
      <c r="C37" s="3">
        <v>270</v>
      </c>
      <c r="D37" s="3">
        <v>1080</v>
      </c>
      <c r="E37" s="3">
        <v>180</v>
      </c>
      <c r="F37" s="3">
        <v>0</v>
      </c>
      <c r="G37" s="3">
        <f>SUM(MowerUnitSales[[#This Row],[North America]:[China]])</f>
        <v>7420</v>
      </c>
      <c r="I37" s="1">
        <v>43009</v>
      </c>
      <c r="J37" s="3">
        <v>730</v>
      </c>
      <c r="K37" s="3">
        <v>630</v>
      </c>
      <c r="L37" s="3">
        <v>630</v>
      </c>
      <c r="M37" s="3">
        <v>290</v>
      </c>
      <c r="N37" s="3">
        <v>37</v>
      </c>
      <c r="O37" s="3">
        <f>SUM(TractorUnitSales[[#This Row],[North America]:[China]])</f>
        <v>2317</v>
      </c>
    </row>
    <row r="38" spans="1:15" x14ac:dyDescent="0.25">
      <c r="A38" s="1">
        <v>43040</v>
      </c>
      <c r="B38" s="3">
        <v>5340</v>
      </c>
      <c r="C38" s="3">
        <v>260</v>
      </c>
      <c r="D38" s="3">
        <v>840</v>
      </c>
      <c r="E38" s="3">
        <v>190</v>
      </c>
      <c r="F38" s="3">
        <v>0</v>
      </c>
      <c r="G38" s="3">
        <f>SUM(MowerUnitSales[[#This Row],[North America]:[China]])</f>
        <v>6630</v>
      </c>
      <c r="I38" s="1">
        <v>43040</v>
      </c>
      <c r="J38" s="3">
        <v>699</v>
      </c>
      <c r="K38" s="3">
        <v>710</v>
      </c>
      <c r="L38" s="3">
        <v>603</v>
      </c>
      <c r="M38" s="3">
        <v>280</v>
      </c>
      <c r="N38" s="3">
        <v>32</v>
      </c>
      <c r="O38" s="3">
        <f>SUM(TractorUnitSales[[#This Row],[North America]:[China]])</f>
        <v>2324</v>
      </c>
    </row>
    <row r="39" spans="1:15" x14ac:dyDescent="0.25">
      <c r="A39" s="1">
        <v>43070</v>
      </c>
      <c r="B39" s="3">
        <v>4430</v>
      </c>
      <c r="C39" s="3">
        <v>230</v>
      </c>
      <c r="D39" s="3">
        <v>510</v>
      </c>
      <c r="E39" s="3">
        <v>180</v>
      </c>
      <c r="F39" s="3">
        <v>0</v>
      </c>
      <c r="G39" s="3">
        <f>SUM(MowerUnitSales[[#This Row],[North America]:[China]])</f>
        <v>5350</v>
      </c>
      <c r="I39" s="1">
        <v>43070</v>
      </c>
      <c r="J39" s="3">
        <v>647</v>
      </c>
      <c r="K39" s="3">
        <v>570</v>
      </c>
      <c r="L39" s="3">
        <v>570</v>
      </c>
      <c r="M39" s="3">
        <v>260</v>
      </c>
      <c r="N39" s="3">
        <v>33</v>
      </c>
      <c r="O39" s="3">
        <f>SUM(TractorUnitSales[[#This Row],[North America]:[China]])</f>
        <v>2080</v>
      </c>
    </row>
    <row r="40" spans="1:15" x14ac:dyDescent="0.25">
      <c r="A40" s="1">
        <v>43101</v>
      </c>
      <c r="B40" s="3">
        <v>6100</v>
      </c>
      <c r="C40" s="3">
        <v>250</v>
      </c>
      <c r="D40" s="3">
        <v>480</v>
      </c>
      <c r="E40" s="3">
        <v>200</v>
      </c>
      <c r="F40" s="3">
        <v>0</v>
      </c>
      <c r="G40" s="3">
        <f>SUM(MowerUnitSales[[#This Row],[North America]:[China]])</f>
        <v>7030</v>
      </c>
      <c r="I40" s="1">
        <v>43101</v>
      </c>
      <c r="J40" s="3">
        <v>730</v>
      </c>
      <c r="K40" s="3">
        <v>650</v>
      </c>
      <c r="L40" s="3">
        <v>500</v>
      </c>
      <c r="M40" s="3">
        <v>287</v>
      </c>
      <c r="N40" s="3">
        <v>35</v>
      </c>
      <c r="O40" s="3">
        <f>SUM(TractorUnitSales[[#This Row],[North America]:[China]])</f>
        <v>2202</v>
      </c>
    </row>
    <row r="41" spans="1:15" x14ac:dyDescent="0.25">
      <c r="A41" s="1">
        <v>43132</v>
      </c>
      <c r="B41" s="3">
        <v>8010</v>
      </c>
      <c r="C41" s="3">
        <v>270</v>
      </c>
      <c r="D41" s="3">
        <v>750</v>
      </c>
      <c r="E41" s="3">
        <v>190</v>
      </c>
      <c r="F41" s="3">
        <v>0</v>
      </c>
      <c r="G41" s="3">
        <f>SUM(MowerUnitSales[[#This Row],[North America]:[China]])</f>
        <v>9220</v>
      </c>
      <c r="I41" s="1">
        <v>43132</v>
      </c>
      <c r="J41" s="3">
        <v>930</v>
      </c>
      <c r="K41" s="3">
        <v>680</v>
      </c>
      <c r="L41" s="3">
        <v>590</v>
      </c>
      <c r="M41" s="3">
        <v>290</v>
      </c>
      <c r="N41" s="3">
        <v>50</v>
      </c>
      <c r="O41" s="3">
        <f>SUM(TractorUnitSales[[#This Row],[North America]:[China]])</f>
        <v>2540</v>
      </c>
    </row>
    <row r="42" spans="1:15" x14ac:dyDescent="0.25">
      <c r="A42" s="1">
        <v>43160</v>
      </c>
      <c r="B42" s="3">
        <v>8430</v>
      </c>
      <c r="C42" s="3">
        <v>280</v>
      </c>
      <c r="D42" s="3">
        <v>1140</v>
      </c>
      <c r="E42" s="3">
        <v>200</v>
      </c>
      <c r="F42" s="3">
        <v>0</v>
      </c>
      <c r="G42" s="3">
        <f>SUM(MowerUnitSales[[#This Row],[North America]:[China]])</f>
        <v>10050</v>
      </c>
      <c r="I42" s="1">
        <v>43160</v>
      </c>
      <c r="J42" s="3">
        <v>1160</v>
      </c>
      <c r="K42" s="3">
        <v>724</v>
      </c>
      <c r="L42" s="3">
        <v>620</v>
      </c>
      <c r="M42" s="3">
        <v>300</v>
      </c>
      <c r="N42" s="3">
        <v>63</v>
      </c>
      <c r="O42" s="3">
        <f>SUM(TractorUnitSales[[#This Row],[North America]:[China]])</f>
        <v>2867</v>
      </c>
    </row>
    <row r="43" spans="1:15" x14ac:dyDescent="0.25">
      <c r="A43" s="1">
        <v>43191</v>
      </c>
      <c r="B43" s="3">
        <v>9110</v>
      </c>
      <c r="C43" s="3">
        <v>320</v>
      </c>
      <c r="D43" s="3">
        <v>1410</v>
      </c>
      <c r="E43" s="3">
        <v>210</v>
      </c>
      <c r="F43" s="3">
        <v>0</v>
      </c>
      <c r="G43" s="3">
        <f>SUM(MowerUnitSales[[#This Row],[North America]:[China]])</f>
        <v>11050</v>
      </c>
      <c r="I43" s="1">
        <v>43191</v>
      </c>
      <c r="J43" s="3">
        <v>1510</v>
      </c>
      <c r="K43" s="3">
        <v>730</v>
      </c>
      <c r="L43" s="3">
        <v>730</v>
      </c>
      <c r="M43" s="3">
        <v>310</v>
      </c>
      <c r="N43" s="3">
        <v>68</v>
      </c>
      <c r="O43" s="3">
        <f>SUM(TractorUnitSales[[#This Row],[North America]:[China]])</f>
        <v>3348</v>
      </c>
    </row>
    <row r="44" spans="1:15" x14ac:dyDescent="0.25">
      <c r="A44" s="1">
        <v>43221</v>
      </c>
      <c r="B44" s="3">
        <v>9730</v>
      </c>
      <c r="C44" s="3">
        <v>380</v>
      </c>
      <c r="D44" s="3">
        <v>1340</v>
      </c>
      <c r="E44" s="3">
        <v>190</v>
      </c>
      <c r="F44" s="3">
        <v>0</v>
      </c>
      <c r="G44" s="3">
        <f>SUM(MowerUnitSales[[#This Row],[North America]:[China]])</f>
        <v>11640</v>
      </c>
      <c r="I44" s="1">
        <v>43221</v>
      </c>
      <c r="J44" s="3">
        <v>1650</v>
      </c>
      <c r="K44" s="3">
        <v>760</v>
      </c>
      <c r="L44" s="3">
        <v>740</v>
      </c>
      <c r="M44" s="3">
        <v>330</v>
      </c>
      <c r="N44" s="3">
        <v>70</v>
      </c>
      <c r="O44" s="3">
        <f>SUM(TractorUnitSales[[#This Row],[North America]:[China]])</f>
        <v>3550</v>
      </c>
    </row>
    <row r="45" spans="1:15" x14ac:dyDescent="0.25">
      <c r="A45" s="1">
        <v>43252</v>
      </c>
      <c r="B45" s="3">
        <v>10120</v>
      </c>
      <c r="C45" s="3">
        <v>360</v>
      </c>
      <c r="D45" s="3">
        <v>1360</v>
      </c>
      <c r="E45" s="3">
        <v>200</v>
      </c>
      <c r="F45" s="3">
        <v>0</v>
      </c>
      <c r="G45" s="3">
        <f>SUM(MowerUnitSales[[#This Row],[North America]:[China]])</f>
        <v>12040</v>
      </c>
      <c r="I45" s="1">
        <v>43252</v>
      </c>
      <c r="J45" s="3">
        <v>1490</v>
      </c>
      <c r="K45" s="3">
        <v>800</v>
      </c>
      <c r="L45" s="3">
        <v>720</v>
      </c>
      <c r="M45" s="3">
        <v>340</v>
      </c>
      <c r="N45" s="3">
        <v>82</v>
      </c>
      <c r="O45" s="3">
        <f>SUM(TractorUnitSales[[#This Row],[North America]:[China]])</f>
        <v>3432</v>
      </c>
    </row>
    <row r="46" spans="1:15" x14ac:dyDescent="0.25">
      <c r="A46" s="1">
        <v>43282</v>
      </c>
      <c r="B46" s="3">
        <v>9080</v>
      </c>
      <c r="C46" s="3">
        <v>320</v>
      </c>
      <c r="D46" s="3">
        <v>1410</v>
      </c>
      <c r="E46" s="3">
        <v>200</v>
      </c>
      <c r="F46" s="3">
        <v>0</v>
      </c>
      <c r="G46" s="3">
        <f>SUM(MowerUnitSales[[#This Row],[North America]:[China]])</f>
        <v>11010</v>
      </c>
      <c r="I46" s="1">
        <v>43282</v>
      </c>
      <c r="J46" s="3">
        <v>1460</v>
      </c>
      <c r="K46" s="3">
        <v>840</v>
      </c>
      <c r="L46" s="3">
        <v>670</v>
      </c>
      <c r="M46" s="3">
        <v>350</v>
      </c>
      <c r="N46" s="3">
        <v>80</v>
      </c>
      <c r="O46" s="3">
        <f>SUM(TractorUnitSales[[#This Row],[North America]:[China]])</f>
        <v>3400</v>
      </c>
    </row>
    <row r="47" spans="1:15" x14ac:dyDescent="0.25">
      <c r="A47" s="1">
        <v>43313</v>
      </c>
      <c r="B47" s="3">
        <v>7820</v>
      </c>
      <c r="C47" s="3">
        <v>310</v>
      </c>
      <c r="D47" s="3">
        <v>1490</v>
      </c>
      <c r="E47" s="3">
        <v>210</v>
      </c>
      <c r="F47" s="3">
        <v>0</v>
      </c>
      <c r="G47" s="3">
        <f>SUM(MowerUnitSales[[#This Row],[North America]:[China]])</f>
        <v>9830</v>
      </c>
      <c r="I47" s="1">
        <v>43313</v>
      </c>
      <c r="J47" s="3">
        <v>1390</v>
      </c>
      <c r="K47" s="3">
        <v>830</v>
      </c>
      <c r="L47" s="3">
        <v>610</v>
      </c>
      <c r="M47" s="3">
        <v>341</v>
      </c>
      <c r="N47" s="3">
        <v>90</v>
      </c>
      <c r="O47" s="3">
        <f>SUM(TractorUnitSales[[#This Row],[North America]:[China]])</f>
        <v>3261</v>
      </c>
    </row>
    <row r="48" spans="1:15" x14ac:dyDescent="0.25">
      <c r="A48" s="1">
        <v>43344</v>
      </c>
      <c r="B48" s="3">
        <v>6540</v>
      </c>
      <c r="C48" s="3">
        <v>300</v>
      </c>
      <c r="D48" s="3">
        <v>1310</v>
      </c>
      <c r="E48" s="3">
        <v>220</v>
      </c>
      <c r="F48" s="3">
        <v>0</v>
      </c>
      <c r="G48" s="3">
        <f>SUM(MowerUnitSales[[#This Row],[North America]:[China]])</f>
        <v>8370</v>
      </c>
      <c r="I48" s="1">
        <v>43344</v>
      </c>
      <c r="J48" s="3">
        <v>1360</v>
      </c>
      <c r="K48" s="3">
        <v>820</v>
      </c>
      <c r="L48" s="3">
        <v>599</v>
      </c>
      <c r="M48" s="3">
        <v>330</v>
      </c>
      <c r="N48" s="3">
        <v>100</v>
      </c>
      <c r="O48" s="3">
        <f>SUM(TractorUnitSales[[#This Row],[North America]:[China]])</f>
        <v>3209</v>
      </c>
    </row>
    <row r="49" spans="1:15" x14ac:dyDescent="0.25">
      <c r="A49" s="1">
        <v>43374</v>
      </c>
      <c r="B49" s="3">
        <v>6010</v>
      </c>
      <c r="C49" s="3">
        <v>290</v>
      </c>
      <c r="D49" s="3">
        <v>980</v>
      </c>
      <c r="E49" s="3">
        <v>210</v>
      </c>
      <c r="F49" s="3">
        <v>0</v>
      </c>
      <c r="G49" s="3">
        <f>SUM(MowerUnitSales[[#This Row],[North America]:[China]])</f>
        <v>7490</v>
      </c>
      <c r="I49" s="1">
        <v>43374</v>
      </c>
      <c r="J49" s="3">
        <v>1340</v>
      </c>
      <c r="K49" s="3">
        <v>810</v>
      </c>
      <c r="L49" s="3">
        <v>560</v>
      </c>
      <c r="M49" s="3">
        <v>320</v>
      </c>
      <c r="N49" s="3">
        <v>102</v>
      </c>
      <c r="O49" s="3">
        <f>SUM(TractorUnitSales[[#This Row],[North America]:[China]])</f>
        <v>3132</v>
      </c>
    </row>
    <row r="50" spans="1:15" x14ac:dyDescent="0.25">
      <c r="A50" s="1">
        <v>43405</v>
      </c>
      <c r="B50" s="3">
        <v>5270</v>
      </c>
      <c r="C50" s="3">
        <v>270</v>
      </c>
      <c r="D50" s="3">
        <v>770</v>
      </c>
      <c r="E50" s="3">
        <v>220</v>
      </c>
      <c r="F50" s="3">
        <v>0</v>
      </c>
      <c r="G50" s="3">
        <f>SUM(MowerUnitSales[[#This Row],[North America]:[China]])</f>
        <v>6530</v>
      </c>
      <c r="I50" s="1">
        <v>43405</v>
      </c>
      <c r="J50" s="3">
        <v>1240</v>
      </c>
      <c r="K50" s="3">
        <v>827</v>
      </c>
      <c r="L50" s="3">
        <v>550</v>
      </c>
      <c r="M50" s="3">
        <v>300</v>
      </c>
      <c r="N50" s="3">
        <v>110</v>
      </c>
      <c r="O50" s="3">
        <f>SUM(TractorUnitSales[[#This Row],[North America]:[China]])</f>
        <v>3027</v>
      </c>
    </row>
    <row r="51" spans="1:15" x14ac:dyDescent="0.25">
      <c r="A51" s="1">
        <v>43435</v>
      </c>
      <c r="B51" s="3">
        <v>5380</v>
      </c>
      <c r="C51" s="3">
        <v>260</v>
      </c>
      <c r="D51" s="3">
        <v>430</v>
      </c>
      <c r="E51" s="3">
        <v>230</v>
      </c>
      <c r="F51" s="3">
        <v>0</v>
      </c>
      <c r="G51" s="3">
        <f>SUM(MowerUnitSales[[#This Row],[North America]:[China]])</f>
        <v>6300</v>
      </c>
      <c r="I51" s="1">
        <v>43435</v>
      </c>
      <c r="J51" s="3">
        <v>1103</v>
      </c>
      <c r="K51" s="3">
        <v>750</v>
      </c>
      <c r="L51" s="3">
        <v>520</v>
      </c>
      <c r="M51" s="3">
        <v>290</v>
      </c>
      <c r="N51" s="3">
        <v>114</v>
      </c>
      <c r="O51" s="3">
        <f>SUM(TractorUnitSales[[#This Row],[North America]:[China]])</f>
        <v>2777</v>
      </c>
    </row>
    <row r="52" spans="1:15" x14ac:dyDescent="0.25">
      <c r="A52" s="1">
        <v>43466</v>
      </c>
      <c r="B52" s="3">
        <v>6210</v>
      </c>
      <c r="C52" s="3">
        <v>270</v>
      </c>
      <c r="D52" s="3">
        <v>400</v>
      </c>
      <c r="E52" s="3">
        <v>200</v>
      </c>
      <c r="F52" s="3">
        <v>0</v>
      </c>
      <c r="G52" s="3">
        <f>SUM(MowerUnitSales[[#This Row],[North America]:[China]])</f>
        <v>7080</v>
      </c>
      <c r="I52" s="1">
        <v>43466</v>
      </c>
      <c r="J52" s="3">
        <v>1250</v>
      </c>
      <c r="K52" s="3">
        <v>780</v>
      </c>
      <c r="L52" s="3">
        <v>480</v>
      </c>
      <c r="M52" s="3">
        <v>200</v>
      </c>
      <c r="N52" s="3">
        <v>111</v>
      </c>
      <c r="O52" s="3">
        <f>SUM(TractorUnitSales[[#This Row],[North America]:[China]])</f>
        <v>2821</v>
      </c>
    </row>
    <row r="53" spans="1:15" x14ac:dyDescent="0.25">
      <c r="A53" s="1">
        <v>43497</v>
      </c>
      <c r="B53" s="3">
        <v>8030</v>
      </c>
      <c r="C53" s="3">
        <v>280</v>
      </c>
      <c r="D53" s="3">
        <v>750</v>
      </c>
      <c r="E53" s="3">
        <v>190</v>
      </c>
      <c r="F53" s="3">
        <v>0</v>
      </c>
      <c r="G53" s="3">
        <f>SUM(MowerUnitSales[[#This Row],[North America]:[China]])</f>
        <v>9250</v>
      </c>
      <c r="I53" s="1">
        <v>43497</v>
      </c>
      <c r="J53" s="3">
        <v>1550</v>
      </c>
      <c r="K53" s="3">
        <v>805</v>
      </c>
      <c r="L53" s="3">
        <v>523</v>
      </c>
      <c r="M53" s="3">
        <v>210</v>
      </c>
      <c r="N53" s="3">
        <v>121</v>
      </c>
      <c r="O53" s="3">
        <f>SUM(TractorUnitSales[[#This Row],[North America]:[China]])</f>
        <v>3209</v>
      </c>
    </row>
    <row r="54" spans="1:15" x14ac:dyDescent="0.25">
      <c r="A54" s="1">
        <v>43525</v>
      </c>
      <c r="B54" s="3">
        <v>8540</v>
      </c>
      <c r="C54" s="3">
        <v>300</v>
      </c>
      <c r="D54" s="3">
        <v>970</v>
      </c>
      <c r="E54" s="3">
        <v>210</v>
      </c>
      <c r="F54" s="3">
        <v>5</v>
      </c>
      <c r="G54" s="3">
        <f>SUM(MowerUnitSales[[#This Row],[North America]:[China]])</f>
        <v>10025</v>
      </c>
      <c r="I54" s="1">
        <v>43525</v>
      </c>
      <c r="J54" s="3">
        <v>1820</v>
      </c>
      <c r="K54" s="3">
        <v>830</v>
      </c>
      <c r="L54" s="3">
        <v>560</v>
      </c>
      <c r="M54" s="3">
        <v>220</v>
      </c>
      <c r="N54" s="3">
        <v>123</v>
      </c>
      <c r="O54" s="3">
        <f>SUM(TractorUnitSales[[#This Row],[North America]:[China]])</f>
        <v>3553</v>
      </c>
    </row>
    <row r="55" spans="1:15" x14ac:dyDescent="0.25">
      <c r="A55" s="1">
        <v>43556</v>
      </c>
      <c r="B55" s="3">
        <v>9120</v>
      </c>
      <c r="C55" s="3">
        <v>340</v>
      </c>
      <c r="D55" s="3">
        <v>1310</v>
      </c>
      <c r="E55" s="3">
        <v>220</v>
      </c>
      <c r="F55" s="3">
        <v>16</v>
      </c>
      <c r="G55" s="3">
        <f>SUM(MowerUnitSales[[#This Row],[North America]:[China]])</f>
        <v>11006</v>
      </c>
      <c r="I55" s="1">
        <v>43556</v>
      </c>
      <c r="J55" s="3">
        <v>2010</v>
      </c>
      <c r="K55" s="3">
        <v>890</v>
      </c>
      <c r="L55" s="3">
        <v>570</v>
      </c>
      <c r="M55" s="3">
        <v>230</v>
      </c>
      <c r="N55" s="3">
        <v>120</v>
      </c>
      <c r="O55" s="3">
        <f>SUM(TractorUnitSales[[#This Row],[North America]:[China]])</f>
        <v>3820</v>
      </c>
    </row>
    <row r="56" spans="1:15" x14ac:dyDescent="0.25">
      <c r="A56" s="1">
        <v>43586</v>
      </c>
      <c r="B56" s="3">
        <v>9570</v>
      </c>
      <c r="C56" s="3">
        <v>390</v>
      </c>
      <c r="D56" s="3">
        <v>1260</v>
      </c>
      <c r="E56" s="3">
        <v>200</v>
      </c>
      <c r="F56" s="3">
        <v>22</v>
      </c>
      <c r="G56" s="3">
        <f>SUM(MowerUnitSales[[#This Row],[North America]:[China]])</f>
        <v>11442</v>
      </c>
      <c r="I56" s="1">
        <v>43586</v>
      </c>
      <c r="J56" s="3">
        <v>2230</v>
      </c>
      <c r="K56" s="3">
        <v>930</v>
      </c>
      <c r="L56" s="3">
        <v>590</v>
      </c>
      <c r="M56" s="3">
        <v>253</v>
      </c>
      <c r="N56" s="3">
        <v>130</v>
      </c>
      <c r="O56" s="3">
        <f>SUM(TractorUnitSales[[#This Row],[North America]:[China]])</f>
        <v>4133</v>
      </c>
    </row>
    <row r="57" spans="1:15" x14ac:dyDescent="0.25">
      <c r="A57" s="1">
        <v>43617</v>
      </c>
      <c r="B57" s="3">
        <v>10230</v>
      </c>
      <c r="C57" s="3">
        <v>380</v>
      </c>
      <c r="D57" s="3">
        <v>1240</v>
      </c>
      <c r="E57" s="3">
        <v>210</v>
      </c>
      <c r="F57" s="3">
        <v>26</v>
      </c>
      <c r="G57" s="3">
        <f>SUM(MowerUnitSales[[#This Row],[North America]:[China]])</f>
        <v>12086</v>
      </c>
      <c r="I57" s="1">
        <v>43617</v>
      </c>
      <c r="J57" s="3">
        <v>2490</v>
      </c>
      <c r="K57" s="3">
        <v>980</v>
      </c>
      <c r="L57" s="3">
        <v>600</v>
      </c>
      <c r="M57" s="3">
        <v>270</v>
      </c>
      <c r="N57" s="3">
        <v>136</v>
      </c>
      <c r="O57" s="3">
        <f>SUM(TractorUnitSales[[#This Row],[North America]:[China]])</f>
        <v>4476</v>
      </c>
    </row>
    <row r="58" spans="1:15" x14ac:dyDescent="0.25">
      <c r="A58" s="1">
        <v>43647</v>
      </c>
      <c r="B58" s="3">
        <v>9580</v>
      </c>
      <c r="C58" s="3">
        <v>350</v>
      </c>
      <c r="D58" s="3">
        <v>1300</v>
      </c>
      <c r="E58" s="3">
        <v>230</v>
      </c>
      <c r="F58" s="3">
        <v>14</v>
      </c>
      <c r="G58" s="3">
        <f>SUM(MowerUnitSales[[#This Row],[North America]:[China]])</f>
        <v>11474</v>
      </c>
      <c r="I58" s="1">
        <v>43647</v>
      </c>
      <c r="J58" s="3">
        <v>2440</v>
      </c>
      <c r="K58" s="3">
        <v>1002</v>
      </c>
      <c r="L58" s="3">
        <v>580</v>
      </c>
      <c r="M58" s="3">
        <v>280</v>
      </c>
      <c r="N58" s="3">
        <v>134</v>
      </c>
      <c r="O58" s="3">
        <f>SUM(TractorUnitSales[[#This Row],[North America]:[China]])</f>
        <v>4436</v>
      </c>
    </row>
    <row r="59" spans="1:15" x14ac:dyDescent="0.25">
      <c r="A59" s="1">
        <v>43678</v>
      </c>
      <c r="B59" s="3">
        <v>7680</v>
      </c>
      <c r="C59" s="3">
        <v>340</v>
      </c>
      <c r="D59" s="3">
        <v>1250</v>
      </c>
      <c r="E59" s="3">
        <v>220</v>
      </c>
      <c r="F59" s="3">
        <v>15</v>
      </c>
      <c r="G59" s="3">
        <f>SUM(MowerUnitSales[[#This Row],[North America]:[China]])</f>
        <v>9505</v>
      </c>
      <c r="I59" s="1">
        <v>43678</v>
      </c>
      <c r="J59" s="3">
        <v>2334</v>
      </c>
      <c r="K59" s="3">
        <v>970</v>
      </c>
      <c r="L59" s="3">
        <v>570</v>
      </c>
      <c r="M59" s="3">
        <v>250</v>
      </c>
      <c r="N59" s="3">
        <v>132</v>
      </c>
      <c r="O59" s="3">
        <f>SUM(TractorUnitSales[[#This Row],[North America]:[China]])</f>
        <v>4256</v>
      </c>
    </row>
    <row r="60" spans="1:15" x14ac:dyDescent="0.25">
      <c r="A60" s="1">
        <v>43709</v>
      </c>
      <c r="B60" s="3">
        <v>6870</v>
      </c>
      <c r="C60" s="3">
        <v>320</v>
      </c>
      <c r="D60" s="3">
        <v>1210</v>
      </c>
      <c r="E60" s="3">
        <v>220</v>
      </c>
      <c r="F60" s="3">
        <v>11</v>
      </c>
      <c r="G60" s="3">
        <f>SUM(MowerUnitSales[[#This Row],[North America]:[China]])</f>
        <v>8631</v>
      </c>
      <c r="I60" s="1">
        <v>43709</v>
      </c>
      <c r="J60" s="3">
        <v>2190</v>
      </c>
      <c r="K60" s="3">
        <v>960</v>
      </c>
      <c r="L60" s="3">
        <v>550</v>
      </c>
      <c r="M60" s="3">
        <v>230</v>
      </c>
      <c r="N60" s="3">
        <v>137</v>
      </c>
      <c r="O60" s="3">
        <f>SUM(TractorUnitSales[[#This Row],[North America]:[China]])</f>
        <v>4067</v>
      </c>
    </row>
    <row r="61" spans="1:15" x14ac:dyDescent="0.25">
      <c r="A61" s="1">
        <v>43739</v>
      </c>
      <c r="B61" s="3">
        <v>5930</v>
      </c>
      <c r="C61" s="3">
        <v>310</v>
      </c>
      <c r="D61" s="3">
        <v>970</v>
      </c>
      <c r="E61" s="3">
        <v>230</v>
      </c>
      <c r="F61" s="3">
        <v>3</v>
      </c>
      <c r="G61" s="3">
        <f>SUM(MowerUnitSales[[#This Row],[North America]:[China]])</f>
        <v>7443</v>
      </c>
      <c r="I61" s="1">
        <v>43739</v>
      </c>
      <c r="J61" s="3">
        <v>2080</v>
      </c>
      <c r="K61" s="3">
        <v>930</v>
      </c>
      <c r="L61" s="3">
        <v>530</v>
      </c>
      <c r="M61" s="3">
        <v>220</v>
      </c>
      <c r="N61" s="3">
        <v>130</v>
      </c>
      <c r="O61" s="3">
        <f>SUM(TractorUnitSales[[#This Row],[North America]:[China]])</f>
        <v>3890</v>
      </c>
    </row>
    <row r="62" spans="1:15" x14ac:dyDescent="0.25">
      <c r="A62" s="1">
        <v>43770</v>
      </c>
      <c r="B62" s="3">
        <v>5260</v>
      </c>
      <c r="C62" s="3">
        <v>300</v>
      </c>
      <c r="D62" s="3">
        <v>650</v>
      </c>
      <c r="E62" s="3">
        <v>240</v>
      </c>
      <c r="F62" s="3">
        <v>1</v>
      </c>
      <c r="G62" s="3">
        <f>SUM(MowerUnitSales[[#This Row],[North America]:[China]])</f>
        <v>6451</v>
      </c>
      <c r="I62" s="1">
        <v>43770</v>
      </c>
      <c r="J62" s="3">
        <v>2050</v>
      </c>
      <c r="K62" s="3">
        <v>920</v>
      </c>
      <c r="L62" s="3">
        <v>517</v>
      </c>
      <c r="M62" s="3">
        <v>190</v>
      </c>
      <c r="N62" s="3">
        <v>139</v>
      </c>
      <c r="O62" s="3">
        <f>SUM(TractorUnitSales[[#This Row],[North America]:[China]])</f>
        <v>3816</v>
      </c>
    </row>
    <row r="63" spans="1:15" x14ac:dyDescent="0.25">
      <c r="A63" s="1">
        <v>43800</v>
      </c>
      <c r="B63" s="3">
        <v>4830</v>
      </c>
      <c r="C63" s="3">
        <v>290</v>
      </c>
      <c r="D63" s="3">
        <v>300</v>
      </c>
      <c r="E63" s="3">
        <v>230</v>
      </c>
      <c r="F63" s="3">
        <v>0</v>
      </c>
      <c r="G63" s="3">
        <f>SUM(MowerUnitSales[[#This Row],[North America]:[China]])</f>
        <v>5650</v>
      </c>
      <c r="I63" s="1">
        <v>43800</v>
      </c>
      <c r="J63" s="3">
        <v>2004</v>
      </c>
      <c r="K63" s="3">
        <v>902</v>
      </c>
      <c r="L63" s="3">
        <v>490</v>
      </c>
      <c r="M63" s="3">
        <v>190</v>
      </c>
      <c r="N63" s="3">
        <v>131</v>
      </c>
      <c r="O63" s="3">
        <f>SUM(TractorUnitSales[[#This Row],[North America]:[China]])</f>
        <v>3717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EA4-6F5E-4D49-9FED-FC49F18C61DC}">
  <dimension ref="A1:G15"/>
  <sheetViews>
    <sheetView tabSelected="1" topLeftCell="D1" workbookViewId="0">
      <selection activeCell="AC16" sqref="AC16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20.7109375" bestFit="1" customWidth="1"/>
    <col min="4" max="4" width="14" bestFit="1" customWidth="1"/>
    <col min="5" max="5" width="20.7109375" bestFit="1" customWidth="1"/>
    <col min="6" max="6" width="17.42578125" bestFit="1" customWidth="1"/>
    <col min="7" max="7" width="12" bestFit="1" customWidth="1"/>
    <col min="8" max="32" width="4.7109375" bestFit="1" customWidth="1"/>
    <col min="33" max="57" width="6.28515625" bestFit="1" customWidth="1"/>
    <col min="58" max="58" width="11.28515625" bestFit="1" customWidth="1"/>
    <col min="59" max="60" width="7.28515625" bestFit="1" customWidth="1"/>
    <col min="61" max="61" width="11.28515625" bestFit="1" customWidth="1"/>
    <col min="62" max="62" width="12.5703125" bestFit="1" customWidth="1"/>
    <col min="63" max="63" width="17.42578125" bestFit="1" customWidth="1"/>
    <col min="64" max="64" width="14" bestFit="1" customWidth="1"/>
    <col min="65" max="66" width="20.7109375" bestFit="1" customWidth="1"/>
    <col min="67" max="67" width="12.5703125" bestFit="1" customWidth="1"/>
    <col min="68" max="68" width="17.42578125" bestFit="1" customWidth="1"/>
    <col min="69" max="69" width="14" bestFit="1" customWidth="1"/>
    <col min="70" max="71" width="20.7109375" bestFit="1" customWidth="1"/>
    <col min="72" max="72" width="12.5703125" bestFit="1" customWidth="1"/>
    <col min="73" max="73" width="17.42578125" bestFit="1" customWidth="1"/>
    <col min="74" max="74" width="14" bestFit="1" customWidth="1"/>
    <col min="75" max="76" width="20.7109375" bestFit="1" customWidth="1"/>
    <col min="77" max="77" width="12.5703125" bestFit="1" customWidth="1"/>
    <col min="78" max="78" width="17.42578125" bestFit="1" customWidth="1"/>
    <col min="79" max="79" width="14" bestFit="1" customWidth="1"/>
    <col min="80" max="81" width="20.7109375" bestFit="1" customWidth="1"/>
    <col min="82" max="82" width="12.5703125" bestFit="1" customWidth="1"/>
    <col min="83" max="83" width="17.42578125" bestFit="1" customWidth="1"/>
    <col min="84" max="84" width="14" bestFit="1" customWidth="1"/>
    <col min="85" max="86" width="20.7109375" bestFit="1" customWidth="1"/>
    <col min="87" max="87" width="12.5703125" bestFit="1" customWidth="1"/>
    <col min="88" max="88" width="17.42578125" bestFit="1" customWidth="1"/>
    <col min="89" max="89" width="14" bestFit="1" customWidth="1"/>
    <col min="90" max="91" width="20.7109375" bestFit="1" customWidth="1"/>
    <col min="92" max="92" width="12.5703125" bestFit="1" customWidth="1"/>
    <col min="93" max="93" width="17.42578125" bestFit="1" customWidth="1"/>
    <col min="94" max="94" width="14" bestFit="1" customWidth="1"/>
    <col min="95" max="96" width="20.7109375" bestFit="1" customWidth="1"/>
    <col min="97" max="97" width="12.5703125" bestFit="1" customWidth="1"/>
    <col min="98" max="98" width="17.42578125" bestFit="1" customWidth="1"/>
    <col min="99" max="99" width="14" bestFit="1" customWidth="1"/>
    <col min="100" max="101" width="20.7109375" bestFit="1" customWidth="1"/>
    <col min="102" max="102" width="12.5703125" bestFit="1" customWidth="1"/>
    <col min="103" max="103" width="17.42578125" bestFit="1" customWidth="1"/>
    <col min="104" max="104" width="14" bestFit="1" customWidth="1"/>
    <col min="105" max="106" width="20.7109375" bestFit="1" customWidth="1"/>
    <col min="107" max="107" width="12.5703125" bestFit="1" customWidth="1"/>
    <col min="108" max="108" width="17.42578125" bestFit="1" customWidth="1"/>
    <col min="109" max="109" width="14" bestFit="1" customWidth="1"/>
    <col min="110" max="111" width="20.7109375" bestFit="1" customWidth="1"/>
    <col min="112" max="112" width="12.5703125" bestFit="1" customWidth="1"/>
    <col min="113" max="113" width="17.42578125" bestFit="1" customWidth="1"/>
    <col min="114" max="114" width="14" bestFit="1" customWidth="1"/>
    <col min="115" max="116" width="20.7109375" bestFit="1" customWidth="1"/>
    <col min="117" max="117" width="12.5703125" bestFit="1" customWidth="1"/>
    <col min="118" max="118" width="17.42578125" bestFit="1" customWidth="1"/>
    <col min="119" max="119" width="14" bestFit="1" customWidth="1"/>
    <col min="120" max="121" width="20.7109375" bestFit="1" customWidth="1"/>
    <col min="122" max="122" width="12.5703125" bestFit="1" customWidth="1"/>
    <col min="123" max="123" width="17.42578125" bestFit="1" customWidth="1"/>
    <col min="124" max="124" width="14" bestFit="1" customWidth="1"/>
    <col min="125" max="126" width="20.7109375" bestFit="1" customWidth="1"/>
    <col min="127" max="127" width="12.5703125" bestFit="1" customWidth="1"/>
    <col min="128" max="128" width="17.42578125" bestFit="1" customWidth="1"/>
    <col min="129" max="129" width="14" bestFit="1" customWidth="1"/>
    <col min="130" max="131" width="20.7109375" bestFit="1" customWidth="1"/>
    <col min="132" max="132" width="12.5703125" bestFit="1" customWidth="1"/>
    <col min="133" max="133" width="17.42578125" bestFit="1" customWidth="1"/>
    <col min="134" max="134" width="14" bestFit="1" customWidth="1"/>
    <col min="135" max="136" width="20.7109375" bestFit="1" customWidth="1"/>
    <col min="137" max="137" width="12.5703125" bestFit="1" customWidth="1"/>
    <col min="138" max="138" width="17.42578125" bestFit="1" customWidth="1"/>
    <col min="139" max="139" width="14" bestFit="1" customWidth="1"/>
    <col min="140" max="141" width="20.7109375" bestFit="1" customWidth="1"/>
    <col min="142" max="142" width="12.5703125" bestFit="1" customWidth="1"/>
    <col min="143" max="143" width="17.42578125" bestFit="1" customWidth="1"/>
    <col min="144" max="144" width="14" bestFit="1" customWidth="1"/>
    <col min="145" max="146" width="20.7109375" bestFit="1" customWidth="1"/>
    <col min="147" max="147" width="12.5703125" bestFit="1" customWidth="1"/>
    <col min="148" max="148" width="17.42578125" bestFit="1" customWidth="1"/>
    <col min="149" max="149" width="14" bestFit="1" customWidth="1"/>
    <col min="150" max="151" width="20.7109375" bestFit="1" customWidth="1"/>
    <col min="152" max="152" width="12.5703125" bestFit="1" customWidth="1"/>
    <col min="153" max="153" width="17.42578125" bestFit="1" customWidth="1"/>
    <col min="154" max="154" width="14" bestFit="1" customWidth="1"/>
    <col min="155" max="156" width="20.7109375" bestFit="1" customWidth="1"/>
    <col min="157" max="157" width="12.5703125" bestFit="1" customWidth="1"/>
    <col min="158" max="158" width="17.42578125" bestFit="1" customWidth="1"/>
    <col min="159" max="159" width="14" bestFit="1" customWidth="1"/>
    <col min="160" max="161" width="20.7109375" bestFit="1" customWidth="1"/>
    <col min="162" max="162" width="12.5703125" bestFit="1" customWidth="1"/>
    <col min="163" max="163" width="17.42578125" bestFit="1" customWidth="1"/>
    <col min="164" max="164" width="14" bestFit="1" customWidth="1"/>
    <col min="165" max="166" width="20.7109375" bestFit="1" customWidth="1"/>
    <col min="167" max="167" width="12.5703125" bestFit="1" customWidth="1"/>
    <col min="168" max="168" width="17.42578125" bestFit="1" customWidth="1"/>
    <col min="169" max="169" width="14" bestFit="1" customWidth="1"/>
    <col min="170" max="171" width="20.7109375" bestFit="1" customWidth="1"/>
    <col min="172" max="172" width="12.5703125" bestFit="1" customWidth="1"/>
    <col min="173" max="173" width="17.42578125" bestFit="1" customWidth="1"/>
    <col min="174" max="174" width="14" bestFit="1" customWidth="1"/>
    <col min="175" max="176" width="20.7109375" bestFit="1" customWidth="1"/>
    <col min="177" max="177" width="12.5703125" bestFit="1" customWidth="1"/>
    <col min="178" max="178" width="17.42578125" bestFit="1" customWidth="1"/>
    <col min="179" max="179" width="14" bestFit="1" customWidth="1"/>
    <col min="180" max="181" width="20.7109375" bestFit="1" customWidth="1"/>
    <col min="182" max="182" width="12.5703125" bestFit="1" customWidth="1"/>
    <col min="183" max="183" width="17.42578125" bestFit="1" customWidth="1"/>
    <col min="184" max="184" width="14" bestFit="1" customWidth="1"/>
    <col min="185" max="186" width="20.7109375" bestFit="1" customWidth="1"/>
    <col min="187" max="187" width="12.5703125" bestFit="1" customWidth="1"/>
    <col min="188" max="188" width="17.42578125" bestFit="1" customWidth="1"/>
    <col min="189" max="189" width="14" bestFit="1" customWidth="1"/>
    <col min="190" max="191" width="20.7109375" bestFit="1" customWidth="1"/>
    <col min="192" max="192" width="12.5703125" bestFit="1" customWidth="1"/>
    <col min="193" max="193" width="17.42578125" bestFit="1" customWidth="1"/>
    <col min="194" max="194" width="14" bestFit="1" customWidth="1"/>
    <col min="195" max="196" width="20.7109375" bestFit="1" customWidth="1"/>
    <col min="197" max="197" width="12.5703125" bestFit="1" customWidth="1"/>
    <col min="198" max="198" width="17.42578125" bestFit="1" customWidth="1"/>
    <col min="199" max="199" width="14" bestFit="1" customWidth="1"/>
    <col min="200" max="201" width="20.7109375" bestFit="1" customWidth="1"/>
    <col min="202" max="202" width="12.5703125" bestFit="1" customWidth="1"/>
    <col min="203" max="203" width="17.42578125" bestFit="1" customWidth="1"/>
    <col min="204" max="204" width="14" bestFit="1" customWidth="1"/>
    <col min="205" max="206" width="20.7109375" bestFit="1" customWidth="1"/>
    <col min="207" max="207" width="12.5703125" bestFit="1" customWidth="1"/>
    <col min="208" max="208" width="17.42578125" bestFit="1" customWidth="1"/>
    <col min="209" max="209" width="14" bestFit="1" customWidth="1"/>
    <col min="210" max="211" width="20.7109375" bestFit="1" customWidth="1"/>
    <col min="212" max="212" width="12.5703125" bestFit="1" customWidth="1"/>
    <col min="213" max="213" width="17.42578125" bestFit="1" customWidth="1"/>
    <col min="214" max="214" width="14" bestFit="1" customWidth="1"/>
    <col min="215" max="216" width="20.7109375" bestFit="1" customWidth="1"/>
    <col min="217" max="217" width="12.5703125" bestFit="1" customWidth="1"/>
    <col min="218" max="218" width="17.42578125" bestFit="1" customWidth="1"/>
    <col min="219" max="219" width="14" bestFit="1" customWidth="1"/>
    <col min="220" max="221" width="20.7109375" bestFit="1" customWidth="1"/>
    <col min="222" max="222" width="12.5703125" bestFit="1" customWidth="1"/>
    <col min="223" max="223" width="17.42578125" bestFit="1" customWidth="1"/>
    <col min="224" max="224" width="14" bestFit="1" customWidth="1"/>
    <col min="225" max="226" width="20.7109375" bestFit="1" customWidth="1"/>
    <col min="227" max="227" width="12.5703125" bestFit="1" customWidth="1"/>
    <col min="228" max="228" width="17.42578125" bestFit="1" customWidth="1"/>
    <col min="229" max="229" width="14" bestFit="1" customWidth="1"/>
    <col min="230" max="231" width="20.7109375" bestFit="1" customWidth="1"/>
    <col min="232" max="232" width="12.5703125" bestFit="1" customWidth="1"/>
    <col min="233" max="233" width="17.42578125" bestFit="1" customWidth="1"/>
    <col min="234" max="234" width="14" bestFit="1" customWidth="1"/>
    <col min="235" max="236" width="20.7109375" bestFit="1" customWidth="1"/>
    <col min="237" max="237" width="12.5703125" bestFit="1" customWidth="1"/>
    <col min="238" max="238" width="17.42578125" bestFit="1" customWidth="1"/>
    <col min="239" max="239" width="14" bestFit="1" customWidth="1"/>
    <col min="240" max="241" width="20.7109375" bestFit="1" customWidth="1"/>
    <col min="242" max="242" width="12.5703125" bestFit="1" customWidth="1"/>
    <col min="243" max="243" width="17.42578125" bestFit="1" customWidth="1"/>
    <col min="244" max="244" width="14" bestFit="1" customWidth="1"/>
    <col min="245" max="246" width="20.7109375" bestFit="1" customWidth="1"/>
    <col min="247" max="247" width="12.5703125" bestFit="1" customWidth="1"/>
    <col min="248" max="248" width="17.42578125" bestFit="1" customWidth="1"/>
    <col min="249" max="249" width="14" bestFit="1" customWidth="1"/>
    <col min="250" max="251" width="20.7109375" bestFit="1" customWidth="1"/>
    <col min="252" max="252" width="12.5703125" bestFit="1" customWidth="1"/>
    <col min="253" max="253" width="17.42578125" bestFit="1" customWidth="1"/>
    <col min="254" max="254" width="14" bestFit="1" customWidth="1"/>
    <col min="255" max="256" width="20.7109375" bestFit="1" customWidth="1"/>
    <col min="257" max="257" width="12.5703125" bestFit="1" customWidth="1"/>
    <col min="258" max="258" width="17.42578125" bestFit="1" customWidth="1"/>
    <col min="259" max="259" width="14" bestFit="1" customWidth="1"/>
    <col min="260" max="261" width="20.7109375" bestFit="1" customWidth="1"/>
    <col min="262" max="262" width="12.5703125" bestFit="1" customWidth="1"/>
    <col min="263" max="263" width="17.42578125" bestFit="1" customWidth="1"/>
    <col min="264" max="264" width="14" bestFit="1" customWidth="1"/>
    <col min="265" max="266" width="20.7109375" bestFit="1" customWidth="1"/>
    <col min="267" max="267" width="12.5703125" bestFit="1" customWidth="1"/>
    <col min="268" max="268" width="17.42578125" bestFit="1" customWidth="1"/>
    <col min="269" max="269" width="14" bestFit="1" customWidth="1"/>
    <col min="270" max="271" width="20.7109375" bestFit="1" customWidth="1"/>
    <col min="272" max="272" width="12.5703125" bestFit="1" customWidth="1"/>
    <col min="273" max="273" width="17.42578125" bestFit="1" customWidth="1"/>
    <col min="274" max="274" width="14" bestFit="1" customWidth="1"/>
    <col min="275" max="276" width="20.7109375" bestFit="1" customWidth="1"/>
    <col min="277" max="277" width="12.5703125" bestFit="1" customWidth="1"/>
    <col min="278" max="278" width="17.42578125" bestFit="1" customWidth="1"/>
    <col min="279" max="279" width="14" bestFit="1" customWidth="1"/>
    <col min="280" max="281" width="20.7109375" bestFit="1" customWidth="1"/>
    <col min="282" max="282" width="12.5703125" bestFit="1" customWidth="1"/>
    <col min="283" max="283" width="17.42578125" bestFit="1" customWidth="1"/>
    <col min="284" max="284" width="14" bestFit="1" customWidth="1"/>
    <col min="285" max="286" width="20.7109375" bestFit="1" customWidth="1"/>
    <col min="287" max="287" width="12.5703125" bestFit="1" customWidth="1"/>
    <col min="288" max="288" width="17.42578125" bestFit="1" customWidth="1"/>
    <col min="289" max="289" width="14" bestFit="1" customWidth="1"/>
    <col min="290" max="291" width="20.7109375" bestFit="1" customWidth="1"/>
    <col min="292" max="292" width="12.5703125" bestFit="1" customWidth="1"/>
    <col min="293" max="293" width="17.42578125" bestFit="1" customWidth="1"/>
    <col min="294" max="294" width="14" bestFit="1" customWidth="1"/>
    <col min="295" max="296" width="20.7109375" bestFit="1" customWidth="1"/>
    <col min="297" max="297" width="17.7109375" bestFit="1" customWidth="1"/>
    <col min="298" max="298" width="22.42578125" bestFit="1" customWidth="1"/>
    <col min="299" max="299" width="19" bestFit="1" customWidth="1"/>
    <col min="300" max="301" width="25.85546875" bestFit="1" customWidth="1"/>
  </cols>
  <sheetData>
    <row r="1" spans="1:7" x14ac:dyDescent="0.25">
      <c r="A1" s="14" t="s">
        <v>22</v>
      </c>
      <c r="B1" t="s">
        <v>33</v>
      </c>
      <c r="C1" t="s">
        <v>29</v>
      </c>
      <c r="D1" t="s">
        <v>31</v>
      </c>
      <c r="E1" t="s">
        <v>30</v>
      </c>
      <c r="F1" t="s">
        <v>32</v>
      </c>
      <c r="G1" t="s">
        <v>21</v>
      </c>
    </row>
    <row r="2" spans="1:7" x14ac:dyDescent="0.25">
      <c r="A2" s="15" t="s">
        <v>24</v>
      </c>
      <c r="B2" s="13">
        <v>0</v>
      </c>
      <c r="C2" s="13">
        <v>90250</v>
      </c>
      <c r="D2" s="13">
        <v>15600</v>
      </c>
      <c r="E2" s="13">
        <v>2930</v>
      </c>
      <c r="F2" s="13">
        <v>1490</v>
      </c>
      <c r="G2" s="13">
        <v>110270</v>
      </c>
    </row>
    <row r="3" spans="1:7" x14ac:dyDescent="0.25">
      <c r="A3" s="15" t="s">
        <v>25</v>
      </c>
      <c r="B3" s="13">
        <v>0</v>
      </c>
      <c r="C3" s="13">
        <v>88240</v>
      </c>
      <c r="D3" s="13">
        <v>15360</v>
      </c>
      <c r="E3" s="13">
        <v>3140</v>
      </c>
      <c r="F3" s="13">
        <v>1750</v>
      </c>
      <c r="G3" s="13">
        <v>108490</v>
      </c>
    </row>
    <row r="4" spans="1:7" x14ac:dyDescent="0.25">
      <c r="A4" s="15" t="s">
        <v>26</v>
      </c>
      <c r="B4" s="13">
        <v>0</v>
      </c>
      <c r="C4" s="13">
        <v>90350</v>
      </c>
      <c r="D4" s="13">
        <v>13500</v>
      </c>
      <c r="E4" s="13">
        <v>3390</v>
      </c>
      <c r="F4" s="13">
        <v>2030</v>
      </c>
      <c r="G4" s="13">
        <v>109270</v>
      </c>
    </row>
    <row r="5" spans="1:7" x14ac:dyDescent="0.25">
      <c r="A5" s="15" t="s">
        <v>27</v>
      </c>
      <c r="B5" s="13">
        <v>0</v>
      </c>
      <c r="C5" s="13">
        <v>91600</v>
      </c>
      <c r="D5" s="13">
        <v>12870</v>
      </c>
      <c r="E5" s="13">
        <v>3610</v>
      </c>
      <c r="F5" s="13">
        <v>2480</v>
      </c>
      <c r="G5" s="13">
        <v>110560</v>
      </c>
    </row>
    <row r="6" spans="1:7" x14ac:dyDescent="0.25">
      <c r="A6" s="15" t="s">
        <v>28</v>
      </c>
      <c r="B6" s="13">
        <v>113</v>
      </c>
      <c r="C6" s="13">
        <v>91850</v>
      </c>
      <c r="D6" s="13">
        <v>11610</v>
      </c>
      <c r="E6" s="13">
        <v>3870</v>
      </c>
      <c r="F6" s="13">
        <v>2600</v>
      </c>
      <c r="G6" s="13">
        <v>110043</v>
      </c>
    </row>
    <row r="7" spans="1:7" x14ac:dyDescent="0.25">
      <c r="A7" s="15" t="s">
        <v>23</v>
      </c>
      <c r="B7" s="13">
        <v>113</v>
      </c>
      <c r="C7" s="13">
        <v>452290</v>
      </c>
      <c r="D7" s="13">
        <v>68940</v>
      </c>
      <c r="E7" s="13">
        <v>16940</v>
      </c>
      <c r="F7" s="13">
        <v>10350</v>
      </c>
      <c r="G7" s="13">
        <v>548633</v>
      </c>
    </row>
    <row r="9" spans="1:7" x14ac:dyDescent="0.25">
      <c r="A9" s="14" t="s">
        <v>22</v>
      </c>
      <c r="B9" t="s">
        <v>33</v>
      </c>
      <c r="C9" t="s">
        <v>29</v>
      </c>
      <c r="D9" t="s">
        <v>31</v>
      </c>
      <c r="E9" t="s">
        <v>30</v>
      </c>
      <c r="F9" t="s">
        <v>32</v>
      </c>
      <c r="G9" t="s">
        <v>21</v>
      </c>
    </row>
    <row r="10" spans="1:7" x14ac:dyDescent="0.25">
      <c r="A10" s="15" t="s">
        <v>24</v>
      </c>
      <c r="B10" s="13">
        <v>0</v>
      </c>
      <c r="C10" s="13">
        <v>6457</v>
      </c>
      <c r="D10" s="13">
        <v>8123</v>
      </c>
      <c r="E10" s="13">
        <v>3284</v>
      </c>
      <c r="F10" s="13">
        <v>3033</v>
      </c>
      <c r="G10" s="13">
        <v>20897</v>
      </c>
    </row>
    <row r="11" spans="1:7" x14ac:dyDescent="0.25">
      <c r="A11" s="15" t="s">
        <v>25</v>
      </c>
      <c r="B11" s="13">
        <v>0</v>
      </c>
      <c r="C11" s="13">
        <v>8105</v>
      </c>
      <c r="D11" s="13">
        <v>8386</v>
      </c>
      <c r="E11" s="13">
        <v>5157</v>
      </c>
      <c r="F11" s="13">
        <v>3322</v>
      </c>
      <c r="G11" s="13">
        <v>24970</v>
      </c>
    </row>
    <row r="12" spans="1:7" x14ac:dyDescent="0.25">
      <c r="A12" s="15" t="s">
        <v>26</v>
      </c>
      <c r="B12" s="13">
        <v>291</v>
      </c>
      <c r="C12" s="13">
        <v>10129</v>
      </c>
      <c r="D12" s="13">
        <v>8400</v>
      </c>
      <c r="E12" s="13">
        <v>7340</v>
      </c>
      <c r="F12" s="13">
        <v>3433</v>
      </c>
      <c r="G12" s="13">
        <v>29593</v>
      </c>
    </row>
    <row r="13" spans="1:7" x14ac:dyDescent="0.25">
      <c r="A13" s="15" t="s">
        <v>27</v>
      </c>
      <c r="B13" s="13">
        <v>964</v>
      </c>
      <c r="C13" s="13">
        <v>15363</v>
      </c>
      <c r="D13" s="13">
        <v>7409</v>
      </c>
      <c r="E13" s="13">
        <v>9221</v>
      </c>
      <c r="F13" s="13">
        <v>3788</v>
      </c>
      <c r="G13" s="13">
        <v>36745</v>
      </c>
    </row>
    <row r="14" spans="1:7" x14ac:dyDescent="0.25">
      <c r="A14" s="15" t="s">
        <v>28</v>
      </c>
      <c r="B14" s="13">
        <v>1544</v>
      </c>
      <c r="C14" s="13">
        <v>24448</v>
      </c>
      <c r="D14" s="13">
        <v>6560</v>
      </c>
      <c r="E14" s="13">
        <v>10899</v>
      </c>
      <c r="F14" s="13">
        <v>2743</v>
      </c>
      <c r="G14" s="13">
        <v>46194</v>
      </c>
    </row>
    <row r="15" spans="1:7" x14ac:dyDescent="0.25">
      <c r="A15" s="15" t="s">
        <v>23</v>
      </c>
      <c r="B15" s="13">
        <v>2799</v>
      </c>
      <c r="C15" s="13">
        <v>64502</v>
      </c>
      <c r="D15" s="13">
        <v>38878</v>
      </c>
      <c r="E15" s="13">
        <v>35901</v>
      </c>
      <c r="F15" s="13">
        <v>16319</v>
      </c>
      <c r="G15" s="13">
        <v>158399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70D5-CFD3-4152-A9E3-27945CF4EFC6}">
  <dimension ref="A1:H203"/>
  <sheetViews>
    <sheetView workbookViewId="0">
      <selection activeCell="C15" sqref="C15"/>
    </sheetView>
  </sheetViews>
  <sheetFormatPr defaultRowHeight="15" x14ac:dyDescent="0.25"/>
  <cols>
    <col min="1" max="1" width="8.140625" customWidth="1"/>
    <col min="2" max="2" width="14.140625" customWidth="1"/>
    <col min="3" max="6" width="10.7109375" customWidth="1"/>
    <col min="7" max="7" width="3.5703125" customWidth="1"/>
    <col min="8" max="8" width="28.140625" bestFit="1" customWidth="1"/>
  </cols>
  <sheetData>
    <row r="1" spans="1:8" ht="20.25" thickBot="1" x14ac:dyDescent="0.35">
      <c r="A1" s="9" t="s">
        <v>17</v>
      </c>
      <c r="B1" s="9"/>
      <c r="C1" s="9"/>
      <c r="D1" s="9"/>
      <c r="E1" s="9"/>
      <c r="F1" s="9"/>
    </row>
    <row r="2" spans="1:8" ht="15.75" thickTop="1" x14ac:dyDescent="0.25"/>
    <row r="3" spans="1:8" x14ac:dyDescent="0.25">
      <c r="A3" s="4" t="s">
        <v>13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10" t="s">
        <v>20</v>
      </c>
    </row>
    <row r="4" spans="1:8" x14ac:dyDescent="0.25">
      <c r="A4" s="6">
        <v>1</v>
      </c>
      <c r="B4" t="s">
        <v>3</v>
      </c>
      <c r="C4" s="5">
        <v>4</v>
      </c>
      <c r="D4" s="5">
        <v>1</v>
      </c>
      <c r="E4" s="5">
        <v>3</v>
      </c>
      <c r="F4" s="5">
        <v>4</v>
      </c>
      <c r="H4" s="11"/>
    </row>
    <row r="5" spans="1:8" x14ac:dyDescent="0.25">
      <c r="A5" s="6">
        <v>2</v>
      </c>
      <c r="B5" t="s">
        <v>3</v>
      </c>
      <c r="C5" s="5">
        <v>4</v>
      </c>
      <c r="D5" s="5">
        <v>4</v>
      </c>
      <c r="E5" s="5">
        <v>4</v>
      </c>
      <c r="F5" s="5">
        <v>5</v>
      </c>
      <c r="H5" s="11"/>
    </row>
    <row r="6" spans="1:8" x14ac:dyDescent="0.25">
      <c r="A6" s="6">
        <v>3</v>
      </c>
      <c r="B6" t="s">
        <v>3</v>
      </c>
      <c r="C6" s="5">
        <v>4</v>
      </c>
      <c r="D6" s="5">
        <v>5</v>
      </c>
      <c r="E6" s="5">
        <v>4</v>
      </c>
      <c r="F6" s="5">
        <v>3</v>
      </c>
      <c r="H6" s="11"/>
    </row>
    <row r="7" spans="1:8" x14ac:dyDescent="0.25">
      <c r="A7" s="6">
        <v>4</v>
      </c>
      <c r="B7" t="s">
        <v>3</v>
      </c>
      <c r="C7" s="5">
        <v>5</v>
      </c>
      <c r="D7" s="5">
        <v>4</v>
      </c>
      <c r="E7" s="5">
        <v>4</v>
      </c>
      <c r="F7" s="5">
        <v>4</v>
      </c>
      <c r="H7" s="11"/>
    </row>
    <row r="8" spans="1:8" x14ac:dyDescent="0.25">
      <c r="A8" s="6">
        <v>5</v>
      </c>
      <c r="B8" t="s">
        <v>3</v>
      </c>
      <c r="C8" s="5">
        <v>5</v>
      </c>
      <c r="D8" s="5">
        <v>4</v>
      </c>
      <c r="E8" s="5">
        <v>5</v>
      </c>
      <c r="F8" s="5">
        <v>4</v>
      </c>
      <c r="H8" s="12"/>
    </row>
    <row r="9" spans="1:8" x14ac:dyDescent="0.25">
      <c r="A9" s="6">
        <v>6</v>
      </c>
      <c r="B9" t="s">
        <v>3</v>
      </c>
      <c r="C9" s="5">
        <v>5</v>
      </c>
      <c r="D9" s="5">
        <v>5</v>
      </c>
      <c r="E9" s="5">
        <v>3</v>
      </c>
      <c r="F9" s="5">
        <v>5</v>
      </c>
    </row>
    <row r="10" spans="1:8" x14ac:dyDescent="0.25">
      <c r="A10" s="6">
        <v>7</v>
      </c>
      <c r="B10" t="s">
        <v>3</v>
      </c>
      <c r="C10" s="5">
        <v>5</v>
      </c>
      <c r="D10" s="5">
        <v>4</v>
      </c>
      <c r="E10" s="5">
        <v>4</v>
      </c>
      <c r="F10" s="5">
        <v>2</v>
      </c>
    </row>
    <row r="11" spans="1:8" x14ac:dyDescent="0.25">
      <c r="A11" s="6">
        <v>8</v>
      </c>
      <c r="B11" t="s">
        <v>3</v>
      </c>
      <c r="C11" s="5">
        <v>5</v>
      </c>
      <c r="D11" s="5">
        <v>5</v>
      </c>
      <c r="E11" s="5">
        <v>4</v>
      </c>
      <c r="F11" s="5">
        <v>5</v>
      </c>
    </row>
    <row r="12" spans="1:8" x14ac:dyDescent="0.25">
      <c r="A12" s="6">
        <v>9</v>
      </c>
      <c r="B12" t="s">
        <v>3</v>
      </c>
      <c r="C12" s="5">
        <v>4</v>
      </c>
      <c r="D12" s="5">
        <v>4</v>
      </c>
      <c r="E12" s="5">
        <v>4</v>
      </c>
      <c r="F12" s="5">
        <v>5</v>
      </c>
    </row>
    <row r="13" spans="1:8" x14ac:dyDescent="0.25">
      <c r="A13" s="6">
        <v>10</v>
      </c>
      <c r="B13" t="s">
        <v>3</v>
      </c>
      <c r="C13" s="5">
        <v>4</v>
      </c>
      <c r="D13" s="5">
        <v>5</v>
      </c>
      <c r="E13" s="5">
        <v>4</v>
      </c>
      <c r="F13" s="5">
        <v>5</v>
      </c>
    </row>
    <row r="14" spans="1:8" x14ac:dyDescent="0.25">
      <c r="A14" s="6">
        <v>11</v>
      </c>
      <c r="B14" t="s">
        <v>3</v>
      </c>
      <c r="C14" s="5">
        <v>4</v>
      </c>
      <c r="D14" s="5">
        <v>5</v>
      </c>
      <c r="E14" s="5">
        <v>1</v>
      </c>
      <c r="F14" s="5">
        <v>4</v>
      </c>
    </row>
    <row r="15" spans="1:8" x14ac:dyDescent="0.25">
      <c r="A15" s="6">
        <v>12</v>
      </c>
      <c r="B15" t="s">
        <v>3</v>
      </c>
      <c r="C15" s="5">
        <v>5</v>
      </c>
      <c r="D15" s="5">
        <v>5</v>
      </c>
      <c r="E15" s="5">
        <v>4</v>
      </c>
      <c r="F15" s="5">
        <v>4</v>
      </c>
    </row>
    <row r="16" spans="1:8" x14ac:dyDescent="0.25">
      <c r="A16" s="6">
        <v>13</v>
      </c>
      <c r="B16" t="s">
        <v>3</v>
      </c>
      <c r="C16" s="5">
        <v>5</v>
      </c>
      <c r="D16" s="5">
        <v>4</v>
      </c>
      <c r="E16" s="5">
        <v>3</v>
      </c>
      <c r="F16" s="5">
        <v>3</v>
      </c>
    </row>
    <row r="17" spans="1:6" x14ac:dyDescent="0.25">
      <c r="A17" s="6">
        <v>14</v>
      </c>
      <c r="B17" t="s">
        <v>3</v>
      </c>
      <c r="C17" s="5">
        <v>4</v>
      </c>
      <c r="D17" s="5">
        <v>5</v>
      </c>
      <c r="E17" s="5">
        <v>4</v>
      </c>
      <c r="F17" s="5">
        <v>4</v>
      </c>
    </row>
    <row r="18" spans="1:6" x14ac:dyDescent="0.25">
      <c r="A18" s="6">
        <v>15</v>
      </c>
      <c r="B18" t="s">
        <v>3</v>
      </c>
      <c r="C18" s="5">
        <v>5</v>
      </c>
      <c r="D18" s="5">
        <v>4</v>
      </c>
      <c r="E18" s="5">
        <v>3</v>
      </c>
      <c r="F18" s="5">
        <v>5</v>
      </c>
    </row>
    <row r="19" spans="1:6" x14ac:dyDescent="0.25">
      <c r="A19" s="6">
        <v>16</v>
      </c>
      <c r="B19" t="s">
        <v>3</v>
      </c>
      <c r="C19" s="5">
        <v>5</v>
      </c>
      <c r="D19" s="5">
        <v>5</v>
      </c>
      <c r="E19" s="5">
        <v>2</v>
      </c>
      <c r="F19" s="5">
        <v>5</v>
      </c>
    </row>
    <row r="20" spans="1:6" x14ac:dyDescent="0.25">
      <c r="A20" s="6">
        <v>17</v>
      </c>
      <c r="B20" t="s">
        <v>3</v>
      </c>
      <c r="C20" s="5">
        <v>5</v>
      </c>
      <c r="D20" s="5">
        <v>4</v>
      </c>
      <c r="E20" s="5">
        <v>2</v>
      </c>
      <c r="F20" s="5">
        <v>5</v>
      </c>
    </row>
    <row r="21" spans="1:6" x14ac:dyDescent="0.25">
      <c r="A21" s="6">
        <v>18</v>
      </c>
      <c r="B21" t="s">
        <v>3</v>
      </c>
      <c r="C21" s="5">
        <v>5</v>
      </c>
      <c r="D21" s="5">
        <v>4</v>
      </c>
      <c r="E21" s="5">
        <v>2</v>
      </c>
      <c r="F21" s="5">
        <v>5</v>
      </c>
    </row>
    <row r="22" spans="1:6" x14ac:dyDescent="0.25">
      <c r="A22" s="6">
        <v>19</v>
      </c>
      <c r="B22" t="s">
        <v>3</v>
      </c>
      <c r="C22" s="5">
        <v>4</v>
      </c>
      <c r="D22" s="5">
        <v>5</v>
      </c>
      <c r="E22" s="5">
        <v>4</v>
      </c>
      <c r="F22" s="5">
        <v>4</v>
      </c>
    </row>
    <row r="23" spans="1:6" x14ac:dyDescent="0.25">
      <c r="A23" s="6">
        <v>20</v>
      </c>
      <c r="B23" t="s">
        <v>3</v>
      </c>
      <c r="C23" s="5">
        <v>4</v>
      </c>
      <c r="D23" s="5">
        <v>4</v>
      </c>
      <c r="E23" s="5">
        <v>5</v>
      </c>
      <c r="F23" s="5">
        <v>4</v>
      </c>
    </row>
    <row r="24" spans="1:6" x14ac:dyDescent="0.25">
      <c r="A24" s="6">
        <v>21</v>
      </c>
      <c r="B24" t="s">
        <v>3</v>
      </c>
      <c r="C24" s="5">
        <v>4</v>
      </c>
      <c r="D24" s="5">
        <v>4</v>
      </c>
      <c r="E24" s="5">
        <v>2</v>
      </c>
      <c r="F24" s="5">
        <v>4</v>
      </c>
    </row>
    <row r="25" spans="1:6" x14ac:dyDescent="0.25">
      <c r="A25" s="6">
        <v>22</v>
      </c>
      <c r="B25" t="s">
        <v>3</v>
      </c>
      <c r="C25" s="5">
        <v>4</v>
      </c>
      <c r="D25" s="5">
        <v>3</v>
      </c>
      <c r="E25" s="5">
        <v>3</v>
      </c>
      <c r="F25" s="5">
        <v>4</v>
      </c>
    </row>
    <row r="26" spans="1:6" x14ac:dyDescent="0.25">
      <c r="A26" s="6">
        <v>23</v>
      </c>
      <c r="B26" t="s">
        <v>3</v>
      </c>
      <c r="C26" s="5">
        <v>5</v>
      </c>
      <c r="D26" s="5">
        <v>5</v>
      </c>
      <c r="E26" s="5">
        <v>2</v>
      </c>
      <c r="F26" s="5">
        <v>5</v>
      </c>
    </row>
    <row r="27" spans="1:6" x14ac:dyDescent="0.25">
      <c r="A27" s="6">
        <v>24</v>
      </c>
      <c r="B27" t="s">
        <v>3</v>
      </c>
      <c r="C27" s="5">
        <v>5</v>
      </c>
      <c r="D27" s="5">
        <v>3</v>
      </c>
      <c r="E27" s="5">
        <v>4</v>
      </c>
      <c r="F27" s="5">
        <v>3</v>
      </c>
    </row>
    <row r="28" spans="1:6" x14ac:dyDescent="0.25">
      <c r="A28" s="6">
        <v>25</v>
      </c>
      <c r="B28" t="s">
        <v>3</v>
      </c>
      <c r="C28" s="5">
        <v>5</v>
      </c>
      <c r="D28" s="5">
        <v>4</v>
      </c>
      <c r="E28" s="5">
        <v>4</v>
      </c>
      <c r="F28" s="5">
        <v>5</v>
      </c>
    </row>
    <row r="29" spans="1:6" x14ac:dyDescent="0.25">
      <c r="A29" s="6">
        <v>26</v>
      </c>
      <c r="B29" t="s">
        <v>3</v>
      </c>
      <c r="C29" s="5">
        <v>5</v>
      </c>
      <c r="D29" s="5">
        <v>5</v>
      </c>
      <c r="E29" s="5">
        <v>2</v>
      </c>
      <c r="F29" s="5">
        <v>5</v>
      </c>
    </row>
    <row r="30" spans="1:6" x14ac:dyDescent="0.25">
      <c r="A30" s="6">
        <v>27</v>
      </c>
      <c r="B30" t="s">
        <v>3</v>
      </c>
      <c r="C30" s="5">
        <v>5</v>
      </c>
      <c r="D30" s="5">
        <v>5</v>
      </c>
      <c r="E30" s="5">
        <v>5</v>
      </c>
      <c r="F30" s="5">
        <v>3</v>
      </c>
    </row>
    <row r="31" spans="1:6" x14ac:dyDescent="0.25">
      <c r="A31" s="6">
        <v>28</v>
      </c>
      <c r="B31" t="s">
        <v>3</v>
      </c>
      <c r="C31" s="5">
        <v>4</v>
      </c>
      <c r="D31" s="5">
        <v>4</v>
      </c>
      <c r="E31" s="5">
        <v>5</v>
      </c>
      <c r="F31" s="5">
        <v>4</v>
      </c>
    </row>
    <row r="32" spans="1:6" x14ac:dyDescent="0.25">
      <c r="A32" s="6">
        <v>29</v>
      </c>
      <c r="B32" t="s">
        <v>3</v>
      </c>
      <c r="C32" s="5">
        <v>5</v>
      </c>
      <c r="D32" s="5">
        <v>4</v>
      </c>
      <c r="E32" s="5">
        <v>4</v>
      </c>
      <c r="F32" s="5">
        <v>4</v>
      </c>
    </row>
    <row r="33" spans="1:6" x14ac:dyDescent="0.25">
      <c r="A33" s="6">
        <v>30</v>
      </c>
      <c r="B33" t="s">
        <v>3</v>
      </c>
      <c r="C33" s="5">
        <v>5</v>
      </c>
      <c r="D33" s="5">
        <v>1</v>
      </c>
      <c r="E33" s="5">
        <v>5</v>
      </c>
      <c r="F33" s="5">
        <v>5</v>
      </c>
    </row>
    <row r="34" spans="1:6" x14ac:dyDescent="0.25">
      <c r="A34" s="6">
        <v>31</v>
      </c>
      <c r="B34" t="s">
        <v>3</v>
      </c>
      <c r="C34" s="5">
        <v>5</v>
      </c>
      <c r="D34" s="5">
        <v>4</v>
      </c>
      <c r="E34" s="5">
        <v>3</v>
      </c>
      <c r="F34" s="5">
        <v>5</v>
      </c>
    </row>
    <row r="35" spans="1:6" x14ac:dyDescent="0.25">
      <c r="A35" s="6">
        <v>32</v>
      </c>
      <c r="B35" t="s">
        <v>3</v>
      </c>
      <c r="C35" s="5">
        <v>4</v>
      </c>
      <c r="D35" s="5">
        <v>5</v>
      </c>
      <c r="E35" s="5">
        <v>1</v>
      </c>
      <c r="F35" s="5">
        <v>4</v>
      </c>
    </row>
    <row r="36" spans="1:6" x14ac:dyDescent="0.25">
      <c r="A36" s="6">
        <v>33</v>
      </c>
      <c r="B36" t="s">
        <v>3</v>
      </c>
      <c r="C36" s="5">
        <v>4</v>
      </c>
      <c r="D36" s="5">
        <v>4</v>
      </c>
      <c r="E36" s="5">
        <v>3</v>
      </c>
      <c r="F36" s="5">
        <v>5</v>
      </c>
    </row>
    <row r="37" spans="1:6" x14ac:dyDescent="0.25">
      <c r="A37" s="6">
        <v>34</v>
      </c>
      <c r="B37" t="s">
        <v>3</v>
      </c>
      <c r="C37" s="5">
        <v>5</v>
      </c>
      <c r="D37" s="5">
        <v>3</v>
      </c>
      <c r="E37" s="5">
        <v>4</v>
      </c>
      <c r="F37" s="5">
        <v>4</v>
      </c>
    </row>
    <row r="38" spans="1:6" x14ac:dyDescent="0.25">
      <c r="A38" s="6">
        <v>35</v>
      </c>
      <c r="B38" t="s">
        <v>3</v>
      </c>
      <c r="C38" s="5">
        <v>5</v>
      </c>
      <c r="D38" s="5">
        <v>5</v>
      </c>
      <c r="E38" s="5">
        <v>2</v>
      </c>
      <c r="F38" s="5">
        <v>4</v>
      </c>
    </row>
    <row r="39" spans="1:6" x14ac:dyDescent="0.25">
      <c r="A39" s="6">
        <v>36</v>
      </c>
      <c r="B39" t="s">
        <v>3</v>
      </c>
      <c r="C39" s="5">
        <v>5</v>
      </c>
      <c r="D39" s="5">
        <v>4</v>
      </c>
      <c r="E39" s="5">
        <v>4</v>
      </c>
      <c r="F39" s="5">
        <v>4</v>
      </c>
    </row>
    <row r="40" spans="1:6" x14ac:dyDescent="0.25">
      <c r="A40" s="6">
        <v>37</v>
      </c>
      <c r="B40" t="s">
        <v>3</v>
      </c>
      <c r="C40" s="5">
        <v>5</v>
      </c>
      <c r="D40" s="5">
        <v>5</v>
      </c>
      <c r="E40" s="5">
        <v>4</v>
      </c>
      <c r="F40" s="5">
        <v>4</v>
      </c>
    </row>
    <row r="41" spans="1:6" x14ac:dyDescent="0.25">
      <c r="A41" s="6">
        <v>38</v>
      </c>
      <c r="B41" t="s">
        <v>3</v>
      </c>
      <c r="C41" s="5">
        <v>5</v>
      </c>
      <c r="D41" s="5">
        <v>5</v>
      </c>
      <c r="E41" s="5">
        <v>4</v>
      </c>
      <c r="F41" s="5">
        <v>5</v>
      </c>
    </row>
    <row r="42" spans="1:6" x14ac:dyDescent="0.25">
      <c r="A42" s="6">
        <v>39</v>
      </c>
      <c r="B42" t="s">
        <v>3</v>
      </c>
      <c r="C42" s="5">
        <v>4</v>
      </c>
      <c r="D42" s="5">
        <v>3</v>
      </c>
      <c r="E42" s="5">
        <v>3</v>
      </c>
      <c r="F42" s="5">
        <v>5</v>
      </c>
    </row>
    <row r="43" spans="1:6" x14ac:dyDescent="0.25">
      <c r="A43" s="6">
        <v>40</v>
      </c>
      <c r="B43" t="s">
        <v>3</v>
      </c>
      <c r="C43" s="5">
        <v>5</v>
      </c>
      <c r="D43" s="5">
        <v>4</v>
      </c>
      <c r="E43" s="5">
        <v>4</v>
      </c>
      <c r="F43" s="5">
        <v>3</v>
      </c>
    </row>
    <row r="44" spans="1:6" x14ac:dyDescent="0.25">
      <c r="A44" s="6">
        <v>41</v>
      </c>
      <c r="B44" t="s">
        <v>3</v>
      </c>
      <c r="C44" s="5">
        <v>5</v>
      </c>
      <c r="D44" s="5">
        <v>4</v>
      </c>
      <c r="E44" s="5">
        <v>3</v>
      </c>
      <c r="F44" s="5">
        <v>4</v>
      </c>
    </row>
    <row r="45" spans="1:6" x14ac:dyDescent="0.25">
      <c r="A45" s="6">
        <v>42</v>
      </c>
      <c r="B45" t="s">
        <v>3</v>
      </c>
      <c r="C45" s="5">
        <v>5</v>
      </c>
      <c r="D45" s="5">
        <v>5</v>
      </c>
      <c r="E45" s="5">
        <v>1</v>
      </c>
      <c r="F45" s="5">
        <v>5</v>
      </c>
    </row>
    <row r="46" spans="1:6" x14ac:dyDescent="0.25">
      <c r="A46" s="6">
        <v>43</v>
      </c>
      <c r="B46" t="s">
        <v>3</v>
      </c>
      <c r="C46" s="5">
        <v>5</v>
      </c>
      <c r="D46" s="5">
        <v>4</v>
      </c>
      <c r="E46" s="5">
        <v>5</v>
      </c>
      <c r="F46" s="5">
        <v>4</v>
      </c>
    </row>
    <row r="47" spans="1:6" x14ac:dyDescent="0.25">
      <c r="A47" s="6">
        <v>44</v>
      </c>
      <c r="B47" t="s">
        <v>3</v>
      </c>
      <c r="C47" s="5">
        <v>3</v>
      </c>
      <c r="D47" s="5">
        <v>4</v>
      </c>
      <c r="E47" s="5">
        <v>3</v>
      </c>
      <c r="F47" s="5">
        <v>4</v>
      </c>
    </row>
    <row r="48" spans="1:6" x14ac:dyDescent="0.25">
      <c r="A48" s="6">
        <v>45</v>
      </c>
      <c r="B48" t="s">
        <v>3</v>
      </c>
      <c r="C48" s="5">
        <v>5</v>
      </c>
      <c r="D48" s="5">
        <v>4</v>
      </c>
      <c r="E48" s="5">
        <v>2</v>
      </c>
      <c r="F48" s="5">
        <v>4</v>
      </c>
    </row>
    <row r="49" spans="1:6" x14ac:dyDescent="0.25">
      <c r="A49" s="6">
        <v>46</v>
      </c>
      <c r="B49" t="s">
        <v>3</v>
      </c>
      <c r="C49" s="5">
        <v>5</v>
      </c>
      <c r="D49" s="5">
        <v>5</v>
      </c>
      <c r="E49" s="5">
        <v>4</v>
      </c>
      <c r="F49" s="5">
        <v>5</v>
      </c>
    </row>
    <row r="50" spans="1:6" x14ac:dyDescent="0.25">
      <c r="A50" s="6">
        <v>47</v>
      </c>
      <c r="B50" t="s">
        <v>3</v>
      </c>
      <c r="C50" s="5">
        <v>5</v>
      </c>
      <c r="D50" s="5">
        <v>5</v>
      </c>
      <c r="E50" s="5">
        <v>3</v>
      </c>
      <c r="F50" s="5">
        <v>4</v>
      </c>
    </row>
    <row r="51" spans="1:6" x14ac:dyDescent="0.25">
      <c r="A51" s="6">
        <v>48</v>
      </c>
      <c r="B51" t="s">
        <v>3</v>
      </c>
      <c r="C51" s="5">
        <v>5</v>
      </c>
      <c r="D51" s="5">
        <v>4</v>
      </c>
      <c r="E51" s="5">
        <v>4</v>
      </c>
      <c r="F51" s="5">
        <v>4</v>
      </c>
    </row>
    <row r="52" spans="1:6" x14ac:dyDescent="0.25">
      <c r="A52" s="6">
        <v>49</v>
      </c>
      <c r="B52" t="s">
        <v>3</v>
      </c>
      <c r="C52" s="5">
        <v>5</v>
      </c>
      <c r="D52" s="5">
        <v>4</v>
      </c>
      <c r="E52" s="5">
        <v>4</v>
      </c>
      <c r="F52" s="5">
        <v>4</v>
      </c>
    </row>
    <row r="53" spans="1:6" x14ac:dyDescent="0.25">
      <c r="A53" s="6">
        <v>50</v>
      </c>
      <c r="B53" t="s">
        <v>3</v>
      </c>
      <c r="C53" s="5">
        <v>5</v>
      </c>
      <c r="D53" s="5">
        <v>4</v>
      </c>
      <c r="E53" s="5">
        <v>4</v>
      </c>
      <c r="F53" s="5">
        <v>5</v>
      </c>
    </row>
    <row r="54" spans="1:6" x14ac:dyDescent="0.25">
      <c r="A54" s="6">
        <v>51</v>
      </c>
      <c r="B54" t="s">
        <v>3</v>
      </c>
      <c r="C54" s="5">
        <v>5</v>
      </c>
      <c r="D54" s="5">
        <v>4</v>
      </c>
      <c r="E54" s="5">
        <v>1</v>
      </c>
      <c r="F54" s="5">
        <v>4</v>
      </c>
    </row>
    <row r="55" spans="1:6" x14ac:dyDescent="0.25">
      <c r="A55" s="6">
        <v>52</v>
      </c>
      <c r="B55" t="s">
        <v>3</v>
      </c>
      <c r="C55" s="5">
        <v>5</v>
      </c>
      <c r="D55" s="5">
        <v>4</v>
      </c>
      <c r="E55" s="5">
        <v>5</v>
      </c>
      <c r="F55" s="5">
        <v>5</v>
      </c>
    </row>
    <row r="56" spans="1:6" x14ac:dyDescent="0.25">
      <c r="A56" s="6">
        <v>53</v>
      </c>
      <c r="B56" t="s">
        <v>3</v>
      </c>
      <c r="C56" s="5">
        <v>5</v>
      </c>
      <c r="D56" s="5">
        <v>5</v>
      </c>
      <c r="E56" s="5">
        <v>3</v>
      </c>
      <c r="F56" s="5">
        <v>4</v>
      </c>
    </row>
    <row r="57" spans="1:6" x14ac:dyDescent="0.25">
      <c r="A57" s="6">
        <v>54</v>
      </c>
      <c r="B57" t="s">
        <v>3</v>
      </c>
      <c r="C57" s="5">
        <v>5</v>
      </c>
      <c r="D57" s="5">
        <v>4</v>
      </c>
      <c r="E57" s="5">
        <v>4</v>
      </c>
      <c r="F57" s="5">
        <v>5</v>
      </c>
    </row>
    <row r="58" spans="1:6" x14ac:dyDescent="0.25">
      <c r="A58" s="6">
        <v>55</v>
      </c>
      <c r="B58" t="s">
        <v>3</v>
      </c>
      <c r="C58" s="5">
        <v>4</v>
      </c>
      <c r="D58" s="5">
        <v>3</v>
      </c>
      <c r="E58" s="5">
        <v>5</v>
      </c>
      <c r="F58" s="5">
        <v>5</v>
      </c>
    </row>
    <row r="59" spans="1:6" x14ac:dyDescent="0.25">
      <c r="A59" s="6">
        <v>56</v>
      </c>
      <c r="B59" t="s">
        <v>3</v>
      </c>
      <c r="C59" s="5">
        <v>5</v>
      </c>
      <c r="D59" s="5">
        <v>4</v>
      </c>
      <c r="E59" s="5">
        <v>4</v>
      </c>
      <c r="F59" s="5">
        <v>4</v>
      </c>
    </row>
    <row r="60" spans="1:6" x14ac:dyDescent="0.25">
      <c r="A60" s="6">
        <v>57</v>
      </c>
      <c r="B60" t="s">
        <v>3</v>
      </c>
      <c r="C60" s="5">
        <v>5</v>
      </c>
      <c r="D60" s="5">
        <v>5</v>
      </c>
      <c r="E60" s="5">
        <v>5</v>
      </c>
      <c r="F60" s="5">
        <v>5</v>
      </c>
    </row>
    <row r="61" spans="1:6" x14ac:dyDescent="0.25">
      <c r="A61" s="6">
        <v>58</v>
      </c>
      <c r="B61" t="s">
        <v>3</v>
      </c>
      <c r="C61" s="5">
        <v>5</v>
      </c>
      <c r="D61" s="5">
        <v>5</v>
      </c>
      <c r="E61" s="5">
        <v>4</v>
      </c>
      <c r="F61" s="5">
        <v>5</v>
      </c>
    </row>
    <row r="62" spans="1:6" x14ac:dyDescent="0.25">
      <c r="A62" s="6">
        <v>59</v>
      </c>
      <c r="B62" t="s">
        <v>3</v>
      </c>
      <c r="C62" s="5">
        <v>4</v>
      </c>
      <c r="D62" s="5">
        <v>4</v>
      </c>
      <c r="E62" s="5">
        <v>4</v>
      </c>
      <c r="F62" s="5">
        <v>4</v>
      </c>
    </row>
    <row r="63" spans="1:6" x14ac:dyDescent="0.25">
      <c r="A63" s="6">
        <v>60</v>
      </c>
      <c r="B63" t="s">
        <v>3</v>
      </c>
      <c r="C63" s="5">
        <v>5</v>
      </c>
      <c r="D63" s="5">
        <v>4</v>
      </c>
      <c r="E63" s="5">
        <v>5</v>
      </c>
      <c r="F63" s="5">
        <v>5</v>
      </c>
    </row>
    <row r="64" spans="1:6" x14ac:dyDescent="0.25">
      <c r="A64" s="6">
        <v>61</v>
      </c>
      <c r="B64" t="s">
        <v>3</v>
      </c>
      <c r="C64" s="5">
        <v>4</v>
      </c>
      <c r="D64" s="5">
        <v>5</v>
      </c>
      <c r="E64" s="5">
        <v>5</v>
      </c>
      <c r="F64" s="5">
        <v>4</v>
      </c>
    </row>
    <row r="65" spans="1:6" x14ac:dyDescent="0.25">
      <c r="A65" s="6">
        <v>62</v>
      </c>
      <c r="B65" t="s">
        <v>3</v>
      </c>
      <c r="C65" s="5">
        <v>5</v>
      </c>
      <c r="D65" s="5">
        <v>5</v>
      </c>
      <c r="E65" s="5">
        <v>5</v>
      </c>
      <c r="F65" s="5">
        <v>4</v>
      </c>
    </row>
    <row r="66" spans="1:6" x14ac:dyDescent="0.25">
      <c r="A66" s="6">
        <v>63</v>
      </c>
      <c r="B66" t="s">
        <v>3</v>
      </c>
      <c r="C66" s="5">
        <v>5</v>
      </c>
      <c r="D66" s="5">
        <v>5</v>
      </c>
      <c r="E66" s="5">
        <v>3</v>
      </c>
      <c r="F66" s="5">
        <v>5</v>
      </c>
    </row>
    <row r="67" spans="1:6" x14ac:dyDescent="0.25">
      <c r="A67" s="6">
        <v>64</v>
      </c>
      <c r="B67" t="s">
        <v>3</v>
      </c>
      <c r="C67" s="5">
        <v>5</v>
      </c>
      <c r="D67" s="5">
        <v>4</v>
      </c>
      <c r="E67" s="5">
        <v>4</v>
      </c>
      <c r="F67" s="5">
        <v>4</v>
      </c>
    </row>
    <row r="68" spans="1:6" x14ac:dyDescent="0.25">
      <c r="A68" s="6">
        <v>65</v>
      </c>
      <c r="B68" t="s">
        <v>3</v>
      </c>
      <c r="C68" s="5">
        <v>5</v>
      </c>
      <c r="D68" s="5">
        <v>4</v>
      </c>
      <c r="E68" s="5">
        <v>5</v>
      </c>
      <c r="F68" s="5">
        <v>2</v>
      </c>
    </row>
    <row r="69" spans="1:6" x14ac:dyDescent="0.25">
      <c r="A69" s="6">
        <v>66</v>
      </c>
      <c r="B69" t="s">
        <v>3</v>
      </c>
      <c r="C69" s="5">
        <v>4</v>
      </c>
      <c r="D69" s="5">
        <v>4</v>
      </c>
      <c r="E69" s="5">
        <v>5</v>
      </c>
      <c r="F69" s="5">
        <v>5</v>
      </c>
    </row>
    <row r="70" spans="1:6" x14ac:dyDescent="0.25">
      <c r="A70" s="6">
        <v>67</v>
      </c>
      <c r="B70" t="s">
        <v>3</v>
      </c>
      <c r="C70" s="5">
        <v>4</v>
      </c>
      <c r="D70" s="5">
        <v>4</v>
      </c>
      <c r="E70" s="5">
        <v>4</v>
      </c>
      <c r="F70" s="5">
        <v>5</v>
      </c>
    </row>
    <row r="71" spans="1:6" x14ac:dyDescent="0.25">
      <c r="A71" s="6">
        <v>68</v>
      </c>
      <c r="B71" t="s">
        <v>3</v>
      </c>
      <c r="C71" s="5">
        <v>5</v>
      </c>
      <c r="D71" s="5">
        <v>4</v>
      </c>
      <c r="E71" s="5">
        <v>4</v>
      </c>
      <c r="F71" s="5">
        <v>4</v>
      </c>
    </row>
    <row r="72" spans="1:6" x14ac:dyDescent="0.25">
      <c r="A72" s="6">
        <v>69</v>
      </c>
      <c r="B72" t="s">
        <v>3</v>
      </c>
      <c r="C72" s="5">
        <v>5</v>
      </c>
      <c r="D72" s="5">
        <v>4</v>
      </c>
      <c r="E72" s="5">
        <v>3</v>
      </c>
      <c r="F72" s="5">
        <v>5</v>
      </c>
    </row>
    <row r="73" spans="1:6" x14ac:dyDescent="0.25">
      <c r="A73" s="6">
        <v>70</v>
      </c>
      <c r="B73" t="s">
        <v>3</v>
      </c>
      <c r="C73" s="5">
        <v>5</v>
      </c>
      <c r="D73" s="5">
        <v>4</v>
      </c>
      <c r="E73" s="5">
        <v>5</v>
      </c>
      <c r="F73" s="5">
        <v>4</v>
      </c>
    </row>
    <row r="74" spans="1:6" x14ac:dyDescent="0.25">
      <c r="A74" s="6">
        <v>71</v>
      </c>
      <c r="B74" t="s">
        <v>3</v>
      </c>
      <c r="C74" s="5">
        <v>5</v>
      </c>
      <c r="D74" s="5">
        <v>5</v>
      </c>
      <c r="E74" s="5">
        <v>4</v>
      </c>
      <c r="F74" s="5">
        <v>5</v>
      </c>
    </row>
    <row r="75" spans="1:6" x14ac:dyDescent="0.25">
      <c r="A75" s="6">
        <v>72</v>
      </c>
      <c r="B75" t="s">
        <v>3</v>
      </c>
      <c r="C75" s="5">
        <v>5</v>
      </c>
      <c r="D75" s="5">
        <v>4</v>
      </c>
      <c r="E75" s="5">
        <v>4</v>
      </c>
      <c r="F75" s="5">
        <v>4</v>
      </c>
    </row>
    <row r="76" spans="1:6" x14ac:dyDescent="0.25">
      <c r="A76" s="6">
        <v>73</v>
      </c>
      <c r="B76" t="s">
        <v>3</v>
      </c>
      <c r="C76" s="5">
        <v>5</v>
      </c>
      <c r="D76" s="5">
        <v>4</v>
      </c>
      <c r="E76" s="5">
        <v>5</v>
      </c>
      <c r="F76" s="5">
        <v>2</v>
      </c>
    </row>
    <row r="77" spans="1:6" x14ac:dyDescent="0.25">
      <c r="A77" s="6">
        <v>74</v>
      </c>
      <c r="B77" t="s">
        <v>3</v>
      </c>
      <c r="C77" s="5">
        <v>5</v>
      </c>
      <c r="D77" s="5">
        <v>3</v>
      </c>
      <c r="E77" s="5">
        <v>4</v>
      </c>
      <c r="F77" s="5">
        <v>5</v>
      </c>
    </row>
    <row r="78" spans="1:6" x14ac:dyDescent="0.25">
      <c r="A78" s="6">
        <v>75</v>
      </c>
      <c r="B78" t="s">
        <v>3</v>
      </c>
      <c r="C78" s="5">
        <v>5</v>
      </c>
      <c r="D78" s="5">
        <v>4</v>
      </c>
      <c r="E78" s="5">
        <v>5</v>
      </c>
      <c r="F78" s="5">
        <v>5</v>
      </c>
    </row>
    <row r="79" spans="1:6" x14ac:dyDescent="0.25">
      <c r="A79" s="6">
        <v>76</v>
      </c>
      <c r="B79" t="s">
        <v>3</v>
      </c>
      <c r="C79" s="5">
        <v>5</v>
      </c>
      <c r="D79" s="5">
        <v>4</v>
      </c>
      <c r="E79" s="5">
        <v>1</v>
      </c>
      <c r="F79" s="5">
        <v>5</v>
      </c>
    </row>
    <row r="80" spans="1:6" x14ac:dyDescent="0.25">
      <c r="A80" s="6">
        <v>77</v>
      </c>
      <c r="B80" t="s">
        <v>3</v>
      </c>
      <c r="C80" s="5">
        <v>4</v>
      </c>
      <c r="D80" s="5">
        <v>5</v>
      </c>
      <c r="E80" s="5">
        <v>3</v>
      </c>
      <c r="F80" s="5">
        <v>5</v>
      </c>
    </row>
    <row r="81" spans="1:6" x14ac:dyDescent="0.25">
      <c r="A81" s="6">
        <v>78</v>
      </c>
      <c r="B81" t="s">
        <v>3</v>
      </c>
      <c r="C81" s="5">
        <v>3</v>
      </c>
      <c r="D81" s="5">
        <v>5</v>
      </c>
      <c r="E81" s="5">
        <v>2</v>
      </c>
      <c r="F81" s="5">
        <v>5</v>
      </c>
    </row>
    <row r="82" spans="1:6" x14ac:dyDescent="0.25">
      <c r="A82" s="6">
        <v>79</v>
      </c>
      <c r="B82" t="s">
        <v>3</v>
      </c>
      <c r="C82" s="5">
        <v>5</v>
      </c>
      <c r="D82" s="5">
        <v>5</v>
      </c>
      <c r="E82" s="5">
        <v>4</v>
      </c>
      <c r="F82" s="5">
        <v>4</v>
      </c>
    </row>
    <row r="83" spans="1:6" x14ac:dyDescent="0.25">
      <c r="A83" s="6">
        <v>80</v>
      </c>
      <c r="B83" t="s">
        <v>3</v>
      </c>
      <c r="C83" s="5">
        <v>4</v>
      </c>
      <c r="D83" s="5">
        <v>4</v>
      </c>
      <c r="E83" s="5">
        <v>3</v>
      </c>
      <c r="F83" s="5">
        <v>5</v>
      </c>
    </row>
    <row r="84" spans="1:6" x14ac:dyDescent="0.25">
      <c r="A84" s="6">
        <v>81</v>
      </c>
      <c r="B84" t="s">
        <v>3</v>
      </c>
      <c r="C84" s="5">
        <v>3</v>
      </c>
      <c r="D84" s="5">
        <v>2</v>
      </c>
      <c r="E84" s="5">
        <v>4</v>
      </c>
      <c r="F84" s="5">
        <v>5</v>
      </c>
    </row>
    <row r="85" spans="1:6" x14ac:dyDescent="0.25">
      <c r="A85" s="6">
        <v>82</v>
      </c>
      <c r="B85" t="s">
        <v>3</v>
      </c>
      <c r="C85" s="5">
        <v>1</v>
      </c>
      <c r="D85" s="5">
        <v>4</v>
      </c>
      <c r="E85" s="5">
        <v>3</v>
      </c>
      <c r="F85" s="5">
        <v>4</v>
      </c>
    </row>
    <row r="86" spans="1:6" x14ac:dyDescent="0.25">
      <c r="A86" s="6">
        <v>83</v>
      </c>
      <c r="B86" t="s">
        <v>3</v>
      </c>
      <c r="C86" s="5">
        <v>4</v>
      </c>
      <c r="D86" s="5">
        <v>5</v>
      </c>
      <c r="E86" s="5">
        <v>3</v>
      </c>
      <c r="F86" s="5">
        <v>5</v>
      </c>
    </row>
    <row r="87" spans="1:6" x14ac:dyDescent="0.25">
      <c r="A87" s="6">
        <v>84</v>
      </c>
      <c r="B87" t="s">
        <v>3</v>
      </c>
      <c r="C87" s="5">
        <v>5</v>
      </c>
      <c r="D87" s="5">
        <v>5</v>
      </c>
      <c r="E87" s="5">
        <v>4</v>
      </c>
      <c r="F87" s="5">
        <v>4</v>
      </c>
    </row>
    <row r="88" spans="1:6" x14ac:dyDescent="0.25">
      <c r="A88" s="6">
        <v>85</v>
      </c>
      <c r="B88" t="s">
        <v>3</v>
      </c>
      <c r="C88" s="5">
        <v>4</v>
      </c>
      <c r="D88" s="5">
        <v>5</v>
      </c>
      <c r="E88" s="5">
        <v>5</v>
      </c>
      <c r="F88" s="5">
        <v>5</v>
      </c>
    </row>
    <row r="89" spans="1:6" x14ac:dyDescent="0.25">
      <c r="A89" s="6">
        <v>86</v>
      </c>
      <c r="B89" t="s">
        <v>3</v>
      </c>
      <c r="C89" s="5">
        <v>5</v>
      </c>
      <c r="D89" s="5">
        <v>5</v>
      </c>
      <c r="E89" s="5">
        <v>4</v>
      </c>
      <c r="F89" s="5">
        <v>5</v>
      </c>
    </row>
    <row r="90" spans="1:6" x14ac:dyDescent="0.25">
      <c r="A90" s="6">
        <v>87</v>
      </c>
      <c r="B90" t="s">
        <v>3</v>
      </c>
      <c r="C90" s="5">
        <v>5</v>
      </c>
      <c r="D90" s="5">
        <v>5</v>
      </c>
      <c r="E90" s="5">
        <v>4</v>
      </c>
      <c r="F90" s="5">
        <v>4</v>
      </c>
    </row>
    <row r="91" spans="1:6" x14ac:dyDescent="0.25">
      <c r="A91" s="6">
        <v>88</v>
      </c>
      <c r="B91" t="s">
        <v>3</v>
      </c>
      <c r="C91" s="5">
        <v>4</v>
      </c>
      <c r="D91" s="5">
        <v>2</v>
      </c>
      <c r="E91" s="5">
        <v>4</v>
      </c>
      <c r="F91" s="5">
        <v>5</v>
      </c>
    </row>
    <row r="92" spans="1:6" x14ac:dyDescent="0.25">
      <c r="A92" s="6">
        <v>89</v>
      </c>
      <c r="B92" t="s">
        <v>3</v>
      </c>
      <c r="C92" s="5">
        <v>5</v>
      </c>
      <c r="D92" s="5">
        <v>4</v>
      </c>
      <c r="E92" s="5">
        <v>5</v>
      </c>
      <c r="F92" s="5">
        <v>4</v>
      </c>
    </row>
    <row r="93" spans="1:6" x14ac:dyDescent="0.25">
      <c r="A93" s="6">
        <v>90</v>
      </c>
      <c r="B93" t="s">
        <v>3</v>
      </c>
      <c r="C93" s="5">
        <v>5</v>
      </c>
      <c r="D93" s="5">
        <v>4</v>
      </c>
      <c r="E93" s="5">
        <v>5</v>
      </c>
      <c r="F93" s="5">
        <v>4</v>
      </c>
    </row>
    <row r="94" spans="1:6" x14ac:dyDescent="0.25">
      <c r="A94" s="6">
        <v>91</v>
      </c>
      <c r="B94" t="s">
        <v>3</v>
      </c>
      <c r="C94" s="5">
        <v>5</v>
      </c>
      <c r="D94" s="5">
        <v>5</v>
      </c>
      <c r="E94" s="5">
        <v>4</v>
      </c>
      <c r="F94" s="5">
        <v>3</v>
      </c>
    </row>
    <row r="95" spans="1:6" x14ac:dyDescent="0.25">
      <c r="A95" s="6">
        <v>92</v>
      </c>
      <c r="B95" t="s">
        <v>3</v>
      </c>
      <c r="C95" s="5">
        <v>5</v>
      </c>
      <c r="D95" s="5">
        <v>5</v>
      </c>
      <c r="E95" s="5">
        <v>5</v>
      </c>
      <c r="F95" s="5">
        <v>5</v>
      </c>
    </row>
    <row r="96" spans="1:6" x14ac:dyDescent="0.25">
      <c r="A96" s="6">
        <v>93</v>
      </c>
      <c r="B96" t="s">
        <v>3</v>
      </c>
      <c r="C96" s="5">
        <v>4</v>
      </c>
      <c r="D96" s="5">
        <v>5</v>
      </c>
      <c r="E96" s="5">
        <v>5</v>
      </c>
      <c r="F96" s="5">
        <v>3</v>
      </c>
    </row>
    <row r="97" spans="1:6" x14ac:dyDescent="0.25">
      <c r="A97" s="6">
        <v>94</v>
      </c>
      <c r="B97" t="s">
        <v>3</v>
      </c>
      <c r="C97" s="5">
        <v>5</v>
      </c>
      <c r="D97" s="5">
        <v>5</v>
      </c>
      <c r="E97" s="5">
        <v>4</v>
      </c>
      <c r="F97" s="5">
        <v>5</v>
      </c>
    </row>
    <row r="98" spans="1:6" x14ac:dyDescent="0.25">
      <c r="A98" s="6">
        <v>95</v>
      </c>
      <c r="B98" t="s">
        <v>3</v>
      </c>
      <c r="C98" s="5">
        <v>4</v>
      </c>
      <c r="D98" s="5">
        <v>4</v>
      </c>
      <c r="E98" s="5">
        <v>5</v>
      </c>
      <c r="F98" s="5">
        <v>5</v>
      </c>
    </row>
    <row r="99" spans="1:6" x14ac:dyDescent="0.25">
      <c r="A99" s="6">
        <v>96</v>
      </c>
      <c r="B99" t="s">
        <v>3</v>
      </c>
      <c r="C99" s="5">
        <v>5</v>
      </c>
      <c r="D99" s="5">
        <v>5</v>
      </c>
      <c r="E99" s="5">
        <v>3</v>
      </c>
      <c r="F99" s="5">
        <v>4</v>
      </c>
    </row>
    <row r="100" spans="1:6" x14ac:dyDescent="0.25">
      <c r="A100" s="6">
        <v>97</v>
      </c>
      <c r="B100" t="s">
        <v>3</v>
      </c>
      <c r="C100" s="5">
        <v>4</v>
      </c>
      <c r="D100" s="5">
        <v>5</v>
      </c>
      <c r="E100" s="5">
        <v>2</v>
      </c>
      <c r="F100" s="5">
        <v>4</v>
      </c>
    </row>
    <row r="101" spans="1:6" x14ac:dyDescent="0.25">
      <c r="A101" s="6">
        <v>98</v>
      </c>
      <c r="B101" t="s">
        <v>3</v>
      </c>
      <c r="C101" s="5">
        <v>5</v>
      </c>
      <c r="D101" s="5">
        <v>5</v>
      </c>
      <c r="E101" s="5">
        <v>5</v>
      </c>
      <c r="F101" s="5">
        <v>4</v>
      </c>
    </row>
    <row r="102" spans="1:6" x14ac:dyDescent="0.25">
      <c r="A102" s="6">
        <v>99</v>
      </c>
      <c r="B102" t="s">
        <v>3</v>
      </c>
      <c r="C102" s="5">
        <v>4</v>
      </c>
      <c r="D102" s="5">
        <v>5</v>
      </c>
      <c r="E102" s="5">
        <v>4</v>
      </c>
      <c r="F102" s="5">
        <v>3</v>
      </c>
    </row>
    <row r="103" spans="1:6" x14ac:dyDescent="0.25">
      <c r="A103" s="6">
        <v>100</v>
      </c>
      <c r="B103" t="s">
        <v>3</v>
      </c>
      <c r="C103" s="5">
        <v>4</v>
      </c>
      <c r="D103" s="5">
        <v>5</v>
      </c>
      <c r="E103" s="5">
        <v>5</v>
      </c>
      <c r="F103" s="5">
        <v>4</v>
      </c>
    </row>
    <row r="104" spans="1:6" x14ac:dyDescent="0.25">
      <c r="A104" s="6">
        <v>101</v>
      </c>
      <c r="B104" t="s">
        <v>4</v>
      </c>
      <c r="C104" s="5">
        <v>5</v>
      </c>
      <c r="D104" s="5">
        <v>4</v>
      </c>
      <c r="E104" s="5">
        <v>3</v>
      </c>
      <c r="F104" s="5">
        <v>5</v>
      </c>
    </row>
    <row r="105" spans="1:6" x14ac:dyDescent="0.25">
      <c r="A105" s="6">
        <v>102</v>
      </c>
      <c r="B105" t="s">
        <v>4</v>
      </c>
      <c r="C105" s="5">
        <v>5</v>
      </c>
      <c r="D105" s="5">
        <v>4</v>
      </c>
      <c r="E105" s="5">
        <v>2</v>
      </c>
      <c r="F105" s="5">
        <v>4</v>
      </c>
    </row>
    <row r="106" spans="1:6" x14ac:dyDescent="0.25">
      <c r="A106" s="6">
        <v>103</v>
      </c>
      <c r="B106" t="s">
        <v>4</v>
      </c>
      <c r="C106" s="5">
        <v>5</v>
      </c>
      <c r="D106" s="5">
        <v>4</v>
      </c>
      <c r="E106" s="5">
        <v>5</v>
      </c>
      <c r="F106" s="5">
        <v>5</v>
      </c>
    </row>
    <row r="107" spans="1:6" x14ac:dyDescent="0.25">
      <c r="A107" s="6">
        <v>104</v>
      </c>
      <c r="B107" t="s">
        <v>4</v>
      </c>
      <c r="C107" s="5">
        <v>4</v>
      </c>
      <c r="D107" s="5">
        <v>2</v>
      </c>
      <c r="E107" s="5">
        <v>4</v>
      </c>
      <c r="F107" s="5">
        <v>5</v>
      </c>
    </row>
    <row r="108" spans="1:6" x14ac:dyDescent="0.25">
      <c r="A108" s="6">
        <v>105</v>
      </c>
      <c r="B108" t="s">
        <v>4</v>
      </c>
      <c r="C108" s="5">
        <v>5</v>
      </c>
      <c r="D108" s="5">
        <v>4</v>
      </c>
      <c r="E108" s="5">
        <v>4</v>
      </c>
      <c r="F108" s="5">
        <v>5</v>
      </c>
    </row>
    <row r="109" spans="1:6" x14ac:dyDescent="0.25">
      <c r="A109" s="6">
        <v>106</v>
      </c>
      <c r="B109" t="s">
        <v>4</v>
      </c>
      <c r="C109" s="5">
        <v>4</v>
      </c>
      <c r="D109" s="5">
        <v>5</v>
      </c>
      <c r="E109" s="5">
        <v>2</v>
      </c>
      <c r="F109" s="5">
        <v>5</v>
      </c>
    </row>
    <row r="110" spans="1:6" x14ac:dyDescent="0.25">
      <c r="A110" s="6">
        <v>107</v>
      </c>
      <c r="B110" t="s">
        <v>4</v>
      </c>
      <c r="C110" s="5">
        <v>5</v>
      </c>
      <c r="D110" s="5">
        <v>4</v>
      </c>
      <c r="E110" s="5">
        <v>4</v>
      </c>
      <c r="F110" s="5">
        <v>4</v>
      </c>
    </row>
    <row r="111" spans="1:6" x14ac:dyDescent="0.25">
      <c r="A111" s="6">
        <v>108</v>
      </c>
      <c r="B111" t="s">
        <v>4</v>
      </c>
      <c r="C111" s="5">
        <v>4</v>
      </c>
      <c r="D111" s="5">
        <v>5</v>
      </c>
      <c r="E111" s="5">
        <v>3</v>
      </c>
      <c r="F111" s="5">
        <v>5</v>
      </c>
    </row>
    <row r="112" spans="1:6" x14ac:dyDescent="0.25">
      <c r="A112" s="6">
        <v>109</v>
      </c>
      <c r="B112" t="s">
        <v>4</v>
      </c>
      <c r="C112" s="5">
        <v>4</v>
      </c>
      <c r="D112" s="5">
        <v>4</v>
      </c>
      <c r="E112" s="5">
        <v>4</v>
      </c>
      <c r="F112" s="5">
        <v>3</v>
      </c>
    </row>
    <row r="113" spans="1:6" x14ac:dyDescent="0.25">
      <c r="A113" s="6">
        <v>110</v>
      </c>
      <c r="B113" t="s">
        <v>4</v>
      </c>
      <c r="C113" s="5">
        <v>4</v>
      </c>
      <c r="D113" s="5">
        <v>4</v>
      </c>
      <c r="E113" s="5">
        <v>2</v>
      </c>
      <c r="F113" s="5">
        <v>4</v>
      </c>
    </row>
    <row r="114" spans="1:6" x14ac:dyDescent="0.25">
      <c r="A114" s="6">
        <v>111</v>
      </c>
      <c r="B114" t="s">
        <v>4</v>
      </c>
      <c r="C114" s="5">
        <v>5</v>
      </c>
      <c r="D114" s="5">
        <v>4</v>
      </c>
      <c r="E114" s="5">
        <v>3</v>
      </c>
      <c r="F114" s="5">
        <v>4</v>
      </c>
    </row>
    <row r="115" spans="1:6" x14ac:dyDescent="0.25">
      <c r="A115" s="6">
        <v>112</v>
      </c>
      <c r="B115" t="s">
        <v>4</v>
      </c>
      <c r="C115" s="5">
        <v>3</v>
      </c>
      <c r="D115" s="5">
        <v>3</v>
      </c>
      <c r="E115" s="5">
        <v>5</v>
      </c>
      <c r="F115" s="5">
        <v>5</v>
      </c>
    </row>
    <row r="116" spans="1:6" x14ac:dyDescent="0.25">
      <c r="A116" s="6">
        <v>113</v>
      </c>
      <c r="B116" t="s">
        <v>4</v>
      </c>
      <c r="C116" s="5">
        <v>5</v>
      </c>
      <c r="D116" s="5">
        <v>4</v>
      </c>
      <c r="E116" s="5">
        <v>3</v>
      </c>
      <c r="F116" s="5">
        <v>4</v>
      </c>
    </row>
    <row r="117" spans="1:6" x14ac:dyDescent="0.25">
      <c r="A117" s="6">
        <v>114</v>
      </c>
      <c r="B117" t="s">
        <v>4</v>
      </c>
      <c r="C117" s="5">
        <v>5</v>
      </c>
      <c r="D117" s="5">
        <v>4</v>
      </c>
      <c r="E117" s="5">
        <v>2</v>
      </c>
      <c r="F117" s="5">
        <v>5</v>
      </c>
    </row>
    <row r="118" spans="1:6" x14ac:dyDescent="0.25">
      <c r="A118" s="6">
        <v>115</v>
      </c>
      <c r="B118" t="s">
        <v>4</v>
      </c>
      <c r="C118" s="5">
        <v>4</v>
      </c>
      <c r="D118" s="5">
        <v>4</v>
      </c>
      <c r="E118" s="5">
        <v>3</v>
      </c>
      <c r="F118" s="5">
        <v>4</v>
      </c>
    </row>
    <row r="119" spans="1:6" x14ac:dyDescent="0.25">
      <c r="A119" s="6">
        <v>116</v>
      </c>
      <c r="B119" t="s">
        <v>4</v>
      </c>
      <c r="C119" s="5">
        <v>4</v>
      </c>
      <c r="D119" s="5">
        <v>4</v>
      </c>
      <c r="E119" s="5">
        <v>3</v>
      </c>
      <c r="F119" s="5">
        <v>5</v>
      </c>
    </row>
    <row r="120" spans="1:6" x14ac:dyDescent="0.25">
      <c r="A120" s="6">
        <v>117</v>
      </c>
      <c r="B120" t="s">
        <v>4</v>
      </c>
      <c r="C120" s="5">
        <v>1</v>
      </c>
      <c r="D120" s="5">
        <v>5</v>
      </c>
      <c r="E120" s="5">
        <v>3</v>
      </c>
      <c r="F120" s="5">
        <v>4</v>
      </c>
    </row>
    <row r="121" spans="1:6" x14ac:dyDescent="0.25">
      <c r="A121" s="6">
        <v>118</v>
      </c>
      <c r="B121" t="s">
        <v>4</v>
      </c>
      <c r="C121" s="5">
        <v>5</v>
      </c>
      <c r="D121" s="5">
        <v>4</v>
      </c>
      <c r="E121" s="5">
        <v>2</v>
      </c>
      <c r="F121" s="5">
        <v>4</v>
      </c>
    </row>
    <row r="122" spans="1:6" x14ac:dyDescent="0.25">
      <c r="A122" s="6">
        <v>119</v>
      </c>
      <c r="B122" t="s">
        <v>4</v>
      </c>
      <c r="C122" s="5">
        <v>4</v>
      </c>
      <c r="D122" s="5">
        <v>4</v>
      </c>
      <c r="E122" s="5">
        <v>4</v>
      </c>
      <c r="F122" s="5">
        <v>4</v>
      </c>
    </row>
    <row r="123" spans="1:6" x14ac:dyDescent="0.25">
      <c r="A123" s="6">
        <v>120</v>
      </c>
      <c r="B123" t="s">
        <v>4</v>
      </c>
      <c r="C123" s="5">
        <v>4</v>
      </c>
      <c r="D123" s="5">
        <v>4</v>
      </c>
      <c r="E123" s="5">
        <v>5</v>
      </c>
      <c r="F123" s="5">
        <v>5</v>
      </c>
    </row>
    <row r="124" spans="1:6" x14ac:dyDescent="0.25">
      <c r="A124" s="6">
        <v>121</v>
      </c>
      <c r="B124" t="s">
        <v>4</v>
      </c>
      <c r="C124" s="5">
        <v>5</v>
      </c>
      <c r="D124" s="5">
        <v>4</v>
      </c>
      <c r="E124" s="5">
        <v>2</v>
      </c>
      <c r="F124" s="5">
        <v>4</v>
      </c>
    </row>
    <row r="125" spans="1:6" x14ac:dyDescent="0.25">
      <c r="A125" s="6">
        <v>122</v>
      </c>
      <c r="B125" t="s">
        <v>4</v>
      </c>
      <c r="C125" s="5">
        <v>4</v>
      </c>
      <c r="D125" s="5">
        <v>4</v>
      </c>
      <c r="E125" s="5">
        <v>5</v>
      </c>
      <c r="F125" s="5">
        <v>5</v>
      </c>
    </row>
    <row r="126" spans="1:6" x14ac:dyDescent="0.25">
      <c r="A126" s="6">
        <v>123</v>
      </c>
      <c r="B126" t="s">
        <v>4</v>
      </c>
      <c r="C126" s="5">
        <v>4</v>
      </c>
      <c r="D126" s="5">
        <v>4</v>
      </c>
      <c r="E126" s="5">
        <v>4</v>
      </c>
      <c r="F126" s="5">
        <v>3</v>
      </c>
    </row>
    <row r="127" spans="1:6" x14ac:dyDescent="0.25">
      <c r="A127" s="6">
        <v>124</v>
      </c>
      <c r="B127" t="s">
        <v>4</v>
      </c>
      <c r="C127" s="5">
        <v>3</v>
      </c>
      <c r="D127" s="5">
        <v>3</v>
      </c>
      <c r="E127" s="5">
        <v>4</v>
      </c>
      <c r="F127" s="5">
        <v>5</v>
      </c>
    </row>
    <row r="128" spans="1:6" x14ac:dyDescent="0.25">
      <c r="A128" s="6">
        <v>125</v>
      </c>
      <c r="B128" t="s">
        <v>4</v>
      </c>
      <c r="C128" s="5">
        <v>5</v>
      </c>
      <c r="D128" s="5">
        <v>4</v>
      </c>
      <c r="E128" s="5">
        <v>4</v>
      </c>
      <c r="F128" s="5">
        <v>4</v>
      </c>
    </row>
    <row r="129" spans="1:6" x14ac:dyDescent="0.25">
      <c r="A129" s="6">
        <v>126</v>
      </c>
      <c r="B129" t="s">
        <v>4</v>
      </c>
      <c r="C129" s="5">
        <v>4</v>
      </c>
      <c r="D129" s="5">
        <v>4</v>
      </c>
      <c r="E129" s="5">
        <v>4</v>
      </c>
      <c r="F129" s="5">
        <v>1</v>
      </c>
    </row>
    <row r="130" spans="1:6" x14ac:dyDescent="0.25">
      <c r="A130" s="6">
        <v>127</v>
      </c>
      <c r="B130" t="s">
        <v>4</v>
      </c>
      <c r="C130" s="5">
        <v>4</v>
      </c>
      <c r="D130" s="5">
        <v>5</v>
      </c>
      <c r="E130" s="5">
        <v>5</v>
      </c>
      <c r="F130" s="5">
        <v>5</v>
      </c>
    </row>
    <row r="131" spans="1:6" x14ac:dyDescent="0.25">
      <c r="A131" s="6">
        <v>128</v>
      </c>
      <c r="B131" t="s">
        <v>4</v>
      </c>
      <c r="C131" s="5">
        <v>4</v>
      </c>
      <c r="D131" s="5">
        <v>1</v>
      </c>
      <c r="E131" s="5">
        <v>4</v>
      </c>
      <c r="F131" s="5">
        <v>5</v>
      </c>
    </row>
    <row r="132" spans="1:6" x14ac:dyDescent="0.25">
      <c r="A132" s="6">
        <v>129</v>
      </c>
      <c r="B132" t="s">
        <v>4</v>
      </c>
      <c r="C132" s="5">
        <v>4</v>
      </c>
      <c r="D132" s="5">
        <v>5</v>
      </c>
      <c r="E132" s="5">
        <v>4</v>
      </c>
      <c r="F132" s="5">
        <v>4</v>
      </c>
    </row>
    <row r="133" spans="1:6" x14ac:dyDescent="0.25">
      <c r="A133" s="6">
        <v>130</v>
      </c>
      <c r="B133" t="s">
        <v>4</v>
      </c>
      <c r="C133" s="5">
        <v>4</v>
      </c>
      <c r="D133" s="5">
        <v>4</v>
      </c>
      <c r="E133" s="5">
        <v>4</v>
      </c>
      <c r="F133" s="5">
        <v>5</v>
      </c>
    </row>
    <row r="134" spans="1:6" x14ac:dyDescent="0.25">
      <c r="A134" s="6">
        <v>131</v>
      </c>
      <c r="B134" t="s">
        <v>4</v>
      </c>
      <c r="C134" s="5">
        <v>5</v>
      </c>
      <c r="D134" s="5">
        <v>4</v>
      </c>
      <c r="E134" s="5">
        <v>3</v>
      </c>
      <c r="F134" s="5">
        <v>4</v>
      </c>
    </row>
    <row r="135" spans="1:6" x14ac:dyDescent="0.25">
      <c r="A135" s="6">
        <v>132</v>
      </c>
      <c r="B135" t="s">
        <v>4</v>
      </c>
      <c r="C135" s="5">
        <v>4</v>
      </c>
      <c r="D135" s="5">
        <v>4</v>
      </c>
      <c r="E135" s="5">
        <v>4</v>
      </c>
      <c r="F135" s="5">
        <v>5</v>
      </c>
    </row>
    <row r="136" spans="1:6" x14ac:dyDescent="0.25">
      <c r="A136" s="6">
        <v>133</v>
      </c>
      <c r="B136" t="s">
        <v>4</v>
      </c>
      <c r="C136" s="5">
        <v>5</v>
      </c>
      <c r="D136" s="5">
        <v>5</v>
      </c>
      <c r="E136" s="5">
        <v>4</v>
      </c>
      <c r="F136" s="5">
        <v>3</v>
      </c>
    </row>
    <row r="137" spans="1:6" x14ac:dyDescent="0.25">
      <c r="A137" s="6">
        <v>134</v>
      </c>
      <c r="B137" t="s">
        <v>4</v>
      </c>
      <c r="C137" s="5">
        <v>5</v>
      </c>
      <c r="D137" s="5">
        <v>5</v>
      </c>
      <c r="E137" s="5">
        <v>4</v>
      </c>
      <c r="F137" s="5">
        <v>4</v>
      </c>
    </row>
    <row r="138" spans="1:6" x14ac:dyDescent="0.25">
      <c r="A138" s="6">
        <v>135</v>
      </c>
      <c r="B138" t="s">
        <v>4</v>
      </c>
      <c r="C138" s="5">
        <v>4</v>
      </c>
      <c r="D138" s="5">
        <v>4</v>
      </c>
      <c r="E138" s="5">
        <v>2</v>
      </c>
      <c r="F138" s="5">
        <v>4</v>
      </c>
    </row>
    <row r="139" spans="1:6" x14ac:dyDescent="0.25">
      <c r="A139" s="6">
        <v>136</v>
      </c>
      <c r="B139" t="s">
        <v>4</v>
      </c>
      <c r="C139" s="5">
        <v>4</v>
      </c>
      <c r="D139" s="5">
        <v>4</v>
      </c>
      <c r="E139" s="5">
        <v>4</v>
      </c>
      <c r="F139" s="5">
        <v>5</v>
      </c>
    </row>
    <row r="140" spans="1:6" x14ac:dyDescent="0.25">
      <c r="A140" s="6">
        <v>137</v>
      </c>
      <c r="B140" t="s">
        <v>4</v>
      </c>
      <c r="C140" s="5">
        <v>5</v>
      </c>
      <c r="D140" s="5">
        <v>4</v>
      </c>
      <c r="E140" s="5">
        <v>4</v>
      </c>
      <c r="F140" s="5">
        <v>5</v>
      </c>
    </row>
    <row r="141" spans="1:6" x14ac:dyDescent="0.25">
      <c r="A141" s="6">
        <v>138</v>
      </c>
      <c r="B141" t="s">
        <v>4</v>
      </c>
      <c r="C141" s="5">
        <v>5</v>
      </c>
      <c r="D141" s="5">
        <v>4</v>
      </c>
      <c r="E141" s="5">
        <v>4</v>
      </c>
      <c r="F141" s="5">
        <v>4</v>
      </c>
    </row>
    <row r="142" spans="1:6" x14ac:dyDescent="0.25">
      <c r="A142" s="6">
        <v>139</v>
      </c>
      <c r="B142" t="s">
        <v>4</v>
      </c>
      <c r="C142" s="5">
        <v>5</v>
      </c>
      <c r="D142" s="5">
        <v>4</v>
      </c>
      <c r="E142" s="5">
        <v>1</v>
      </c>
      <c r="F142" s="5">
        <v>4</v>
      </c>
    </row>
    <row r="143" spans="1:6" x14ac:dyDescent="0.25">
      <c r="A143" s="6">
        <v>140</v>
      </c>
      <c r="B143" t="s">
        <v>4</v>
      </c>
      <c r="C143" s="5">
        <v>3</v>
      </c>
      <c r="D143" s="5">
        <v>4</v>
      </c>
      <c r="E143" s="5">
        <v>4</v>
      </c>
      <c r="F143" s="5">
        <v>5</v>
      </c>
    </row>
    <row r="144" spans="1:6" x14ac:dyDescent="0.25">
      <c r="A144" s="6">
        <v>141</v>
      </c>
      <c r="B144" t="s">
        <v>4</v>
      </c>
      <c r="C144" s="5">
        <v>4</v>
      </c>
      <c r="D144" s="5">
        <v>3</v>
      </c>
      <c r="E144" s="5">
        <v>5</v>
      </c>
      <c r="F144" s="5">
        <v>4</v>
      </c>
    </row>
    <row r="145" spans="1:6" x14ac:dyDescent="0.25">
      <c r="A145" s="6">
        <v>142</v>
      </c>
      <c r="B145" t="s">
        <v>4</v>
      </c>
      <c r="C145" s="5">
        <v>4</v>
      </c>
      <c r="D145" s="5">
        <v>4</v>
      </c>
      <c r="E145" s="5">
        <v>2</v>
      </c>
      <c r="F145" s="5">
        <v>3</v>
      </c>
    </row>
    <row r="146" spans="1:6" x14ac:dyDescent="0.25">
      <c r="A146" s="6">
        <v>143</v>
      </c>
      <c r="B146" t="s">
        <v>4</v>
      </c>
      <c r="C146" s="5">
        <v>5</v>
      </c>
      <c r="D146" s="5">
        <v>4</v>
      </c>
      <c r="E146" s="5">
        <v>3</v>
      </c>
      <c r="F146" s="5">
        <v>3</v>
      </c>
    </row>
    <row r="147" spans="1:6" x14ac:dyDescent="0.25">
      <c r="A147" s="6">
        <v>144</v>
      </c>
      <c r="B147" t="s">
        <v>4</v>
      </c>
      <c r="C147" s="5">
        <v>4</v>
      </c>
      <c r="D147" s="5">
        <v>3</v>
      </c>
      <c r="E147" s="5">
        <v>4</v>
      </c>
      <c r="F147" s="5">
        <v>5</v>
      </c>
    </row>
    <row r="148" spans="1:6" x14ac:dyDescent="0.25">
      <c r="A148" s="6">
        <v>145</v>
      </c>
      <c r="B148" t="s">
        <v>4</v>
      </c>
      <c r="C148" s="5">
        <v>5</v>
      </c>
      <c r="D148" s="5">
        <v>3</v>
      </c>
      <c r="E148" s="5">
        <v>5</v>
      </c>
      <c r="F148" s="5">
        <v>5</v>
      </c>
    </row>
    <row r="149" spans="1:6" x14ac:dyDescent="0.25">
      <c r="A149" s="6">
        <v>146</v>
      </c>
      <c r="B149" t="s">
        <v>4</v>
      </c>
      <c r="C149" s="5">
        <v>5</v>
      </c>
      <c r="D149" s="5">
        <v>4</v>
      </c>
      <c r="E149" s="5">
        <v>4</v>
      </c>
      <c r="F149" s="5">
        <v>4</v>
      </c>
    </row>
    <row r="150" spans="1:6" x14ac:dyDescent="0.25">
      <c r="A150" s="6">
        <v>147</v>
      </c>
      <c r="B150" t="s">
        <v>4</v>
      </c>
      <c r="C150" s="5">
        <v>5</v>
      </c>
      <c r="D150" s="5">
        <v>4</v>
      </c>
      <c r="E150" s="5">
        <v>4</v>
      </c>
      <c r="F150" s="5">
        <v>4</v>
      </c>
    </row>
    <row r="151" spans="1:6" x14ac:dyDescent="0.25">
      <c r="A151" s="6">
        <v>148</v>
      </c>
      <c r="B151" t="s">
        <v>4</v>
      </c>
      <c r="C151" s="5">
        <v>3</v>
      </c>
      <c r="D151" s="5">
        <v>4</v>
      </c>
      <c r="E151" s="5">
        <v>3</v>
      </c>
      <c r="F151" s="5">
        <v>4</v>
      </c>
    </row>
    <row r="152" spans="1:6" x14ac:dyDescent="0.25">
      <c r="A152" s="6">
        <v>149</v>
      </c>
      <c r="B152" t="s">
        <v>4</v>
      </c>
      <c r="C152" s="5">
        <v>4</v>
      </c>
      <c r="D152" s="5">
        <v>4</v>
      </c>
      <c r="E152" s="5">
        <v>1</v>
      </c>
      <c r="F152" s="5">
        <v>4</v>
      </c>
    </row>
    <row r="153" spans="1:6" x14ac:dyDescent="0.25">
      <c r="A153" s="6">
        <v>150</v>
      </c>
      <c r="B153" t="s">
        <v>4</v>
      </c>
      <c r="C153" s="5">
        <v>4</v>
      </c>
      <c r="D153" s="5">
        <v>3</v>
      </c>
      <c r="E153" s="5">
        <v>4</v>
      </c>
      <c r="F153" s="5">
        <v>3</v>
      </c>
    </row>
    <row r="154" spans="1:6" x14ac:dyDescent="0.25">
      <c r="A154" s="6">
        <v>151</v>
      </c>
      <c r="B154" t="s">
        <v>1</v>
      </c>
      <c r="C154" s="5">
        <v>4</v>
      </c>
      <c r="D154" s="5">
        <v>5</v>
      </c>
      <c r="E154" s="5">
        <v>5</v>
      </c>
      <c r="F154" s="5">
        <v>3</v>
      </c>
    </row>
    <row r="155" spans="1:6" x14ac:dyDescent="0.25">
      <c r="A155" s="6">
        <v>152</v>
      </c>
      <c r="B155" t="s">
        <v>1</v>
      </c>
      <c r="C155" s="5">
        <v>4</v>
      </c>
      <c r="D155" s="5">
        <v>4</v>
      </c>
      <c r="E155" s="5">
        <v>4</v>
      </c>
      <c r="F155" s="5">
        <v>2</v>
      </c>
    </row>
    <row r="156" spans="1:6" x14ac:dyDescent="0.25">
      <c r="A156" s="6">
        <v>153</v>
      </c>
      <c r="B156" t="s">
        <v>1</v>
      </c>
      <c r="C156" s="5">
        <v>3</v>
      </c>
      <c r="D156" s="5">
        <v>4</v>
      </c>
      <c r="E156" s="5">
        <v>5</v>
      </c>
      <c r="F156" s="5">
        <v>4</v>
      </c>
    </row>
    <row r="157" spans="1:6" x14ac:dyDescent="0.25">
      <c r="A157" s="6">
        <v>154</v>
      </c>
      <c r="B157" t="s">
        <v>1</v>
      </c>
      <c r="C157" s="5">
        <v>3</v>
      </c>
      <c r="D157" s="5">
        <v>4</v>
      </c>
      <c r="E157" s="5">
        <v>1</v>
      </c>
      <c r="F157" s="5">
        <v>3</v>
      </c>
    </row>
    <row r="158" spans="1:6" x14ac:dyDescent="0.25">
      <c r="A158" s="6">
        <v>155</v>
      </c>
      <c r="B158" t="s">
        <v>1</v>
      </c>
      <c r="C158" s="5">
        <v>4</v>
      </c>
      <c r="D158" s="5">
        <v>4</v>
      </c>
      <c r="E158" s="5">
        <v>5</v>
      </c>
      <c r="F158" s="5">
        <v>5</v>
      </c>
    </row>
    <row r="159" spans="1:6" x14ac:dyDescent="0.25">
      <c r="A159" s="6">
        <v>156</v>
      </c>
      <c r="B159" t="s">
        <v>1</v>
      </c>
      <c r="C159" s="5">
        <v>5</v>
      </c>
      <c r="D159" s="5">
        <v>5</v>
      </c>
      <c r="E159" s="5">
        <v>5</v>
      </c>
      <c r="F159" s="5">
        <v>5</v>
      </c>
    </row>
    <row r="160" spans="1:6" x14ac:dyDescent="0.25">
      <c r="A160" s="6">
        <v>157</v>
      </c>
      <c r="B160" t="s">
        <v>1</v>
      </c>
      <c r="C160" s="5">
        <v>5</v>
      </c>
      <c r="D160" s="5">
        <v>5</v>
      </c>
      <c r="E160" s="5">
        <v>5</v>
      </c>
      <c r="F160" s="5">
        <v>1</v>
      </c>
    </row>
    <row r="161" spans="1:6" x14ac:dyDescent="0.25">
      <c r="A161" s="6">
        <v>158</v>
      </c>
      <c r="B161" t="s">
        <v>1</v>
      </c>
      <c r="C161" s="5">
        <v>4</v>
      </c>
      <c r="D161" s="5">
        <v>5</v>
      </c>
      <c r="E161" s="5">
        <v>5</v>
      </c>
      <c r="F161" s="5">
        <v>4</v>
      </c>
    </row>
    <row r="162" spans="1:6" x14ac:dyDescent="0.25">
      <c r="A162" s="6">
        <v>159</v>
      </c>
      <c r="B162" t="s">
        <v>1</v>
      </c>
      <c r="C162" s="5">
        <v>3</v>
      </c>
      <c r="D162" s="5">
        <v>4</v>
      </c>
      <c r="E162" s="5">
        <v>4</v>
      </c>
      <c r="F162" s="5">
        <v>4</v>
      </c>
    </row>
    <row r="163" spans="1:6" x14ac:dyDescent="0.25">
      <c r="A163" s="6">
        <v>160</v>
      </c>
      <c r="B163" t="s">
        <v>1</v>
      </c>
      <c r="C163" s="5">
        <v>3</v>
      </c>
      <c r="D163" s="5">
        <v>5</v>
      </c>
      <c r="E163" s="5">
        <v>3</v>
      </c>
      <c r="F163" s="5">
        <v>3</v>
      </c>
    </row>
    <row r="164" spans="1:6" x14ac:dyDescent="0.25">
      <c r="A164" s="6">
        <v>161</v>
      </c>
      <c r="B164" t="s">
        <v>1</v>
      </c>
      <c r="C164" s="5">
        <v>4</v>
      </c>
      <c r="D164" s="5">
        <v>4</v>
      </c>
      <c r="E164" s="5">
        <v>5</v>
      </c>
      <c r="F164" s="5">
        <v>4</v>
      </c>
    </row>
    <row r="165" spans="1:6" x14ac:dyDescent="0.25">
      <c r="A165" s="6">
        <v>162</v>
      </c>
      <c r="B165" t="s">
        <v>1</v>
      </c>
      <c r="C165" s="5">
        <v>5</v>
      </c>
      <c r="D165" s="5">
        <v>4</v>
      </c>
      <c r="E165" s="5">
        <v>5</v>
      </c>
      <c r="F165" s="5">
        <v>5</v>
      </c>
    </row>
    <row r="166" spans="1:6" x14ac:dyDescent="0.25">
      <c r="A166" s="6">
        <v>163</v>
      </c>
      <c r="B166" t="s">
        <v>1</v>
      </c>
      <c r="C166" s="5">
        <v>5</v>
      </c>
      <c r="D166" s="5">
        <v>3</v>
      </c>
      <c r="E166" s="5">
        <v>4</v>
      </c>
      <c r="F166" s="5">
        <v>4</v>
      </c>
    </row>
    <row r="167" spans="1:6" x14ac:dyDescent="0.25">
      <c r="A167" s="6">
        <v>164</v>
      </c>
      <c r="B167" t="s">
        <v>1</v>
      </c>
      <c r="C167" s="5">
        <v>5</v>
      </c>
      <c r="D167" s="5">
        <v>5</v>
      </c>
      <c r="E167" s="5">
        <v>4</v>
      </c>
      <c r="F167" s="5">
        <v>5</v>
      </c>
    </row>
    <row r="168" spans="1:6" x14ac:dyDescent="0.25">
      <c r="A168" s="6">
        <v>165</v>
      </c>
      <c r="B168" t="s">
        <v>1</v>
      </c>
      <c r="C168" s="5">
        <v>3</v>
      </c>
      <c r="D168" s="5">
        <v>4</v>
      </c>
      <c r="E168" s="5">
        <v>4</v>
      </c>
      <c r="F168" s="5">
        <v>4</v>
      </c>
    </row>
    <row r="169" spans="1:6" x14ac:dyDescent="0.25">
      <c r="A169" s="6">
        <v>166</v>
      </c>
      <c r="B169" t="s">
        <v>1</v>
      </c>
      <c r="C169" s="5">
        <v>4</v>
      </c>
      <c r="D169" s="5">
        <v>5</v>
      </c>
      <c r="E169" s="5">
        <v>4</v>
      </c>
      <c r="F169" s="5">
        <v>5</v>
      </c>
    </row>
    <row r="170" spans="1:6" x14ac:dyDescent="0.25">
      <c r="A170" s="6">
        <v>167</v>
      </c>
      <c r="B170" t="s">
        <v>1</v>
      </c>
      <c r="C170" s="5">
        <v>4</v>
      </c>
      <c r="D170" s="5">
        <v>5</v>
      </c>
      <c r="E170" s="5">
        <v>4</v>
      </c>
      <c r="F170" s="5">
        <v>4</v>
      </c>
    </row>
    <row r="171" spans="1:6" x14ac:dyDescent="0.25">
      <c r="A171" s="6">
        <v>168</v>
      </c>
      <c r="B171" t="s">
        <v>1</v>
      </c>
      <c r="C171" s="5">
        <v>5</v>
      </c>
      <c r="D171" s="5">
        <v>4</v>
      </c>
      <c r="E171" s="5">
        <v>4</v>
      </c>
      <c r="F171" s="5">
        <v>5</v>
      </c>
    </row>
    <row r="172" spans="1:6" x14ac:dyDescent="0.25">
      <c r="A172" s="6">
        <v>169</v>
      </c>
      <c r="B172" t="s">
        <v>1</v>
      </c>
      <c r="C172" s="5">
        <v>4</v>
      </c>
      <c r="D172" s="5">
        <v>5</v>
      </c>
      <c r="E172" s="5">
        <v>4</v>
      </c>
      <c r="F172" s="5">
        <v>4</v>
      </c>
    </row>
    <row r="173" spans="1:6" x14ac:dyDescent="0.25">
      <c r="A173" s="6">
        <v>170</v>
      </c>
      <c r="B173" t="s">
        <v>1</v>
      </c>
      <c r="C173" s="5">
        <v>3</v>
      </c>
      <c r="D173" s="5">
        <v>5</v>
      </c>
      <c r="E173" s="5">
        <v>3</v>
      </c>
      <c r="F173" s="5">
        <v>4</v>
      </c>
    </row>
    <row r="174" spans="1:6" x14ac:dyDescent="0.25">
      <c r="A174" s="6">
        <v>171</v>
      </c>
      <c r="B174" t="s">
        <v>1</v>
      </c>
      <c r="C174" s="5">
        <v>4</v>
      </c>
      <c r="D174" s="5">
        <v>4</v>
      </c>
      <c r="E174" s="5">
        <v>4</v>
      </c>
      <c r="F174" s="5">
        <v>2</v>
      </c>
    </row>
    <row r="175" spans="1:6" x14ac:dyDescent="0.25">
      <c r="A175" s="6">
        <v>172</v>
      </c>
      <c r="B175" t="s">
        <v>1</v>
      </c>
      <c r="C175" s="5">
        <v>5</v>
      </c>
      <c r="D175" s="5">
        <v>5</v>
      </c>
      <c r="E175" s="5">
        <v>3</v>
      </c>
      <c r="F175" s="5">
        <v>4</v>
      </c>
    </row>
    <row r="176" spans="1:6" x14ac:dyDescent="0.25">
      <c r="A176" s="6">
        <v>173</v>
      </c>
      <c r="B176" t="s">
        <v>1</v>
      </c>
      <c r="C176" s="5">
        <v>5</v>
      </c>
      <c r="D176" s="5">
        <v>3</v>
      </c>
      <c r="E176" s="5">
        <v>4</v>
      </c>
      <c r="F176" s="5">
        <v>5</v>
      </c>
    </row>
    <row r="177" spans="1:6" x14ac:dyDescent="0.25">
      <c r="A177" s="6">
        <v>174</v>
      </c>
      <c r="B177" t="s">
        <v>1</v>
      </c>
      <c r="C177" s="5">
        <v>4</v>
      </c>
      <c r="D177" s="5">
        <v>5</v>
      </c>
      <c r="E177" s="5">
        <v>2</v>
      </c>
      <c r="F177" s="5">
        <v>4</v>
      </c>
    </row>
    <row r="178" spans="1:6" x14ac:dyDescent="0.25">
      <c r="A178" s="6">
        <v>175</v>
      </c>
      <c r="B178" t="s">
        <v>1</v>
      </c>
      <c r="C178" s="5">
        <v>4</v>
      </c>
      <c r="D178" s="5">
        <v>3</v>
      </c>
      <c r="E178" s="5">
        <v>4</v>
      </c>
      <c r="F178" s="5">
        <v>4</v>
      </c>
    </row>
    <row r="179" spans="1:6" x14ac:dyDescent="0.25">
      <c r="A179" s="6">
        <v>176</v>
      </c>
      <c r="B179" t="s">
        <v>1</v>
      </c>
      <c r="C179" s="5">
        <v>5</v>
      </c>
      <c r="D179" s="5">
        <v>4</v>
      </c>
      <c r="E179" s="5">
        <v>3</v>
      </c>
      <c r="F179" s="5">
        <v>3</v>
      </c>
    </row>
    <row r="180" spans="1:6" x14ac:dyDescent="0.25">
      <c r="A180" s="6">
        <v>177</v>
      </c>
      <c r="B180" t="s">
        <v>1</v>
      </c>
      <c r="C180" s="5">
        <v>2</v>
      </c>
      <c r="D180" s="5">
        <v>4</v>
      </c>
      <c r="E180" s="5">
        <v>4</v>
      </c>
      <c r="F180" s="5">
        <v>4</v>
      </c>
    </row>
    <row r="181" spans="1:6" x14ac:dyDescent="0.25">
      <c r="A181" s="6">
        <v>178</v>
      </c>
      <c r="B181" t="s">
        <v>1</v>
      </c>
      <c r="C181" s="5">
        <v>5</v>
      </c>
      <c r="D181" s="5">
        <v>4</v>
      </c>
      <c r="E181" s="5">
        <v>5</v>
      </c>
      <c r="F181" s="5">
        <v>4</v>
      </c>
    </row>
    <row r="182" spans="1:6" x14ac:dyDescent="0.25">
      <c r="A182" s="6">
        <v>179</v>
      </c>
      <c r="B182" t="s">
        <v>1</v>
      </c>
      <c r="C182" s="5">
        <v>4</v>
      </c>
      <c r="D182" s="5">
        <v>5</v>
      </c>
      <c r="E182" s="5">
        <v>4</v>
      </c>
      <c r="F182" s="5">
        <v>3</v>
      </c>
    </row>
    <row r="183" spans="1:6" x14ac:dyDescent="0.25">
      <c r="A183" s="6">
        <v>180</v>
      </c>
      <c r="B183" t="s">
        <v>1</v>
      </c>
      <c r="C183" s="5">
        <v>5</v>
      </c>
      <c r="D183" s="5">
        <v>4</v>
      </c>
      <c r="E183" s="5">
        <v>1</v>
      </c>
      <c r="F183" s="5">
        <v>5</v>
      </c>
    </row>
    <row r="184" spans="1:6" x14ac:dyDescent="0.25">
      <c r="A184" s="6">
        <v>181</v>
      </c>
      <c r="B184" t="s">
        <v>14</v>
      </c>
      <c r="C184" s="5">
        <v>5</v>
      </c>
      <c r="D184" s="5">
        <v>4</v>
      </c>
      <c r="E184" s="5">
        <v>4</v>
      </c>
      <c r="F184" s="5">
        <v>5</v>
      </c>
    </row>
    <row r="185" spans="1:6" x14ac:dyDescent="0.25">
      <c r="A185" s="6">
        <v>182</v>
      </c>
      <c r="B185" t="s">
        <v>14</v>
      </c>
      <c r="C185" s="5">
        <v>5</v>
      </c>
      <c r="D185" s="5">
        <v>5</v>
      </c>
      <c r="E185" s="5">
        <v>5</v>
      </c>
      <c r="F185" s="5">
        <v>5</v>
      </c>
    </row>
    <row r="186" spans="1:6" x14ac:dyDescent="0.25">
      <c r="A186" s="6">
        <v>183</v>
      </c>
      <c r="B186" t="s">
        <v>14</v>
      </c>
      <c r="C186" s="5">
        <v>4</v>
      </c>
      <c r="D186" s="5">
        <v>4</v>
      </c>
      <c r="E186" s="5">
        <v>4</v>
      </c>
      <c r="F186" s="5">
        <v>4</v>
      </c>
    </row>
    <row r="187" spans="1:6" x14ac:dyDescent="0.25">
      <c r="A187" s="6">
        <v>184</v>
      </c>
      <c r="B187" t="s">
        <v>14</v>
      </c>
      <c r="C187" s="5">
        <v>4</v>
      </c>
      <c r="D187" s="5">
        <v>3</v>
      </c>
      <c r="E187" s="5">
        <v>4</v>
      </c>
      <c r="F187" s="5">
        <v>4</v>
      </c>
    </row>
    <row r="188" spans="1:6" x14ac:dyDescent="0.25">
      <c r="A188" s="6">
        <v>185</v>
      </c>
      <c r="B188" t="s">
        <v>14</v>
      </c>
      <c r="C188" s="5">
        <v>5</v>
      </c>
      <c r="D188" s="5">
        <v>4</v>
      </c>
      <c r="E188" s="5">
        <v>5</v>
      </c>
      <c r="F188" s="5">
        <v>4</v>
      </c>
    </row>
    <row r="189" spans="1:6" x14ac:dyDescent="0.25">
      <c r="A189" s="6">
        <v>186</v>
      </c>
      <c r="B189" t="s">
        <v>14</v>
      </c>
      <c r="C189" s="5">
        <v>4</v>
      </c>
      <c r="D189" s="5">
        <v>4</v>
      </c>
      <c r="E189" s="5">
        <v>4</v>
      </c>
      <c r="F189" s="5">
        <v>4</v>
      </c>
    </row>
    <row r="190" spans="1:6" x14ac:dyDescent="0.25">
      <c r="A190" s="6">
        <v>187</v>
      </c>
      <c r="B190" t="s">
        <v>14</v>
      </c>
      <c r="C190" s="5">
        <v>5</v>
      </c>
      <c r="D190" s="5">
        <v>5</v>
      </c>
      <c r="E190" s="5">
        <v>4</v>
      </c>
      <c r="F190" s="5">
        <v>5</v>
      </c>
    </row>
    <row r="191" spans="1:6" x14ac:dyDescent="0.25">
      <c r="A191" s="6">
        <v>188</v>
      </c>
      <c r="B191" t="s">
        <v>14</v>
      </c>
      <c r="C191" s="5">
        <v>4</v>
      </c>
      <c r="D191" s="5">
        <v>2</v>
      </c>
      <c r="E191" s="5">
        <v>3</v>
      </c>
      <c r="F191" s="5">
        <v>3</v>
      </c>
    </row>
    <row r="192" spans="1:6" x14ac:dyDescent="0.25">
      <c r="A192" s="6">
        <v>189</v>
      </c>
      <c r="B192" t="s">
        <v>14</v>
      </c>
      <c r="C192" s="5">
        <v>3</v>
      </c>
      <c r="D192" s="5">
        <v>4</v>
      </c>
      <c r="E192" s="5">
        <v>4</v>
      </c>
      <c r="F192" s="5">
        <v>4</v>
      </c>
    </row>
    <row r="193" spans="1:6" x14ac:dyDescent="0.25">
      <c r="A193" s="6">
        <v>190</v>
      </c>
      <c r="B193" t="s">
        <v>14</v>
      </c>
      <c r="C193" s="5">
        <v>5</v>
      </c>
      <c r="D193" s="5">
        <v>4</v>
      </c>
      <c r="E193" s="5">
        <v>4</v>
      </c>
      <c r="F193" s="5">
        <v>5</v>
      </c>
    </row>
    <row r="194" spans="1:6" x14ac:dyDescent="0.25">
      <c r="A194" s="6">
        <v>191</v>
      </c>
      <c r="B194" t="s">
        <v>2</v>
      </c>
      <c r="C194" s="5">
        <v>5</v>
      </c>
      <c r="D194" s="5">
        <v>5</v>
      </c>
      <c r="E194" s="5">
        <v>4</v>
      </c>
      <c r="F194" s="5">
        <v>4</v>
      </c>
    </row>
    <row r="195" spans="1:6" x14ac:dyDescent="0.25">
      <c r="A195" s="6">
        <v>192</v>
      </c>
      <c r="B195" t="s">
        <v>2</v>
      </c>
      <c r="C195" s="5">
        <v>5</v>
      </c>
      <c r="D195" s="5">
        <v>5</v>
      </c>
      <c r="E195" s="5">
        <v>4</v>
      </c>
      <c r="F195" s="5">
        <v>3</v>
      </c>
    </row>
    <row r="196" spans="1:6" x14ac:dyDescent="0.25">
      <c r="A196" s="6">
        <v>193</v>
      </c>
      <c r="B196" t="s">
        <v>2</v>
      </c>
      <c r="C196" s="5">
        <v>4</v>
      </c>
      <c r="D196" s="5">
        <v>4</v>
      </c>
      <c r="E196" s="5">
        <v>3</v>
      </c>
      <c r="F196" s="5">
        <v>3</v>
      </c>
    </row>
    <row r="197" spans="1:6" x14ac:dyDescent="0.25">
      <c r="A197" s="6">
        <v>194</v>
      </c>
      <c r="B197" t="s">
        <v>2</v>
      </c>
      <c r="C197" s="5">
        <v>4</v>
      </c>
      <c r="D197" s="5">
        <v>4</v>
      </c>
      <c r="E197" s="5">
        <v>3</v>
      </c>
      <c r="F197" s="5">
        <v>3</v>
      </c>
    </row>
    <row r="198" spans="1:6" x14ac:dyDescent="0.25">
      <c r="A198" s="6">
        <v>195</v>
      </c>
      <c r="B198" t="s">
        <v>2</v>
      </c>
      <c r="C198" s="5">
        <v>4</v>
      </c>
      <c r="D198" s="5">
        <v>4</v>
      </c>
      <c r="E198" s="5">
        <v>3</v>
      </c>
      <c r="F198" s="5">
        <v>2</v>
      </c>
    </row>
    <row r="199" spans="1:6" x14ac:dyDescent="0.25">
      <c r="A199" s="6">
        <v>196</v>
      </c>
      <c r="B199" t="s">
        <v>2</v>
      </c>
      <c r="C199" s="5">
        <v>4</v>
      </c>
      <c r="D199" s="5">
        <v>4</v>
      </c>
      <c r="E199" s="5">
        <v>3</v>
      </c>
      <c r="F199" s="5">
        <v>3</v>
      </c>
    </row>
    <row r="200" spans="1:6" x14ac:dyDescent="0.25">
      <c r="A200" s="6">
        <v>197</v>
      </c>
      <c r="B200" t="s">
        <v>2</v>
      </c>
      <c r="C200" s="5">
        <v>4</v>
      </c>
      <c r="D200" s="5">
        <v>4</v>
      </c>
      <c r="E200" s="5">
        <v>3</v>
      </c>
      <c r="F200" s="5">
        <v>2</v>
      </c>
    </row>
    <row r="201" spans="1:6" x14ac:dyDescent="0.25">
      <c r="A201" s="6">
        <v>198</v>
      </c>
      <c r="B201" t="s">
        <v>2</v>
      </c>
      <c r="C201" s="5">
        <v>3</v>
      </c>
      <c r="D201" s="5">
        <v>4</v>
      </c>
      <c r="E201" s="5">
        <v>3</v>
      </c>
      <c r="F201" s="5">
        <v>3</v>
      </c>
    </row>
    <row r="202" spans="1:6" x14ac:dyDescent="0.25">
      <c r="A202" s="6">
        <v>199</v>
      </c>
      <c r="B202" t="s">
        <v>2</v>
      </c>
      <c r="C202" s="5">
        <v>3</v>
      </c>
      <c r="D202" s="5">
        <v>4</v>
      </c>
      <c r="E202" s="5">
        <v>2</v>
      </c>
      <c r="F202" s="5">
        <v>2</v>
      </c>
    </row>
    <row r="203" spans="1:6" x14ac:dyDescent="0.25">
      <c r="A203" s="6">
        <v>200</v>
      </c>
      <c r="B203" t="s">
        <v>2</v>
      </c>
      <c r="C203" s="5">
        <v>2</v>
      </c>
      <c r="D203" s="5">
        <v>3</v>
      </c>
      <c r="E203" s="5">
        <v>2</v>
      </c>
      <c r="F203" s="5">
        <v>1</v>
      </c>
    </row>
  </sheetData>
  <mergeCells count="2">
    <mergeCell ref="A1:F1"/>
    <mergeCell ref="H3:H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DD12-B881-4101-833F-188A8C7EA0EE}">
  <dimension ref="A1:G6"/>
  <sheetViews>
    <sheetView workbookViewId="0">
      <selection activeCell="L27" sqref="L27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7.28515625" bestFit="1" customWidth="1"/>
    <col min="4" max="4" width="14" bestFit="1" customWidth="1"/>
    <col min="5" max="5" width="10.5703125" bestFit="1" customWidth="1"/>
    <col min="6" max="6" width="14" bestFit="1" customWidth="1"/>
    <col min="7" max="7" width="11.28515625" bestFit="1" customWidth="1"/>
    <col min="8" max="20" width="18" bestFit="1" customWidth="1"/>
    <col min="21" max="21" width="19.140625" bestFit="1" customWidth="1"/>
    <col min="22" max="22" width="17" bestFit="1" customWidth="1"/>
    <col min="23" max="23" width="23" bestFit="1" customWidth="1"/>
    <col min="24" max="25" width="19.140625" bestFit="1" customWidth="1"/>
    <col min="26" max="200" width="16.28515625" bestFit="1" customWidth="1"/>
    <col min="201" max="201" width="11.28515625" bestFit="1" customWidth="1"/>
  </cols>
  <sheetData>
    <row r="1" spans="1:7" x14ac:dyDescent="0.25">
      <c r="B1" s="14" t="s">
        <v>49</v>
      </c>
    </row>
    <row r="2" spans="1:7" x14ac:dyDescent="0.25">
      <c r="A2" s="14" t="s">
        <v>50</v>
      </c>
      <c r="B2" t="s">
        <v>2</v>
      </c>
      <c r="C2" t="s">
        <v>1</v>
      </c>
      <c r="D2" t="s">
        <v>3</v>
      </c>
      <c r="E2" t="s">
        <v>14</v>
      </c>
      <c r="F2" t="s">
        <v>4</v>
      </c>
      <c r="G2" t="s">
        <v>23</v>
      </c>
    </row>
    <row r="3" spans="1:7" x14ac:dyDescent="0.25">
      <c r="A3" s="15" t="s">
        <v>51</v>
      </c>
      <c r="B3" s="16">
        <v>3.8</v>
      </c>
      <c r="C3" s="16">
        <v>4.0999999999999996</v>
      </c>
      <c r="D3" s="16">
        <v>4.5999999999999996</v>
      </c>
      <c r="E3" s="16">
        <v>4.4000000000000004</v>
      </c>
      <c r="F3" s="16">
        <v>4.28</v>
      </c>
      <c r="G3" s="16">
        <v>4.3949999999999996</v>
      </c>
    </row>
    <row r="4" spans="1:7" x14ac:dyDescent="0.25">
      <c r="A4" s="15" t="s">
        <v>52</v>
      </c>
      <c r="B4" s="16">
        <v>3</v>
      </c>
      <c r="C4" s="16">
        <v>3.9</v>
      </c>
      <c r="D4" s="16">
        <v>3.71</v>
      </c>
      <c r="E4" s="16">
        <v>4.0999999999999996</v>
      </c>
      <c r="F4" s="16">
        <v>3.5</v>
      </c>
      <c r="G4" s="16">
        <v>3.67</v>
      </c>
    </row>
    <row r="5" spans="1:7" x14ac:dyDescent="0.25">
      <c r="A5" s="15" t="s">
        <v>53</v>
      </c>
      <c r="B5" s="16">
        <v>4.0999999999999996</v>
      </c>
      <c r="C5" s="16">
        <v>4.333333333333333</v>
      </c>
      <c r="D5" s="16">
        <v>4.2699999999999996</v>
      </c>
      <c r="E5" s="16">
        <v>3.9</v>
      </c>
      <c r="F5" s="16">
        <v>3.92</v>
      </c>
      <c r="G5" s="16">
        <v>4.165</v>
      </c>
    </row>
    <row r="6" spans="1:7" x14ac:dyDescent="0.25">
      <c r="A6" s="15" t="s">
        <v>54</v>
      </c>
      <c r="B6" s="16">
        <v>2.6</v>
      </c>
      <c r="C6" s="16">
        <v>3.8666666666666667</v>
      </c>
      <c r="D6" s="16">
        <v>4.3099999999999996</v>
      </c>
      <c r="E6" s="16">
        <v>4.3</v>
      </c>
      <c r="F6" s="16">
        <v>4.24</v>
      </c>
      <c r="G6" s="16">
        <v>4.1399999999999997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E763-F44E-496B-87F0-3FC83D6F68D3}">
  <dimension ref="A1:B53"/>
  <sheetViews>
    <sheetView workbookViewId="0">
      <selection activeCell="D3" sqref="D3"/>
    </sheetView>
  </sheetViews>
  <sheetFormatPr defaultRowHeight="15" x14ac:dyDescent="0.25"/>
  <cols>
    <col min="1" max="1" width="10.5703125" customWidth="1"/>
    <col min="2" max="2" width="22.5703125" customWidth="1"/>
  </cols>
  <sheetData>
    <row r="1" spans="1:2" ht="20.25" thickBot="1" x14ac:dyDescent="0.35">
      <c r="A1" s="9" t="s">
        <v>15</v>
      </c>
      <c r="B1" s="9"/>
    </row>
    <row r="2" spans="1:2" ht="15.75" thickTop="1" x14ac:dyDescent="0.25"/>
    <row r="3" spans="1:2" x14ac:dyDescent="0.25">
      <c r="A3" s="4" t="s">
        <v>13</v>
      </c>
      <c r="B3" s="4" t="s">
        <v>16</v>
      </c>
    </row>
    <row r="4" spans="1:2" x14ac:dyDescent="0.25">
      <c r="A4" s="7">
        <v>1</v>
      </c>
      <c r="B4" s="8">
        <v>65.099999999999994</v>
      </c>
    </row>
    <row r="5" spans="1:2" x14ac:dyDescent="0.25">
      <c r="A5" s="7">
        <v>2</v>
      </c>
      <c r="B5" s="8">
        <v>62.3</v>
      </c>
    </row>
    <row r="6" spans="1:2" x14ac:dyDescent="0.25">
      <c r="A6" s="7">
        <v>3</v>
      </c>
      <c r="B6" s="8">
        <v>60.4</v>
      </c>
    </row>
    <row r="7" spans="1:2" x14ac:dyDescent="0.25">
      <c r="A7" s="7">
        <v>4</v>
      </c>
      <c r="B7" s="8">
        <v>58.7</v>
      </c>
    </row>
    <row r="8" spans="1:2" x14ac:dyDescent="0.25">
      <c r="A8" s="7">
        <v>5</v>
      </c>
      <c r="B8" s="8">
        <v>58.1</v>
      </c>
    </row>
    <row r="9" spans="1:2" x14ac:dyDescent="0.25">
      <c r="A9" s="7">
        <v>6</v>
      </c>
      <c r="B9" s="8">
        <v>56.9</v>
      </c>
    </row>
    <row r="10" spans="1:2" x14ac:dyDescent="0.25">
      <c r="A10" s="7">
        <v>7</v>
      </c>
      <c r="B10" s="8">
        <v>57</v>
      </c>
    </row>
    <row r="11" spans="1:2" x14ac:dyDescent="0.25">
      <c r="A11" s="7">
        <v>8</v>
      </c>
      <c r="B11" s="8">
        <v>56.5</v>
      </c>
    </row>
    <row r="12" spans="1:2" x14ac:dyDescent="0.25">
      <c r="A12" s="7">
        <v>9</v>
      </c>
      <c r="B12" s="8">
        <v>55.1</v>
      </c>
    </row>
    <row r="13" spans="1:2" x14ac:dyDescent="0.25">
      <c r="A13" s="7">
        <v>10</v>
      </c>
      <c r="B13" s="8">
        <v>54.3</v>
      </c>
    </row>
    <row r="14" spans="1:2" x14ac:dyDescent="0.25">
      <c r="A14" s="7">
        <v>11</v>
      </c>
      <c r="B14" s="8">
        <v>53.7</v>
      </c>
    </row>
    <row r="15" spans="1:2" x14ac:dyDescent="0.25">
      <c r="A15" s="7">
        <v>12</v>
      </c>
      <c r="B15" s="8">
        <v>53.2</v>
      </c>
    </row>
    <row r="16" spans="1:2" x14ac:dyDescent="0.25">
      <c r="A16" s="7">
        <v>13</v>
      </c>
      <c r="B16" s="8">
        <v>52.8</v>
      </c>
    </row>
    <row r="17" spans="1:2" x14ac:dyDescent="0.25">
      <c r="A17" s="7">
        <v>14</v>
      </c>
      <c r="B17" s="8">
        <v>52.5</v>
      </c>
    </row>
    <row r="18" spans="1:2" x14ac:dyDescent="0.25">
      <c r="A18" s="7">
        <v>15</v>
      </c>
      <c r="B18" s="8">
        <v>52.1</v>
      </c>
    </row>
    <row r="19" spans="1:2" x14ac:dyDescent="0.25">
      <c r="A19" s="7">
        <v>16</v>
      </c>
      <c r="B19" s="8">
        <v>51.8</v>
      </c>
    </row>
    <row r="20" spans="1:2" x14ac:dyDescent="0.25">
      <c r="A20" s="7">
        <v>17</v>
      </c>
      <c r="B20" s="8">
        <v>51.5</v>
      </c>
    </row>
    <row r="21" spans="1:2" x14ac:dyDescent="0.25">
      <c r="A21" s="7">
        <v>18</v>
      </c>
      <c r="B21" s="8">
        <v>51.3</v>
      </c>
    </row>
    <row r="22" spans="1:2" x14ac:dyDescent="0.25">
      <c r="A22" s="7">
        <v>19</v>
      </c>
      <c r="B22" s="8">
        <v>50.9</v>
      </c>
    </row>
    <row r="23" spans="1:2" x14ac:dyDescent="0.25">
      <c r="A23" s="7">
        <v>20</v>
      </c>
      <c r="B23" s="8">
        <v>50.5</v>
      </c>
    </row>
    <row r="24" spans="1:2" x14ac:dyDescent="0.25">
      <c r="A24" s="7">
        <v>21</v>
      </c>
      <c r="B24" s="8">
        <v>50.2</v>
      </c>
    </row>
    <row r="25" spans="1:2" x14ac:dyDescent="0.25">
      <c r="A25" s="7">
        <v>22</v>
      </c>
      <c r="B25" s="8">
        <v>50</v>
      </c>
    </row>
    <row r="26" spans="1:2" x14ac:dyDescent="0.25">
      <c r="A26" s="7">
        <v>23</v>
      </c>
      <c r="B26" s="8">
        <v>49.7</v>
      </c>
    </row>
    <row r="27" spans="1:2" x14ac:dyDescent="0.25">
      <c r="A27" s="7">
        <v>24</v>
      </c>
      <c r="B27" s="8">
        <v>49.5</v>
      </c>
    </row>
    <row r="28" spans="1:2" x14ac:dyDescent="0.25">
      <c r="A28" s="7">
        <v>25</v>
      </c>
      <c r="B28" s="8">
        <v>49.3</v>
      </c>
    </row>
    <row r="29" spans="1:2" x14ac:dyDescent="0.25">
      <c r="A29" s="7">
        <v>26</v>
      </c>
      <c r="B29" s="8">
        <v>49.4</v>
      </c>
    </row>
    <row r="30" spans="1:2" x14ac:dyDescent="0.25">
      <c r="A30" s="7">
        <v>27</v>
      </c>
      <c r="B30" s="8">
        <v>49.1</v>
      </c>
    </row>
    <row r="31" spans="1:2" x14ac:dyDescent="0.25">
      <c r="A31" s="7">
        <v>28</v>
      </c>
      <c r="B31" s="8">
        <v>49</v>
      </c>
    </row>
    <row r="32" spans="1:2" x14ac:dyDescent="0.25">
      <c r="A32" s="7">
        <v>29</v>
      </c>
      <c r="B32" s="8">
        <v>48.8</v>
      </c>
    </row>
    <row r="33" spans="1:2" x14ac:dyDescent="0.25">
      <c r="A33" s="7">
        <v>30</v>
      </c>
      <c r="B33" s="8">
        <v>48.5</v>
      </c>
    </row>
    <row r="34" spans="1:2" x14ac:dyDescent="0.25">
      <c r="A34" s="7">
        <v>31</v>
      </c>
      <c r="B34" s="8">
        <v>48.3</v>
      </c>
    </row>
    <row r="35" spans="1:2" x14ac:dyDescent="0.25">
      <c r="A35" s="7">
        <v>32</v>
      </c>
      <c r="B35" s="8">
        <v>48.2</v>
      </c>
    </row>
    <row r="36" spans="1:2" x14ac:dyDescent="0.25">
      <c r="A36" s="7">
        <v>33</v>
      </c>
      <c r="B36" s="8">
        <v>48.1</v>
      </c>
    </row>
    <row r="37" spans="1:2" x14ac:dyDescent="0.25">
      <c r="A37" s="7">
        <v>34</v>
      </c>
      <c r="B37" s="8">
        <v>47.9</v>
      </c>
    </row>
    <row r="38" spans="1:2" x14ac:dyDescent="0.25">
      <c r="A38" s="7">
        <v>35</v>
      </c>
      <c r="B38" s="8">
        <v>47.7</v>
      </c>
    </row>
    <row r="39" spans="1:2" x14ac:dyDescent="0.25">
      <c r="A39" s="7">
        <v>36</v>
      </c>
      <c r="B39" s="8">
        <v>47.6</v>
      </c>
    </row>
    <row r="40" spans="1:2" x14ac:dyDescent="0.25">
      <c r="A40" s="7">
        <v>37</v>
      </c>
      <c r="B40" s="8">
        <v>47.4</v>
      </c>
    </row>
    <row r="41" spans="1:2" x14ac:dyDescent="0.25">
      <c r="A41" s="7">
        <v>38</v>
      </c>
      <c r="B41" s="8">
        <v>47.1</v>
      </c>
    </row>
    <row r="42" spans="1:2" x14ac:dyDescent="0.25">
      <c r="A42" s="7">
        <v>39</v>
      </c>
      <c r="B42" s="8">
        <v>46.9</v>
      </c>
    </row>
    <row r="43" spans="1:2" x14ac:dyDescent="0.25">
      <c r="A43" s="7">
        <v>40</v>
      </c>
      <c r="B43" s="8">
        <v>46.8</v>
      </c>
    </row>
    <row r="44" spans="1:2" x14ac:dyDescent="0.25">
      <c r="A44" s="7">
        <v>41</v>
      </c>
      <c r="B44" s="8">
        <v>46.7</v>
      </c>
    </row>
    <row r="45" spans="1:2" x14ac:dyDescent="0.25">
      <c r="A45" s="7">
        <v>42</v>
      </c>
      <c r="B45" s="8">
        <v>46.6</v>
      </c>
    </row>
    <row r="46" spans="1:2" x14ac:dyDescent="0.25">
      <c r="A46" s="7">
        <v>43</v>
      </c>
      <c r="B46" s="8">
        <v>46.5</v>
      </c>
    </row>
    <row r="47" spans="1:2" x14ac:dyDescent="0.25">
      <c r="A47" s="7">
        <v>44</v>
      </c>
      <c r="B47" s="8">
        <v>46.5</v>
      </c>
    </row>
    <row r="48" spans="1:2" x14ac:dyDescent="0.25">
      <c r="A48" s="7">
        <v>45</v>
      </c>
      <c r="B48" s="8">
        <v>46.2</v>
      </c>
    </row>
    <row r="49" spans="1:2" x14ac:dyDescent="0.25">
      <c r="A49" s="7">
        <v>46</v>
      </c>
      <c r="B49" s="8">
        <v>46.3</v>
      </c>
    </row>
    <row r="50" spans="1:2" x14ac:dyDescent="0.25">
      <c r="A50" s="7">
        <v>47</v>
      </c>
      <c r="B50" s="8">
        <v>46</v>
      </c>
    </row>
    <row r="51" spans="1:2" x14ac:dyDescent="0.25">
      <c r="A51" s="7">
        <v>48</v>
      </c>
      <c r="B51" s="8">
        <v>45.8</v>
      </c>
    </row>
    <row r="52" spans="1:2" x14ac:dyDescent="0.25">
      <c r="A52" s="7">
        <v>49</v>
      </c>
      <c r="B52" s="8">
        <v>45.7</v>
      </c>
    </row>
    <row r="53" spans="1:2" x14ac:dyDescent="0.25">
      <c r="A53" s="7">
        <v>50</v>
      </c>
      <c r="B53" s="8">
        <v>45.6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1A25-A645-4A97-9AA5-0DDEE542A1C1}">
  <dimension ref="A1:E14"/>
  <sheetViews>
    <sheetView workbookViewId="0">
      <selection activeCell="C12" sqref="C12"/>
    </sheetView>
  </sheetViews>
  <sheetFormatPr defaultRowHeight="15" x14ac:dyDescent="0.25"/>
  <sheetData>
    <row r="1" spans="1:5" x14ac:dyDescent="0.25">
      <c r="A1" t="s">
        <v>34</v>
      </c>
      <c r="C1">
        <f>AVERAGE(EngineProductionTime[Production Time (min)])</f>
        <v>50.722000000000001</v>
      </c>
      <c r="E1" t="s">
        <v>39</v>
      </c>
    </row>
    <row r="2" spans="1:5" x14ac:dyDescent="0.25">
      <c r="A2" t="s">
        <v>35</v>
      </c>
      <c r="C2">
        <v>2.5</v>
      </c>
      <c r="E2" t="s">
        <v>40</v>
      </c>
    </row>
    <row r="3" spans="1:5" x14ac:dyDescent="0.25">
      <c r="A3" t="s">
        <v>36</v>
      </c>
      <c r="B3" t="s">
        <v>37</v>
      </c>
      <c r="C3" t="s">
        <v>38</v>
      </c>
    </row>
    <row r="4" spans="1:5" x14ac:dyDescent="0.25">
      <c r="A4">
        <v>42.5</v>
      </c>
      <c r="B4">
        <f>_xlfn.NORM.DIST(A4,$C$1,$C$2,FALSE)</f>
        <v>7.1492566545121848E-4</v>
      </c>
      <c r="C4">
        <f>_xlfn.NORM.DIST(A4,$C$1,$C$2,TRUE)</f>
        <v>5.0307746358541202E-4</v>
      </c>
    </row>
    <row r="5" spans="1:5" x14ac:dyDescent="0.25">
      <c r="A5">
        <v>45</v>
      </c>
      <c r="B5" s="16">
        <f>_xlfn.NORM.DIST(A5,$C$1,$C$2,FALSE)</f>
        <v>1.1625759630565231E-2</v>
      </c>
      <c r="C5">
        <f t="shared" ref="C5:C14" si="0">_xlfn.NORM.DIST(A5,$C$1,$C$2,TRUE)</f>
        <v>1.1045487742500075E-2</v>
      </c>
    </row>
    <row r="6" spans="1:5" x14ac:dyDescent="0.25">
      <c r="A6">
        <v>47.5</v>
      </c>
      <c r="B6" s="16">
        <f t="shared" ref="B6:B14" si="1">_xlfn.NORM.DIST(A6,$C$1,$C$2,FALSE)</f>
        <v>6.9548426486179746E-2</v>
      </c>
      <c r="C6">
        <f t="shared" si="0"/>
        <v>9.8733813021110214E-2</v>
      </c>
    </row>
    <row r="7" spans="1:5" x14ac:dyDescent="0.25">
      <c r="A7">
        <v>50</v>
      </c>
      <c r="B7" s="16">
        <f t="shared" si="1"/>
        <v>0.15305897335678911</v>
      </c>
      <c r="C7">
        <f t="shared" si="0"/>
        <v>0.38636721605403301</v>
      </c>
    </row>
    <row r="8" spans="1:5" x14ac:dyDescent="0.25">
      <c r="A8">
        <v>52.5</v>
      </c>
      <c r="B8" s="16">
        <f t="shared" si="1"/>
        <v>0.12391840116903304</v>
      </c>
      <c r="C8">
        <f t="shared" si="0"/>
        <v>0.7615198457047605</v>
      </c>
    </row>
    <row r="9" spans="1:5" x14ac:dyDescent="0.25">
      <c r="A9">
        <v>55</v>
      </c>
      <c r="B9" s="16">
        <f t="shared" si="1"/>
        <v>3.6907814138681813E-2</v>
      </c>
      <c r="C9">
        <f t="shared" si="0"/>
        <v>0.95647790065159533</v>
      </c>
    </row>
    <row r="10" spans="1:5" x14ac:dyDescent="0.25">
      <c r="A10">
        <v>57.5</v>
      </c>
      <c r="B10" s="16">
        <f t="shared" si="1"/>
        <v>4.0439554869061128E-3</v>
      </c>
      <c r="C10">
        <f t="shared" si="0"/>
        <v>0.99664799121344239</v>
      </c>
    </row>
    <row r="11" spans="1:5" x14ac:dyDescent="0.25">
      <c r="A11">
        <v>60</v>
      </c>
      <c r="B11" s="16">
        <f t="shared" si="1"/>
        <v>1.63004624714432E-4</v>
      </c>
      <c r="C11">
        <f t="shared" si="0"/>
        <v>0.99989686048059756</v>
      </c>
    </row>
    <row r="12" spans="1:5" x14ac:dyDescent="0.25">
      <c r="A12">
        <v>62.5</v>
      </c>
      <c r="B12" s="16">
        <f t="shared" si="1"/>
        <v>2.4171244090053431E-6</v>
      </c>
      <c r="C12">
        <f t="shared" si="0"/>
        <v>0.99999876868795046</v>
      </c>
    </row>
    <row r="13" spans="1:5" x14ac:dyDescent="0.25">
      <c r="A13">
        <v>65</v>
      </c>
      <c r="B13" s="16">
        <f t="shared" si="1"/>
        <v>1.3185712431988791E-8</v>
      </c>
      <c r="C13">
        <f t="shared" si="0"/>
        <v>0.99999999439088427</v>
      </c>
    </row>
    <row r="14" spans="1:5" x14ac:dyDescent="0.25">
      <c r="A14">
        <v>67.5</v>
      </c>
      <c r="B14" s="16">
        <f t="shared" si="1"/>
        <v>2.6461454603411588E-11</v>
      </c>
      <c r="C14">
        <f t="shared" si="0"/>
        <v>0.9999999999903485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9D0-9F61-4461-B6F1-3F37B39CE281}">
  <dimension ref="A1:B353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14.5703125" customWidth="1"/>
  </cols>
  <sheetData>
    <row r="1" spans="1:2" ht="20.25" thickBot="1" x14ac:dyDescent="0.35">
      <c r="A1" s="9" t="s">
        <v>19</v>
      </c>
      <c r="B1" s="9"/>
    </row>
    <row r="2" spans="1:2" ht="15.75" thickTop="1" x14ac:dyDescent="0.25"/>
    <row r="3" spans="1:2" x14ac:dyDescent="0.25">
      <c r="A3" s="4" t="s">
        <v>13</v>
      </c>
      <c r="B3" s="4" t="s">
        <v>18</v>
      </c>
    </row>
    <row r="4" spans="1:2" x14ac:dyDescent="0.25">
      <c r="A4" s="7">
        <v>1</v>
      </c>
      <c r="B4" s="8">
        <v>4.88</v>
      </c>
    </row>
    <row r="5" spans="1:2" x14ac:dyDescent="0.25">
      <c r="A5" s="7">
        <v>2</v>
      </c>
      <c r="B5" s="8">
        <v>4.92</v>
      </c>
    </row>
    <row r="6" spans="1:2" x14ac:dyDescent="0.25">
      <c r="A6" s="7">
        <v>3</v>
      </c>
      <c r="B6" s="8">
        <v>5.0199999999999996</v>
      </c>
    </row>
    <row r="7" spans="1:2" x14ac:dyDescent="0.25">
      <c r="A7" s="7">
        <v>4</v>
      </c>
      <c r="B7" s="8">
        <v>4.97</v>
      </c>
    </row>
    <row r="8" spans="1:2" x14ac:dyDescent="0.25">
      <c r="A8" s="7">
        <v>5</v>
      </c>
      <c r="B8" s="8">
        <v>5</v>
      </c>
    </row>
    <row r="9" spans="1:2" x14ac:dyDescent="0.25">
      <c r="A9" s="7">
        <v>6</v>
      </c>
      <c r="B9" s="8">
        <v>4.99</v>
      </c>
    </row>
    <row r="10" spans="1:2" x14ac:dyDescent="0.25">
      <c r="A10" s="7">
        <v>7</v>
      </c>
      <c r="B10" s="8">
        <v>4.8600000000000003</v>
      </c>
    </row>
    <row r="11" spans="1:2" x14ac:dyDescent="0.25">
      <c r="A11" s="7">
        <v>8</v>
      </c>
      <c r="B11" s="8">
        <v>5.07</v>
      </c>
    </row>
    <row r="12" spans="1:2" x14ac:dyDescent="0.25">
      <c r="A12" s="7">
        <v>9</v>
      </c>
      <c r="B12" s="8">
        <v>5.04</v>
      </c>
    </row>
    <row r="13" spans="1:2" x14ac:dyDescent="0.25">
      <c r="A13" s="7">
        <v>10</v>
      </c>
      <c r="B13" s="8">
        <v>4.87</v>
      </c>
    </row>
    <row r="14" spans="1:2" x14ac:dyDescent="0.25">
      <c r="A14" s="7">
        <v>11</v>
      </c>
      <c r="B14" s="8">
        <v>4.7699999999999996</v>
      </c>
    </row>
    <row r="15" spans="1:2" x14ac:dyDescent="0.25">
      <c r="A15" s="7">
        <v>12</v>
      </c>
      <c r="B15" s="8">
        <v>5.14</v>
      </c>
    </row>
    <row r="16" spans="1:2" x14ac:dyDescent="0.25">
      <c r="A16" s="7">
        <v>13</v>
      </c>
      <c r="B16" s="8">
        <v>5.04</v>
      </c>
    </row>
    <row r="17" spans="1:2" x14ac:dyDescent="0.25">
      <c r="A17" s="7">
        <v>14</v>
      </c>
      <c r="B17" s="8">
        <v>5</v>
      </c>
    </row>
    <row r="18" spans="1:2" x14ac:dyDescent="0.25">
      <c r="A18" s="7">
        <v>15</v>
      </c>
      <c r="B18" s="8">
        <v>4.88</v>
      </c>
    </row>
    <row r="19" spans="1:2" x14ac:dyDescent="0.25">
      <c r="A19" s="7">
        <v>16</v>
      </c>
      <c r="B19" s="8">
        <v>4.91</v>
      </c>
    </row>
    <row r="20" spans="1:2" x14ac:dyDescent="0.25">
      <c r="A20" s="7">
        <v>17</v>
      </c>
      <c r="B20" s="8">
        <v>5.09</v>
      </c>
    </row>
    <row r="21" spans="1:2" x14ac:dyDescent="0.25">
      <c r="A21" s="7">
        <v>18</v>
      </c>
      <c r="B21" s="8">
        <v>4.97</v>
      </c>
    </row>
    <row r="22" spans="1:2" x14ac:dyDescent="0.25">
      <c r="A22" s="7">
        <v>19</v>
      </c>
      <c r="B22" s="8">
        <v>4.9800000000000004</v>
      </c>
    </row>
    <row r="23" spans="1:2" x14ac:dyDescent="0.25">
      <c r="A23" s="7">
        <v>20</v>
      </c>
      <c r="B23" s="8">
        <v>5.07</v>
      </c>
    </row>
    <row r="24" spans="1:2" x14ac:dyDescent="0.25">
      <c r="A24" s="7">
        <v>21</v>
      </c>
      <c r="B24" s="8">
        <v>5.03</v>
      </c>
    </row>
    <row r="25" spans="1:2" x14ac:dyDescent="0.25">
      <c r="A25" s="7">
        <v>22</v>
      </c>
      <c r="B25" s="8">
        <v>5.12</v>
      </c>
    </row>
    <row r="26" spans="1:2" x14ac:dyDescent="0.25">
      <c r="A26" s="7">
        <v>23</v>
      </c>
      <c r="B26" s="8">
        <v>5.08</v>
      </c>
    </row>
    <row r="27" spans="1:2" x14ac:dyDescent="0.25">
      <c r="A27" s="7">
        <v>24</v>
      </c>
      <c r="B27" s="8">
        <v>4.8600000000000003</v>
      </c>
    </row>
    <row r="28" spans="1:2" x14ac:dyDescent="0.25">
      <c r="A28" s="7">
        <v>25</v>
      </c>
      <c r="B28" s="8">
        <v>5.1100000000000003</v>
      </c>
    </row>
    <row r="29" spans="1:2" x14ac:dyDescent="0.25">
      <c r="A29" s="7">
        <v>26</v>
      </c>
      <c r="B29" s="8">
        <v>4.92</v>
      </c>
    </row>
    <row r="30" spans="1:2" x14ac:dyDescent="0.25">
      <c r="A30" s="7">
        <v>27</v>
      </c>
      <c r="B30" s="8">
        <v>5.18</v>
      </c>
    </row>
    <row r="31" spans="1:2" x14ac:dyDescent="0.25">
      <c r="A31" s="7">
        <v>28</v>
      </c>
      <c r="B31" s="8">
        <v>4.93</v>
      </c>
    </row>
    <row r="32" spans="1:2" x14ac:dyDescent="0.25">
      <c r="A32" s="7">
        <v>29</v>
      </c>
      <c r="B32" s="8">
        <v>5.12</v>
      </c>
    </row>
    <row r="33" spans="1:2" x14ac:dyDescent="0.25">
      <c r="A33" s="7">
        <v>30</v>
      </c>
      <c r="B33" s="8">
        <v>5.08</v>
      </c>
    </row>
    <row r="34" spans="1:2" x14ac:dyDescent="0.25">
      <c r="A34" s="7">
        <v>31</v>
      </c>
      <c r="B34" s="8">
        <v>4.75</v>
      </c>
    </row>
    <row r="35" spans="1:2" x14ac:dyDescent="0.25">
      <c r="A35" s="7">
        <v>32</v>
      </c>
      <c r="B35" s="8">
        <v>4.99</v>
      </c>
    </row>
    <row r="36" spans="1:2" x14ac:dyDescent="0.25">
      <c r="A36" s="7">
        <v>33</v>
      </c>
      <c r="B36" s="8">
        <v>5</v>
      </c>
    </row>
    <row r="37" spans="1:2" x14ac:dyDescent="0.25">
      <c r="A37" s="7">
        <v>34</v>
      </c>
      <c r="B37" s="8">
        <v>4.91</v>
      </c>
    </row>
    <row r="38" spans="1:2" x14ac:dyDescent="0.25">
      <c r="A38" s="7">
        <v>35</v>
      </c>
      <c r="B38" s="8">
        <v>5.18</v>
      </c>
    </row>
    <row r="39" spans="1:2" x14ac:dyDescent="0.25">
      <c r="A39" s="7">
        <v>36</v>
      </c>
      <c r="B39" s="8">
        <v>4.95</v>
      </c>
    </row>
    <row r="40" spans="1:2" x14ac:dyDescent="0.25">
      <c r="A40" s="7">
        <v>37</v>
      </c>
      <c r="B40" s="8">
        <v>4.63</v>
      </c>
    </row>
    <row r="41" spans="1:2" x14ac:dyDescent="0.25">
      <c r="A41" s="7">
        <v>38</v>
      </c>
      <c r="B41" s="8">
        <v>4.8899999999999997</v>
      </c>
    </row>
    <row r="42" spans="1:2" x14ac:dyDescent="0.25">
      <c r="A42" s="7">
        <v>39</v>
      </c>
      <c r="B42" s="8">
        <v>5.1100000000000003</v>
      </c>
    </row>
    <row r="43" spans="1:2" x14ac:dyDescent="0.25">
      <c r="A43" s="7">
        <v>40</v>
      </c>
      <c r="B43" s="8">
        <v>5.05</v>
      </c>
    </row>
    <row r="44" spans="1:2" x14ac:dyDescent="0.25">
      <c r="A44" s="7">
        <v>41</v>
      </c>
      <c r="B44" s="8">
        <v>5.03</v>
      </c>
    </row>
    <row r="45" spans="1:2" x14ac:dyDescent="0.25">
      <c r="A45" s="7">
        <v>42</v>
      </c>
      <c r="B45" s="8">
        <v>5.0199999999999996</v>
      </c>
    </row>
    <row r="46" spans="1:2" x14ac:dyDescent="0.25">
      <c r="A46" s="7">
        <v>43</v>
      </c>
      <c r="B46" s="8">
        <v>4.96</v>
      </c>
    </row>
    <row r="47" spans="1:2" x14ac:dyDescent="0.25">
      <c r="A47" s="7">
        <v>44</v>
      </c>
      <c r="B47" s="8">
        <v>5.04</v>
      </c>
    </row>
    <row r="48" spans="1:2" x14ac:dyDescent="0.25">
      <c r="A48" s="7">
        <v>45</v>
      </c>
      <c r="B48" s="8">
        <v>4.93</v>
      </c>
    </row>
    <row r="49" spans="1:2" x14ac:dyDescent="0.25">
      <c r="A49" s="7">
        <v>46</v>
      </c>
      <c r="B49" s="8">
        <v>5.0599999999999996</v>
      </c>
    </row>
    <row r="50" spans="1:2" x14ac:dyDescent="0.25">
      <c r="A50" s="7">
        <v>47</v>
      </c>
      <c r="B50" s="8">
        <v>5.07</v>
      </c>
    </row>
    <row r="51" spans="1:2" x14ac:dyDescent="0.25">
      <c r="A51" s="7">
        <v>48</v>
      </c>
      <c r="B51" s="8">
        <v>5</v>
      </c>
    </row>
    <row r="52" spans="1:2" x14ac:dyDescent="0.25">
      <c r="A52" s="7">
        <v>49</v>
      </c>
      <c r="B52" s="8">
        <v>5.03</v>
      </c>
    </row>
    <row r="53" spans="1:2" x14ac:dyDescent="0.25">
      <c r="A53" s="7">
        <v>50</v>
      </c>
      <c r="B53" s="8">
        <v>5</v>
      </c>
    </row>
    <row r="54" spans="1:2" x14ac:dyDescent="0.25">
      <c r="A54" s="7">
        <v>51</v>
      </c>
      <c r="B54" s="8">
        <v>4.95</v>
      </c>
    </row>
    <row r="55" spans="1:2" x14ac:dyDescent="0.25">
      <c r="A55" s="7">
        <v>52</v>
      </c>
      <c r="B55" s="8">
        <v>4.99</v>
      </c>
    </row>
    <row r="56" spans="1:2" x14ac:dyDescent="0.25">
      <c r="A56" s="7">
        <v>53</v>
      </c>
      <c r="B56" s="8">
        <v>5.0199999999999996</v>
      </c>
    </row>
    <row r="57" spans="1:2" x14ac:dyDescent="0.25">
      <c r="A57" s="7">
        <v>54</v>
      </c>
      <c r="B57" s="8">
        <v>4.9000000000000004</v>
      </c>
    </row>
    <row r="58" spans="1:2" x14ac:dyDescent="0.25">
      <c r="A58" s="7">
        <v>55</v>
      </c>
      <c r="B58" s="8">
        <v>5.0999999999999996</v>
      </c>
    </row>
    <row r="59" spans="1:2" x14ac:dyDescent="0.25">
      <c r="A59" s="7">
        <v>56</v>
      </c>
      <c r="B59" s="8">
        <v>5.01</v>
      </c>
    </row>
    <row r="60" spans="1:2" x14ac:dyDescent="0.25">
      <c r="A60" s="7">
        <v>57</v>
      </c>
      <c r="B60" s="8">
        <v>4.84</v>
      </c>
    </row>
    <row r="61" spans="1:2" x14ac:dyDescent="0.25">
      <c r="A61" s="7">
        <v>58</v>
      </c>
      <c r="B61" s="8">
        <v>5.01</v>
      </c>
    </row>
    <row r="62" spans="1:2" x14ac:dyDescent="0.25">
      <c r="A62" s="7">
        <v>59</v>
      </c>
      <c r="B62" s="8">
        <v>4.88</v>
      </c>
    </row>
    <row r="63" spans="1:2" x14ac:dyDescent="0.25">
      <c r="A63" s="7">
        <v>60</v>
      </c>
      <c r="B63" s="8">
        <v>4.97</v>
      </c>
    </row>
    <row r="64" spans="1:2" x14ac:dyDescent="0.25">
      <c r="A64" s="7">
        <v>61</v>
      </c>
      <c r="B64" s="8">
        <v>4.97</v>
      </c>
    </row>
    <row r="65" spans="1:2" x14ac:dyDescent="0.25">
      <c r="A65" s="7">
        <v>62</v>
      </c>
      <c r="B65" s="8">
        <v>5.0599999999999996</v>
      </c>
    </row>
    <row r="66" spans="1:2" x14ac:dyDescent="0.25">
      <c r="A66" s="7">
        <v>63</v>
      </c>
      <c r="B66" s="8">
        <v>5.0599999999999996</v>
      </c>
    </row>
    <row r="67" spans="1:2" x14ac:dyDescent="0.25">
      <c r="A67" s="7">
        <v>64</v>
      </c>
      <c r="B67" s="8">
        <v>5.04</v>
      </c>
    </row>
    <row r="68" spans="1:2" x14ac:dyDescent="0.25">
      <c r="A68" s="7">
        <v>65</v>
      </c>
      <c r="B68" s="8">
        <v>4.87</v>
      </c>
    </row>
    <row r="69" spans="1:2" x14ac:dyDescent="0.25">
      <c r="A69" s="7">
        <v>66</v>
      </c>
      <c r="B69" s="8">
        <v>5</v>
      </c>
    </row>
    <row r="70" spans="1:2" x14ac:dyDescent="0.25">
      <c r="A70" s="7">
        <v>67</v>
      </c>
      <c r="B70" s="8">
        <v>5.03</v>
      </c>
    </row>
    <row r="71" spans="1:2" x14ac:dyDescent="0.25">
      <c r="A71" s="7">
        <v>68</v>
      </c>
      <c r="B71" s="8">
        <v>5.0199999999999996</v>
      </c>
    </row>
    <row r="72" spans="1:2" x14ac:dyDescent="0.25">
      <c r="A72" s="7">
        <v>69</v>
      </c>
      <c r="B72" s="8">
        <v>5.0199999999999996</v>
      </c>
    </row>
    <row r="73" spans="1:2" x14ac:dyDescent="0.25">
      <c r="A73" s="7">
        <v>70</v>
      </c>
      <c r="B73" s="8">
        <v>5.0599999999999996</v>
      </c>
    </row>
    <row r="74" spans="1:2" x14ac:dyDescent="0.25">
      <c r="A74" s="7">
        <v>71</v>
      </c>
      <c r="B74" s="8">
        <v>5.21</v>
      </c>
    </row>
    <row r="75" spans="1:2" x14ac:dyDescent="0.25">
      <c r="A75" s="7">
        <v>72</v>
      </c>
      <c r="B75" s="8">
        <v>5.09</v>
      </c>
    </row>
    <row r="76" spans="1:2" x14ac:dyDescent="0.25">
      <c r="A76" s="7">
        <v>73</v>
      </c>
      <c r="B76" s="8">
        <v>4.97</v>
      </c>
    </row>
    <row r="77" spans="1:2" x14ac:dyDescent="0.25">
      <c r="A77" s="7">
        <v>74</v>
      </c>
      <c r="B77" s="8">
        <v>5.01</v>
      </c>
    </row>
    <row r="78" spans="1:2" x14ac:dyDescent="0.25">
      <c r="A78" s="7">
        <v>75</v>
      </c>
      <c r="B78" s="8">
        <v>4.9000000000000004</v>
      </c>
    </row>
    <row r="79" spans="1:2" x14ac:dyDescent="0.25">
      <c r="A79" s="7">
        <v>76</v>
      </c>
      <c r="B79" s="8">
        <v>4.8899999999999997</v>
      </c>
    </row>
    <row r="80" spans="1:2" x14ac:dyDescent="0.25">
      <c r="A80" s="7">
        <v>77</v>
      </c>
      <c r="B80" s="8">
        <v>4.93</v>
      </c>
    </row>
    <row r="81" spans="1:2" x14ac:dyDescent="0.25">
      <c r="A81" s="7">
        <v>78</v>
      </c>
      <c r="B81" s="8">
        <v>5.16</v>
      </c>
    </row>
    <row r="82" spans="1:2" x14ac:dyDescent="0.25">
      <c r="A82" s="7">
        <v>79</v>
      </c>
      <c r="B82" s="8">
        <v>5.0199999999999996</v>
      </c>
    </row>
    <row r="83" spans="1:2" x14ac:dyDescent="0.25">
      <c r="A83" s="7">
        <v>80</v>
      </c>
      <c r="B83" s="8">
        <v>5.01</v>
      </c>
    </row>
    <row r="84" spans="1:2" x14ac:dyDescent="0.25">
      <c r="A84" s="7">
        <v>81</v>
      </c>
      <c r="B84" s="8">
        <v>5.0999999999999996</v>
      </c>
    </row>
    <row r="85" spans="1:2" x14ac:dyDescent="0.25">
      <c r="A85" s="7">
        <v>82</v>
      </c>
      <c r="B85" s="8">
        <v>5.03</v>
      </c>
    </row>
    <row r="86" spans="1:2" x14ac:dyDescent="0.25">
      <c r="A86" s="7">
        <v>83</v>
      </c>
      <c r="B86" s="8">
        <v>5.07</v>
      </c>
    </row>
    <row r="87" spans="1:2" x14ac:dyDescent="0.25">
      <c r="A87" s="7">
        <v>84</v>
      </c>
      <c r="B87" s="8">
        <v>4.92</v>
      </c>
    </row>
    <row r="88" spans="1:2" x14ac:dyDescent="0.25">
      <c r="A88" s="7">
        <v>85</v>
      </c>
      <c r="B88" s="8">
        <v>5.08</v>
      </c>
    </row>
    <row r="89" spans="1:2" x14ac:dyDescent="0.25">
      <c r="A89" s="7">
        <v>86</v>
      </c>
      <c r="B89" s="8">
        <v>4.96</v>
      </c>
    </row>
    <row r="90" spans="1:2" x14ac:dyDescent="0.25">
      <c r="A90" s="7">
        <v>87</v>
      </c>
      <c r="B90" s="8">
        <v>4.74</v>
      </c>
    </row>
    <row r="91" spans="1:2" x14ac:dyDescent="0.25">
      <c r="A91" s="7">
        <v>88</v>
      </c>
      <c r="B91" s="8">
        <v>4.91</v>
      </c>
    </row>
    <row r="92" spans="1:2" x14ac:dyDescent="0.25">
      <c r="A92" s="7">
        <v>89</v>
      </c>
      <c r="B92" s="8">
        <v>5.12</v>
      </c>
    </row>
    <row r="93" spans="1:2" x14ac:dyDescent="0.25">
      <c r="A93" s="7">
        <v>90</v>
      </c>
      <c r="B93" s="8">
        <v>5</v>
      </c>
    </row>
    <row r="94" spans="1:2" x14ac:dyDescent="0.25">
      <c r="A94" s="7">
        <v>91</v>
      </c>
      <c r="B94" s="8">
        <v>4.93</v>
      </c>
    </row>
    <row r="95" spans="1:2" x14ac:dyDescent="0.25">
      <c r="A95" s="7">
        <v>92</v>
      </c>
      <c r="B95" s="8">
        <v>4.88</v>
      </c>
    </row>
    <row r="96" spans="1:2" x14ac:dyDescent="0.25">
      <c r="A96" s="7">
        <v>93</v>
      </c>
      <c r="B96" s="8">
        <v>4.88</v>
      </c>
    </row>
    <row r="97" spans="1:2" x14ac:dyDescent="0.25">
      <c r="A97" s="7">
        <v>94</v>
      </c>
      <c r="B97" s="8">
        <v>4.8099999999999996</v>
      </c>
    </row>
    <row r="98" spans="1:2" x14ac:dyDescent="0.25">
      <c r="A98" s="7">
        <v>95</v>
      </c>
      <c r="B98" s="8">
        <v>5.16</v>
      </c>
    </row>
    <row r="99" spans="1:2" x14ac:dyDescent="0.25">
      <c r="A99" s="7">
        <v>96</v>
      </c>
      <c r="B99" s="8">
        <v>5.03</v>
      </c>
    </row>
    <row r="100" spans="1:2" x14ac:dyDescent="0.25">
      <c r="A100" s="7">
        <v>97</v>
      </c>
      <c r="B100" s="8">
        <v>4.87</v>
      </c>
    </row>
    <row r="101" spans="1:2" x14ac:dyDescent="0.25">
      <c r="A101" s="7">
        <v>98</v>
      </c>
      <c r="B101" s="8">
        <v>5.09</v>
      </c>
    </row>
    <row r="102" spans="1:2" x14ac:dyDescent="0.25">
      <c r="A102" s="7">
        <v>99</v>
      </c>
      <c r="B102" s="8">
        <v>4.9400000000000004</v>
      </c>
    </row>
    <row r="103" spans="1:2" x14ac:dyDescent="0.25">
      <c r="A103" s="7">
        <v>100</v>
      </c>
      <c r="B103" s="8">
        <v>5.08</v>
      </c>
    </row>
    <row r="104" spans="1:2" x14ac:dyDescent="0.25">
      <c r="A104" s="7">
        <v>101</v>
      </c>
      <c r="B104" s="8">
        <v>4.97</v>
      </c>
    </row>
    <row r="105" spans="1:2" x14ac:dyDescent="0.25">
      <c r="A105" s="7">
        <v>102</v>
      </c>
      <c r="B105" s="8">
        <v>5.23</v>
      </c>
    </row>
    <row r="106" spans="1:2" x14ac:dyDescent="0.25">
      <c r="A106" s="7">
        <v>103</v>
      </c>
      <c r="B106" s="8">
        <v>5.12</v>
      </c>
    </row>
    <row r="107" spans="1:2" x14ac:dyDescent="0.25">
      <c r="A107" s="7">
        <v>104</v>
      </c>
      <c r="B107" s="8">
        <v>5.09</v>
      </c>
    </row>
    <row r="108" spans="1:2" x14ac:dyDescent="0.25">
      <c r="A108" s="7">
        <v>105</v>
      </c>
      <c r="B108" s="8">
        <v>5.12</v>
      </c>
    </row>
    <row r="109" spans="1:2" x14ac:dyDescent="0.25">
      <c r="A109" s="7">
        <v>106</v>
      </c>
      <c r="B109" s="8">
        <v>4.93</v>
      </c>
    </row>
    <row r="110" spans="1:2" x14ac:dyDescent="0.25">
      <c r="A110" s="7">
        <v>107</v>
      </c>
      <c r="B110" s="8">
        <v>4.79</v>
      </c>
    </row>
    <row r="111" spans="1:2" x14ac:dyDescent="0.25">
      <c r="A111" s="7">
        <v>108</v>
      </c>
      <c r="B111" s="8">
        <v>5.0999999999999996</v>
      </c>
    </row>
    <row r="112" spans="1:2" x14ac:dyDescent="0.25">
      <c r="A112" s="7">
        <v>109</v>
      </c>
      <c r="B112" s="8">
        <v>5.12</v>
      </c>
    </row>
    <row r="113" spans="1:2" x14ac:dyDescent="0.25">
      <c r="A113" s="7">
        <v>110</v>
      </c>
      <c r="B113" s="8">
        <v>4.8600000000000003</v>
      </c>
    </row>
    <row r="114" spans="1:2" x14ac:dyDescent="0.25">
      <c r="A114" s="7">
        <v>111</v>
      </c>
      <c r="B114" s="8">
        <v>5</v>
      </c>
    </row>
    <row r="115" spans="1:2" x14ac:dyDescent="0.25">
      <c r="A115" s="7">
        <v>112</v>
      </c>
      <c r="B115" s="8">
        <v>4.9400000000000004</v>
      </c>
    </row>
    <row r="116" spans="1:2" x14ac:dyDescent="0.25">
      <c r="A116" s="7">
        <v>113</v>
      </c>
      <c r="B116" s="8">
        <v>4.95</v>
      </c>
    </row>
    <row r="117" spans="1:2" x14ac:dyDescent="0.25">
      <c r="A117" s="7">
        <v>114</v>
      </c>
      <c r="B117" s="8">
        <v>4.95</v>
      </c>
    </row>
    <row r="118" spans="1:2" x14ac:dyDescent="0.25">
      <c r="A118" s="7">
        <v>115</v>
      </c>
      <c r="B118" s="8">
        <v>4.87</v>
      </c>
    </row>
    <row r="119" spans="1:2" x14ac:dyDescent="0.25">
      <c r="A119" s="7">
        <v>116</v>
      </c>
      <c r="B119" s="8">
        <v>5.09</v>
      </c>
    </row>
    <row r="120" spans="1:2" x14ac:dyDescent="0.25">
      <c r="A120" s="7">
        <v>117</v>
      </c>
      <c r="B120" s="8">
        <v>4.9400000000000004</v>
      </c>
    </row>
    <row r="121" spans="1:2" x14ac:dyDescent="0.25">
      <c r="A121" s="7">
        <v>118</v>
      </c>
      <c r="B121" s="8">
        <v>5.01</v>
      </c>
    </row>
    <row r="122" spans="1:2" x14ac:dyDescent="0.25">
      <c r="A122" s="7">
        <v>119</v>
      </c>
      <c r="B122" s="8">
        <v>5.04</v>
      </c>
    </row>
    <row r="123" spans="1:2" x14ac:dyDescent="0.25">
      <c r="A123" s="7">
        <v>120</v>
      </c>
      <c r="B123" s="8">
        <v>5.05</v>
      </c>
    </row>
    <row r="124" spans="1:2" x14ac:dyDescent="0.25">
      <c r="A124" s="7">
        <v>121</v>
      </c>
      <c r="B124" s="8">
        <v>5.05</v>
      </c>
    </row>
    <row r="125" spans="1:2" x14ac:dyDescent="0.25">
      <c r="A125" s="7">
        <v>122</v>
      </c>
      <c r="B125" s="8">
        <v>4.97</v>
      </c>
    </row>
    <row r="126" spans="1:2" x14ac:dyDescent="0.25">
      <c r="A126" s="7">
        <v>123</v>
      </c>
      <c r="B126" s="8">
        <v>4.96</v>
      </c>
    </row>
    <row r="127" spans="1:2" x14ac:dyDescent="0.25">
      <c r="A127" s="7">
        <v>124</v>
      </c>
      <c r="B127" s="8">
        <v>4.96</v>
      </c>
    </row>
    <row r="128" spans="1:2" x14ac:dyDescent="0.25">
      <c r="A128" s="7">
        <v>125</v>
      </c>
      <c r="B128" s="8">
        <v>4.99</v>
      </c>
    </row>
    <row r="129" spans="1:2" x14ac:dyDescent="0.25">
      <c r="A129" s="7">
        <v>126</v>
      </c>
      <c r="B129" s="8">
        <v>5.04</v>
      </c>
    </row>
    <row r="130" spans="1:2" x14ac:dyDescent="0.25">
      <c r="A130" s="7">
        <v>127</v>
      </c>
      <c r="B130" s="8">
        <v>4.91</v>
      </c>
    </row>
    <row r="131" spans="1:2" x14ac:dyDescent="0.25">
      <c r="A131" s="7">
        <v>128</v>
      </c>
      <c r="B131" s="8">
        <v>5.19</v>
      </c>
    </row>
    <row r="132" spans="1:2" x14ac:dyDescent="0.25">
      <c r="A132" s="7">
        <v>129</v>
      </c>
      <c r="B132" s="8">
        <v>5.03</v>
      </c>
    </row>
    <row r="133" spans="1:2" x14ac:dyDescent="0.25">
      <c r="A133" s="7">
        <v>130</v>
      </c>
      <c r="B133" s="8">
        <v>4.99</v>
      </c>
    </row>
    <row r="134" spans="1:2" x14ac:dyDescent="0.25">
      <c r="A134" s="7">
        <v>131</v>
      </c>
      <c r="B134" s="8">
        <v>5.12</v>
      </c>
    </row>
    <row r="135" spans="1:2" x14ac:dyDescent="0.25">
      <c r="A135" s="7">
        <v>132</v>
      </c>
      <c r="B135" s="8">
        <v>4.97</v>
      </c>
    </row>
    <row r="136" spans="1:2" x14ac:dyDescent="0.25">
      <c r="A136" s="7">
        <v>133</v>
      </c>
      <c r="B136" s="8">
        <v>4.88</v>
      </c>
    </row>
    <row r="137" spans="1:2" x14ac:dyDescent="0.25">
      <c r="A137" s="7">
        <v>134</v>
      </c>
      <c r="B137" s="8">
        <v>5.07</v>
      </c>
    </row>
    <row r="138" spans="1:2" x14ac:dyDescent="0.25">
      <c r="A138" s="7">
        <v>135</v>
      </c>
      <c r="B138" s="8">
        <v>5.01</v>
      </c>
    </row>
    <row r="139" spans="1:2" x14ac:dyDescent="0.25">
      <c r="A139" s="7">
        <v>136</v>
      </c>
      <c r="B139" s="8">
        <v>4.8899999999999997</v>
      </c>
    </row>
    <row r="140" spans="1:2" x14ac:dyDescent="0.25">
      <c r="A140" s="7">
        <v>137</v>
      </c>
      <c r="B140" s="8">
        <v>4.95</v>
      </c>
    </row>
    <row r="141" spans="1:2" x14ac:dyDescent="0.25">
      <c r="A141" s="7">
        <v>138</v>
      </c>
      <c r="B141" s="8">
        <v>5.09</v>
      </c>
    </row>
    <row r="142" spans="1:2" x14ac:dyDescent="0.25">
      <c r="A142" s="7">
        <v>139</v>
      </c>
      <c r="B142" s="8">
        <v>5.09</v>
      </c>
    </row>
    <row r="143" spans="1:2" x14ac:dyDescent="0.25">
      <c r="A143" s="7">
        <v>140</v>
      </c>
      <c r="B143" s="8">
        <v>4.8899999999999997</v>
      </c>
    </row>
    <row r="144" spans="1:2" x14ac:dyDescent="0.25">
      <c r="A144" s="7">
        <v>141</v>
      </c>
      <c r="B144" s="8">
        <v>4.93</v>
      </c>
    </row>
    <row r="145" spans="1:2" x14ac:dyDescent="0.25">
      <c r="A145" s="7">
        <v>142</v>
      </c>
      <c r="B145" s="8">
        <v>4.8499999999999996</v>
      </c>
    </row>
    <row r="146" spans="1:2" x14ac:dyDescent="0.25">
      <c r="A146" s="7">
        <v>143</v>
      </c>
      <c r="B146" s="8">
        <v>5.03</v>
      </c>
    </row>
    <row r="147" spans="1:2" x14ac:dyDescent="0.25">
      <c r="A147" s="7">
        <v>144</v>
      </c>
      <c r="B147" s="8">
        <v>4.92</v>
      </c>
    </row>
    <row r="148" spans="1:2" x14ac:dyDescent="0.25">
      <c r="A148" s="7">
        <v>145</v>
      </c>
      <c r="B148" s="8">
        <v>5.09</v>
      </c>
    </row>
    <row r="149" spans="1:2" x14ac:dyDescent="0.25">
      <c r="A149" s="7">
        <v>146</v>
      </c>
      <c r="B149" s="8">
        <v>4.99</v>
      </c>
    </row>
    <row r="150" spans="1:2" x14ac:dyDescent="0.25">
      <c r="A150" s="7">
        <v>147</v>
      </c>
      <c r="B150" s="8">
        <v>4.92</v>
      </c>
    </row>
    <row r="151" spans="1:2" x14ac:dyDescent="0.25">
      <c r="A151" s="7">
        <v>148</v>
      </c>
      <c r="B151" s="8">
        <v>4.87</v>
      </c>
    </row>
    <row r="152" spans="1:2" x14ac:dyDescent="0.25">
      <c r="A152" s="7">
        <v>149</v>
      </c>
      <c r="B152" s="8">
        <v>4.9000000000000004</v>
      </c>
    </row>
    <row r="153" spans="1:2" x14ac:dyDescent="0.25">
      <c r="A153" s="7">
        <v>150</v>
      </c>
      <c r="B153" s="8">
        <v>5.0199999999999996</v>
      </c>
    </row>
    <row r="154" spans="1:2" x14ac:dyDescent="0.25">
      <c r="A154" s="7">
        <v>151</v>
      </c>
      <c r="B154" s="8">
        <v>5.21</v>
      </c>
    </row>
    <row r="155" spans="1:2" x14ac:dyDescent="0.25">
      <c r="A155" s="7">
        <v>152</v>
      </c>
      <c r="B155" s="8">
        <v>5.0199999999999996</v>
      </c>
    </row>
    <row r="156" spans="1:2" x14ac:dyDescent="0.25">
      <c r="A156" s="7">
        <v>153</v>
      </c>
      <c r="B156" s="8">
        <v>4.9000000000000004</v>
      </c>
    </row>
    <row r="157" spans="1:2" x14ac:dyDescent="0.25">
      <c r="A157" s="7">
        <v>154</v>
      </c>
      <c r="B157" s="8">
        <v>5</v>
      </c>
    </row>
    <row r="158" spans="1:2" x14ac:dyDescent="0.25">
      <c r="A158" s="7">
        <v>155</v>
      </c>
      <c r="B158" s="8">
        <v>5.16</v>
      </c>
    </row>
    <row r="159" spans="1:2" x14ac:dyDescent="0.25">
      <c r="A159" s="7">
        <v>156</v>
      </c>
      <c r="B159" s="8">
        <v>5.03</v>
      </c>
    </row>
    <row r="160" spans="1:2" x14ac:dyDescent="0.25">
      <c r="A160" s="7">
        <v>157</v>
      </c>
      <c r="B160" s="8">
        <v>4.96</v>
      </c>
    </row>
    <row r="161" spans="1:2" x14ac:dyDescent="0.25">
      <c r="A161" s="7">
        <v>158</v>
      </c>
      <c r="B161" s="8">
        <v>5.04</v>
      </c>
    </row>
    <row r="162" spans="1:2" x14ac:dyDescent="0.25">
      <c r="A162" s="7">
        <v>159</v>
      </c>
      <c r="B162" s="8">
        <v>4.9800000000000004</v>
      </c>
    </row>
    <row r="163" spans="1:2" x14ac:dyDescent="0.25">
      <c r="A163" s="7">
        <v>160</v>
      </c>
      <c r="B163" s="8">
        <v>5.07</v>
      </c>
    </row>
    <row r="164" spans="1:2" x14ac:dyDescent="0.25">
      <c r="A164" s="7">
        <v>161</v>
      </c>
      <c r="B164" s="8">
        <v>5.0199999999999996</v>
      </c>
    </row>
    <row r="165" spans="1:2" x14ac:dyDescent="0.25">
      <c r="A165" s="7">
        <v>162</v>
      </c>
      <c r="B165" s="8">
        <v>5.08</v>
      </c>
    </row>
    <row r="166" spans="1:2" x14ac:dyDescent="0.25">
      <c r="A166" s="7">
        <v>163</v>
      </c>
      <c r="B166" s="8">
        <v>4.8499999999999996</v>
      </c>
    </row>
    <row r="167" spans="1:2" x14ac:dyDescent="0.25">
      <c r="A167" s="7">
        <v>164</v>
      </c>
      <c r="B167" s="8">
        <v>4.9000000000000004</v>
      </c>
    </row>
    <row r="168" spans="1:2" x14ac:dyDescent="0.25">
      <c r="A168" s="7">
        <v>165</v>
      </c>
      <c r="B168" s="8">
        <v>4.97</v>
      </c>
    </row>
    <row r="169" spans="1:2" x14ac:dyDescent="0.25">
      <c r="A169" s="7">
        <v>166</v>
      </c>
      <c r="B169" s="8">
        <v>5.09</v>
      </c>
    </row>
    <row r="170" spans="1:2" x14ac:dyDescent="0.25">
      <c r="A170" s="7">
        <v>167</v>
      </c>
      <c r="B170" s="8">
        <v>4.8899999999999997</v>
      </c>
    </row>
    <row r="171" spans="1:2" x14ac:dyDescent="0.25">
      <c r="A171" s="7">
        <v>168</v>
      </c>
      <c r="B171" s="8">
        <v>4.87</v>
      </c>
    </row>
    <row r="172" spans="1:2" x14ac:dyDescent="0.25">
      <c r="A172" s="7">
        <v>169</v>
      </c>
      <c r="B172" s="8">
        <v>5.01</v>
      </c>
    </row>
    <row r="173" spans="1:2" x14ac:dyDescent="0.25">
      <c r="A173" s="7">
        <v>170</v>
      </c>
      <c r="B173" s="8">
        <v>4.97</v>
      </c>
    </row>
    <row r="174" spans="1:2" x14ac:dyDescent="0.25">
      <c r="A174" s="7">
        <v>171</v>
      </c>
      <c r="B174" s="8">
        <v>5.87</v>
      </c>
    </row>
    <row r="175" spans="1:2" x14ac:dyDescent="0.25">
      <c r="A175" s="7">
        <v>172</v>
      </c>
      <c r="B175" s="8">
        <v>5.33</v>
      </c>
    </row>
    <row r="176" spans="1:2" x14ac:dyDescent="0.25">
      <c r="A176" s="7">
        <v>173</v>
      </c>
      <c r="B176" s="8">
        <v>5.1100000000000003</v>
      </c>
    </row>
    <row r="177" spans="1:2" x14ac:dyDescent="0.25">
      <c r="A177" s="7">
        <v>174</v>
      </c>
      <c r="B177" s="8">
        <v>5.07</v>
      </c>
    </row>
    <row r="178" spans="1:2" x14ac:dyDescent="0.25">
      <c r="A178" s="7">
        <v>175</v>
      </c>
      <c r="B178" s="8">
        <v>4.93</v>
      </c>
    </row>
    <row r="179" spans="1:2" x14ac:dyDescent="0.25">
      <c r="A179" s="7">
        <v>176</v>
      </c>
      <c r="B179" s="8">
        <v>4.99</v>
      </c>
    </row>
    <row r="180" spans="1:2" x14ac:dyDescent="0.25">
      <c r="A180" s="7">
        <v>177</v>
      </c>
      <c r="B180" s="8">
        <v>5.04</v>
      </c>
    </row>
    <row r="181" spans="1:2" x14ac:dyDescent="0.25">
      <c r="A181" s="7">
        <v>178</v>
      </c>
      <c r="B181" s="8">
        <v>5.14</v>
      </c>
    </row>
    <row r="182" spans="1:2" x14ac:dyDescent="0.25">
      <c r="A182" s="7">
        <v>179</v>
      </c>
      <c r="B182" s="8">
        <v>5.09</v>
      </c>
    </row>
    <row r="183" spans="1:2" x14ac:dyDescent="0.25">
      <c r="A183" s="7">
        <v>180</v>
      </c>
      <c r="B183" s="8">
        <v>5.0599999999999996</v>
      </c>
    </row>
    <row r="184" spans="1:2" x14ac:dyDescent="0.25">
      <c r="A184" s="7">
        <v>181</v>
      </c>
      <c r="B184" s="8">
        <v>4.8499999999999996</v>
      </c>
    </row>
    <row r="185" spans="1:2" x14ac:dyDescent="0.25">
      <c r="A185" s="7">
        <v>182</v>
      </c>
      <c r="B185" s="8">
        <v>4.93</v>
      </c>
    </row>
    <row r="186" spans="1:2" x14ac:dyDescent="0.25">
      <c r="A186" s="7">
        <v>183</v>
      </c>
      <c r="B186" s="8">
        <v>5.04</v>
      </c>
    </row>
    <row r="187" spans="1:2" x14ac:dyDescent="0.25">
      <c r="A187" s="7">
        <v>184</v>
      </c>
      <c r="B187" s="8">
        <v>5.09</v>
      </c>
    </row>
    <row r="188" spans="1:2" x14ac:dyDescent="0.25">
      <c r="A188" s="7">
        <v>185</v>
      </c>
      <c r="B188" s="8">
        <v>5.07</v>
      </c>
    </row>
    <row r="189" spans="1:2" x14ac:dyDescent="0.25">
      <c r="A189" s="7">
        <v>186</v>
      </c>
      <c r="B189" s="8">
        <v>4.99</v>
      </c>
    </row>
    <row r="190" spans="1:2" x14ac:dyDescent="0.25">
      <c r="A190" s="7">
        <v>187</v>
      </c>
      <c r="B190" s="8">
        <v>5.01</v>
      </c>
    </row>
    <row r="191" spans="1:2" x14ac:dyDescent="0.25">
      <c r="A191" s="7">
        <v>188</v>
      </c>
      <c r="B191" s="8">
        <v>4.88</v>
      </c>
    </row>
    <row r="192" spans="1:2" x14ac:dyDescent="0.25">
      <c r="A192" s="7">
        <v>189</v>
      </c>
      <c r="B192" s="8">
        <v>4.93</v>
      </c>
    </row>
    <row r="193" spans="1:2" x14ac:dyDescent="0.25">
      <c r="A193" s="7">
        <v>190</v>
      </c>
      <c r="B193" s="8">
        <v>5.0999999999999996</v>
      </c>
    </row>
    <row r="194" spans="1:2" x14ac:dyDescent="0.25">
      <c r="A194" s="7">
        <v>191</v>
      </c>
      <c r="B194" s="8">
        <v>4.9400000000000004</v>
      </c>
    </row>
    <row r="195" spans="1:2" x14ac:dyDescent="0.25">
      <c r="A195" s="7">
        <v>192</v>
      </c>
      <c r="B195" s="8">
        <v>4.88</v>
      </c>
    </row>
    <row r="196" spans="1:2" x14ac:dyDescent="0.25">
      <c r="A196" s="7">
        <v>193</v>
      </c>
      <c r="B196" s="8">
        <v>4.8899999999999997</v>
      </c>
    </row>
    <row r="197" spans="1:2" x14ac:dyDescent="0.25">
      <c r="A197" s="7">
        <v>194</v>
      </c>
      <c r="B197" s="8">
        <v>4.8899999999999997</v>
      </c>
    </row>
    <row r="198" spans="1:2" x14ac:dyDescent="0.25">
      <c r="A198" s="7">
        <v>195</v>
      </c>
      <c r="B198" s="8">
        <v>4.8499999999999996</v>
      </c>
    </row>
    <row r="199" spans="1:2" x14ac:dyDescent="0.25">
      <c r="A199" s="7">
        <v>196</v>
      </c>
      <c r="B199" s="8">
        <v>4.82</v>
      </c>
    </row>
    <row r="200" spans="1:2" x14ac:dyDescent="0.25">
      <c r="A200" s="7">
        <v>197</v>
      </c>
      <c r="B200" s="8">
        <v>5.0199999999999996</v>
      </c>
    </row>
    <row r="201" spans="1:2" x14ac:dyDescent="0.25">
      <c r="A201" s="7">
        <v>198</v>
      </c>
      <c r="B201" s="8">
        <v>4.9000000000000004</v>
      </c>
    </row>
    <row r="202" spans="1:2" x14ac:dyDescent="0.25">
      <c r="A202" s="7">
        <v>199</v>
      </c>
      <c r="B202" s="8">
        <v>4.7300000000000004</v>
      </c>
    </row>
    <row r="203" spans="1:2" x14ac:dyDescent="0.25">
      <c r="A203" s="7">
        <v>200</v>
      </c>
      <c r="B203" s="8">
        <v>5.04</v>
      </c>
    </row>
    <row r="204" spans="1:2" x14ac:dyDescent="0.25">
      <c r="A204" s="7">
        <v>201</v>
      </c>
      <c r="B204" s="8">
        <v>5.07</v>
      </c>
    </row>
    <row r="205" spans="1:2" x14ac:dyDescent="0.25">
      <c r="A205" s="7">
        <v>202</v>
      </c>
      <c r="B205" s="8">
        <v>4.8099999999999996</v>
      </c>
    </row>
    <row r="206" spans="1:2" x14ac:dyDescent="0.25">
      <c r="A206" s="7">
        <v>203</v>
      </c>
      <c r="B206" s="8">
        <v>5.04</v>
      </c>
    </row>
    <row r="207" spans="1:2" x14ac:dyDescent="0.25">
      <c r="A207" s="7">
        <v>204</v>
      </c>
      <c r="B207" s="8">
        <v>5.03</v>
      </c>
    </row>
    <row r="208" spans="1:2" x14ac:dyDescent="0.25">
      <c r="A208" s="7">
        <v>205</v>
      </c>
      <c r="B208" s="8">
        <v>5.01</v>
      </c>
    </row>
    <row r="209" spans="1:2" x14ac:dyDescent="0.25">
      <c r="A209" s="7">
        <v>206</v>
      </c>
      <c r="B209" s="8">
        <v>5.14</v>
      </c>
    </row>
    <row r="210" spans="1:2" x14ac:dyDescent="0.25">
      <c r="A210" s="7">
        <v>207</v>
      </c>
      <c r="B210" s="8">
        <v>5.12</v>
      </c>
    </row>
    <row r="211" spans="1:2" x14ac:dyDescent="0.25">
      <c r="A211" s="7">
        <v>208</v>
      </c>
      <c r="B211" s="8">
        <v>4.8899999999999997</v>
      </c>
    </row>
    <row r="212" spans="1:2" x14ac:dyDescent="0.25">
      <c r="A212" s="7">
        <v>209</v>
      </c>
      <c r="B212" s="8">
        <v>4.91</v>
      </c>
    </row>
    <row r="213" spans="1:2" x14ac:dyDescent="0.25">
      <c r="A213" s="7">
        <v>210</v>
      </c>
      <c r="B213" s="8">
        <v>4.97</v>
      </c>
    </row>
    <row r="214" spans="1:2" x14ac:dyDescent="0.25">
      <c r="A214" s="7">
        <v>211</v>
      </c>
      <c r="B214" s="8">
        <v>4.9800000000000004</v>
      </c>
    </row>
    <row r="215" spans="1:2" x14ac:dyDescent="0.25">
      <c r="A215" s="7">
        <v>212</v>
      </c>
      <c r="B215" s="8">
        <v>5.01</v>
      </c>
    </row>
    <row r="216" spans="1:2" x14ac:dyDescent="0.25">
      <c r="A216" s="7">
        <v>213</v>
      </c>
      <c r="B216" s="8">
        <v>5.01</v>
      </c>
    </row>
    <row r="217" spans="1:2" x14ac:dyDescent="0.25">
      <c r="A217" s="7">
        <v>214</v>
      </c>
      <c r="B217" s="8">
        <v>5.09</v>
      </c>
    </row>
    <row r="218" spans="1:2" x14ac:dyDescent="0.25">
      <c r="A218" s="7">
        <v>215</v>
      </c>
      <c r="B218" s="8">
        <v>4.93</v>
      </c>
    </row>
    <row r="219" spans="1:2" x14ac:dyDescent="0.25">
      <c r="A219" s="7">
        <v>216</v>
      </c>
      <c r="B219" s="8">
        <v>5.04</v>
      </c>
    </row>
    <row r="220" spans="1:2" x14ac:dyDescent="0.25">
      <c r="A220" s="7">
        <v>217</v>
      </c>
      <c r="B220" s="8">
        <v>5.1100000000000003</v>
      </c>
    </row>
    <row r="221" spans="1:2" x14ac:dyDescent="0.25">
      <c r="A221" s="7">
        <v>218</v>
      </c>
      <c r="B221" s="8">
        <v>5.07</v>
      </c>
    </row>
    <row r="222" spans="1:2" x14ac:dyDescent="0.25">
      <c r="A222" s="7">
        <v>219</v>
      </c>
      <c r="B222" s="8">
        <v>4.95</v>
      </c>
    </row>
    <row r="223" spans="1:2" x14ac:dyDescent="0.25">
      <c r="A223" s="7">
        <v>220</v>
      </c>
      <c r="B223" s="8">
        <v>4.8600000000000003</v>
      </c>
    </row>
    <row r="224" spans="1:2" x14ac:dyDescent="0.25">
      <c r="A224" s="7">
        <v>221</v>
      </c>
      <c r="B224" s="8">
        <v>5.13</v>
      </c>
    </row>
    <row r="225" spans="1:2" x14ac:dyDescent="0.25">
      <c r="A225" s="7">
        <v>222</v>
      </c>
      <c r="B225" s="8">
        <v>4.95</v>
      </c>
    </row>
    <row r="226" spans="1:2" x14ac:dyDescent="0.25">
      <c r="A226" s="7">
        <v>223</v>
      </c>
      <c r="B226" s="8">
        <v>5.22</v>
      </c>
    </row>
    <row r="227" spans="1:2" x14ac:dyDescent="0.25">
      <c r="A227" s="7">
        <v>224</v>
      </c>
      <c r="B227" s="8">
        <v>4.8099999999999996</v>
      </c>
    </row>
    <row r="228" spans="1:2" x14ac:dyDescent="0.25">
      <c r="A228" s="7">
        <v>225</v>
      </c>
      <c r="B228" s="8">
        <v>4.91</v>
      </c>
    </row>
    <row r="229" spans="1:2" x14ac:dyDescent="0.25">
      <c r="A229" s="7">
        <v>226</v>
      </c>
      <c r="B229" s="8">
        <v>4.95</v>
      </c>
    </row>
    <row r="230" spans="1:2" x14ac:dyDescent="0.25">
      <c r="A230" s="7">
        <v>227</v>
      </c>
      <c r="B230" s="8">
        <v>4.9400000000000004</v>
      </c>
    </row>
    <row r="231" spans="1:2" x14ac:dyDescent="0.25">
      <c r="A231" s="7">
        <v>228</v>
      </c>
      <c r="B231" s="8">
        <v>4.8099999999999996</v>
      </c>
    </row>
    <row r="232" spans="1:2" x14ac:dyDescent="0.25">
      <c r="A232" s="7">
        <v>229</v>
      </c>
      <c r="B232" s="8">
        <v>5.1100000000000003</v>
      </c>
    </row>
    <row r="233" spans="1:2" x14ac:dyDescent="0.25">
      <c r="A233" s="7">
        <v>230</v>
      </c>
      <c r="B233" s="8">
        <v>4.8099999999999996</v>
      </c>
    </row>
    <row r="234" spans="1:2" x14ac:dyDescent="0.25">
      <c r="A234" s="7">
        <v>231</v>
      </c>
      <c r="B234" s="8">
        <v>4.97</v>
      </c>
    </row>
    <row r="235" spans="1:2" x14ac:dyDescent="0.25">
      <c r="A235" s="7">
        <v>232</v>
      </c>
      <c r="B235" s="8">
        <v>5.07</v>
      </c>
    </row>
    <row r="236" spans="1:2" x14ac:dyDescent="0.25">
      <c r="A236" s="7">
        <v>233</v>
      </c>
      <c r="B236" s="8">
        <v>5.03</v>
      </c>
    </row>
    <row r="237" spans="1:2" x14ac:dyDescent="0.25">
      <c r="A237" s="7">
        <v>234</v>
      </c>
      <c r="B237" s="8">
        <v>4.8099999999999996</v>
      </c>
    </row>
    <row r="238" spans="1:2" x14ac:dyDescent="0.25">
      <c r="A238" s="7">
        <v>235</v>
      </c>
      <c r="B238" s="8">
        <v>4.95</v>
      </c>
    </row>
    <row r="239" spans="1:2" x14ac:dyDescent="0.25">
      <c r="A239" s="7">
        <v>236</v>
      </c>
      <c r="B239" s="8">
        <v>4.8899999999999997</v>
      </c>
    </row>
    <row r="240" spans="1:2" x14ac:dyDescent="0.25">
      <c r="A240" s="7">
        <v>237</v>
      </c>
      <c r="B240" s="8">
        <v>5.08</v>
      </c>
    </row>
    <row r="241" spans="1:2" x14ac:dyDescent="0.25">
      <c r="A241" s="7">
        <v>238</v>
      </c>
      <c r="B241" s="8">
        <v>4.93</v>
      </c>
    </row>
    <row r="242" spans="1:2" x14ac:dyDescent="0.25">
      <c r="A242" s="7">
        <v>239</v>
      </c>
      <c r="B242" s="8">
        <v>4.99</v>
      </c>
    </row>
    <row r="243" spans="1:2" x14ac:dyDescent="0.25">
      <c r="A243" s="7">
        <v>240</v>
      </c>
      <c r="B243" s="8">
        <v>4.9400000000000004</v>
      </c>
    </row>
    <row r="244" spans="1:2" x14ac:dyDescent="0.25">
      <c r="A244" s="7">
        <v>241</v>
      </c>
      <c r="B244" s="8">
        <v>5.13</v>
      </c>
    </row>
    <row r="245" spans="1:2" x14ac:dyDescent="0.25">
      <c r="A245" s="7">
        <v>242</v>
      </c>
      <c r="B245" s="8">
        <v>5.0199999999999996</v>
      </c>
    </row>
    <row r="246" spans="1:2" x14ac:dyDescent="0.25">
      <c r="A246" s="7">
        <v>243</v>
      </c>
      <c r="B246" s="8">
        <v>5.07</v>
      </c>
    </row>
    <row r="247" spans="1:2" x14ac:dyDescent="0.25">
      <c r="A247" s="7">
        <v>244</v>
      </c>
      <c r="B247" s="8">
        <v>4.82</v>
      </c>
    </row>
    <row r="248" spans="1:2" x14ac:dyDescent="0.25">
      <c r="A248" s="7">
        <v>245</v>
      </c>
      <c r="B248" s="8">
        <v>5.03</v>
      </c>
    </row>
    <row r="249" spans="1:2" x14ac:dyDescent="0.25">
      <c r="A249" s="7">
        <v>246</v>
      </c>
      <c r="B249" s="8">
        <v>4.8499999999999996</v>
      </c>
    </row>
    <row r="250" spans="1:2" x14ac:dyDescent="0.25">
      <c r="A250" s="7">
        <v>247</v>
      </c>
      <c r="B250" s="8">
        <v>4.8899999999999997</v>
      </c>
    </row>
    <row r="251" spans="1:2" x14ac:dyDescent="0.25">
      <c r="A251" s="7">
        <v>248</v>
      </c>
      <c r="B251" s="8">
        <v>4.82</v>
      </c>
    </row>
    <row r="252" spans="1:2" x14ac:dyDescent="0.25">
      <c r="A252" s="7">
        <v>249</v>
      </c>
      <c r="B252" s="8">
        <v>5.18</v>
      </c>
    </row>
    <row r="253" spans="1:2" x14ac:dyDescent="0.25">
      <c r="A253" s="7">
        <v>250</v>
      </c>
      <c r="B253" s="8">
        <v>5.0199999999999996</v>
      </c>
    </row>
    <row r="254" spans="1:2" x14ac:dyDescent="0.25">
      <c r="A254" s="7">
        <v>251</v>
      </c>
      <c r="B254" s="8">
        <v>5.05</v>
      </c>
    </row>
    <row r="255" spans="1:2" x14ac:dyDescent="0.25">
      <c r="A255" s="7">
        <v>252</v>
      </c>
      <c r="B255" s="8">
        <v>4.88</v>
      </c>
    </row>
    <row r="256" spans="1:2" x14ac:dyDescent="0.25">
      <c r="A256" s="7">
        <v>253</v>
      </c>
      <c r="B256" s="8">
        <v>5.08</v>
      </c>
    </row>
    <row r="257" spans="1:2" x14ac:dyDescent="0.25">
      <c r="A257" s="7">
        <v>254</v>
      </c>
      <c r="B257" s="8">
        <v>4.9800000000000004</v>
      </c>
    </row>
    <row r="258" spans="1:2" x14ac:dyDescent="0.25">
      <c r="A258" s="7">
        <v>255</v>
      </c>
      <c r="B258" s="8">
        <v>5.0199999999999996</v>
      </c>
    </row>
    <row r="259" spans="1:2" x14ac:dyDescent="0.25">
      <c r="A259" s="7">
        <v>256</v>
      </c>
      <c r="B259" s="8">
        <v>4.99</v>
      </c>
    </row>
    <row r="260" spans="1:2" x14ac:dyDescent="0.25">
      <c r="A260" s="7">
        <v>257</v>
      </c>
      <c r="B260" s="8">
        <v>5.0199999999999996</v>
      </c>
    </row>
    <row r="261" spans="1:2" x14ac:dyDescent="0.25">
      <c r="A261" s="7">
        <v>258</v>
      </c>
      <c r="B261" s="8">
        <v>5.03</v>
      </c>
    </row>
    <row r="262" spans="1:2" x14ac:dyDescent="0.25">
      <c r="A262" s="7">
        <v>259</v>
      </c>
      <c r="B262" s="8">
        <v>5.0199999999999996</v>
      </c>
    </row>
    <row r="263" spans="1:2" x14ac:dyDescent="0.25">
      <c r="A263" s="7">
        <v>260</v>
      </c>
      <c r="B263" s="8">
        <v>5.07</v>
      </c>
    </row>
    <row r="264" spans="1:2" x14ac:dyDescent="0.25">
      <c r="A264" s="7">
        <v>261</v>
      </c>
      <c r="B264" s="8">
        <v>4.95</v>
      </c>
    </row>
    <row r="265" spans="1:2" x14ac:dyDescent="0.25">
      <c r="A265" s="7">
        <v>262</v>
      </c>
      <c r="B265" s="8">
        <v>4.95</v>
      </c>
    </row>
    <row r="266" spans="1:2" x14ac:dyDescent="0.25">
      <c r="A266" s="7">
        <v>263</v>
      </c>
      <c r="B266" s="8">
        <v>4.9400000000000004</v>
      </c>
    </row>
    <row r="267" spans="1:2" x14ac:dyDescent="0.25">
      <c r="A267" s="7">
        <v>264</v>
      </c>
      <c r="B267" s="8">
        <v>5.12</v>
      </c>
    </row>
    <row r="268" spans="1:2" x14ac:dyDescent="0.25">
      <c r="A268" s="7">
        <v>265</v>
      </c>
      <c r="B268" s="8">
        <v>5.08</v>
      </c>
    </row>
    <row r="269" spans="1:2" x14ac:dyDescent="0.25">
      <c r="A269" s="7">
        <v>266</v>
      </c>
      <c r="B269" s="8">
        <v>4.91</v>
      </c>
    </row>
    <row r="270" spans="1:2" x14ac:dyDescent="0.25">
      <c r="A270" s="7">
        <v>267</v>
      </c>
      <c r="B270" s="8">
        <v>4.96</v>
      </c>
    </row>
    <row r="271" spans="1:2" x14ac:dyDescent="0.25">
      <c r="A271" s="7">
        <v>268</v>
      </c>
      <c r="B271" s="8">
        <v>4.96</v>
      </c>
    </row>
    <row r="272" spans="1:2" x14ac:dyDescent="0.25">
      <c r="A272" s="7">
        <v>269</v>
      </c>
      <c r="B272" s="8">
        <v>4.9400000000000004</v>
      </c>
    </row>
    <row r="273" spans="1:2" x14ac:dyDescent="0.25">
      <c r="A273" s="7">
        <v>270</v>
      </c>
      <c r="B273" s="8">
        <v>5.19</v>
      </c>
    </row>
    <row r="274" spans="1:2" x14ac:dyDescent="0.25">
      <c r="A274" s="7">
        <v>271</v>
      </c>
      <c r="B274" s="8">
        <v>4.91</v>
      </c>
    </row>
    <row r="275" spans="1:2" x14ac:dyDescent="0.25">
      <c r="A275" s="7">
        <v>272</v>
      </c>
      <c r="B275" s="8">
        <v>5.01</v>
      </c>
    </row>
    <row r="276" spans="1:2" x14ac:dyDescent="0.25">
      <c r="A276" s="7">
        <v>273</v>
      </c>
      <c r="B276" s="8">
        <v>4.93</v>
      </c>
    </row>
    <row r="277" spans="1:2" x14ac:dyDescent="0.25">
      <c r="A277" s="7">
        <v>274</v>
      </c>
      <c r="B277" s="8">
        <v>5.05</v>
      </c>
    </row>
    <row r="278" spans="1:2" x14ac:dyDescent="0.25">
      <c r="A278" s="7">
        <v>275</v>
      </c>
      <c r="B278" s="8">
        <v>4.96</v>
      </c>
    </row>
    <row r="279" spans="1:2" x14ac:dyDescent="0.25">
      <c r="A279" s="7">
        <v>276</v>
      </c>
      <c r="B279" s="8">
        <v>4.92</v>
      </c>
    </row>
    <row r="280" spans="1:2" x14ac:dyDescent="0.25">
      <c r="A280" s="7">
        <v>277</v>
      </c>
      <c r="B280" s="8">
        <v>4.95</v>
      </c>
    </row>
    <row r="281" spans="1:2" x14ac:dyDescent="0.25">
      <c r="A281" s="7">
        <v>278</v>
      </c>
      <c r="B281" s="8">
        <v>5.08</v>
      </c>
    </row>
    <row r="282" spans="1:2" x14ac:dyDescent="0.25">
      <c r="A282" s="7">
        <v>279</v>
      </c>
      <c r="B282" s="8">
        <v>4.97</v>
      </c>
    </row>
    <row r="283" spans="1:2" x14ac:dyDescent="0.25">
      <c r="A283" s="7">
        <v>280</v>
      </c>
      <c r="B283" s="8">
        <v>5.04</v>
      </c>
    </row>
    <row r="284" spans="1:2" x14ac:dyDescent="0.25">
      <c r="A284" s="7">
        <v>281</v>
      </c>
      <c r="B284" s="8">
        <v>4.9400000000000004</v>
      </c>
    </row>
    <row r="285" spans="1:2" x14ac:dyDescent="0.25">
      <c r="A285" s="7">
        <v>282</v>
      </c>
      <c r="B285" s="8">
        <v>4.9800000000000004</v>
      </c>
    </row>
    <row r="286" spans="1:2" x14ac:dyDescent="0.25">
      <c r="A286" s="7">
        <v>283</v>
      </c>
      <c r="B286" s="8">
        <v>5.03</v>
      </c>
    </row>
    <row r="287" spans="1:2" x14ac:dyDescent="0.25">
      <c r="A287" s="7">
        <v>284</v>
      </c>
      <c r="B287" s="8">
        <v>5.05</v>
      </c>
    </row>
    <row r="288" spans="1:2" x14ac:dyDescent="0.25">
      <c r="A288" s="7">
        <v>285</v>
      </c>
      <c r="B288" s="8">
        <v>4.91</v>
      </c>
    </row>
    <row r="289" spans="1:2" x14ac:dyDescent="0.25">
      <c r="A289" s="7">
        <v>286</v>
      </c>
      <c r="B289" s="8">
        <v>5.09</v>
      </c>
    </row>
    <row r="290" spans="1:2" x14ac:dyDescent="0.25">
      <c r="A290" s="7">
        <v>287</v>
      </c>
      <c r="B290" s="8">
        <v>5.21</v>
      </c>
    </row>
    <row r="291" spans="1:2" x14ac:dyDescent="0.25">
      <c r="A291" s="7">
        <v>288</v>
      </c>
      <c r="B291" s="8">
        <v>4.87</v>
      </c>
    </row>
    <row r="292" spans="1:2" x14ac:dyDescent="0.25">
      <c r="A292" s="7">
        <v>289</v>
      </c>
      <c r="B292" s="8">
        <v>5.0199999999999996</v>
      </c>
    </row>
    <row r="293" spans="1:2" x14ac:dyDescent="0.25">
      <c r="A293" s="7">
        <v>290</v>
      </c>
      <c r="B293" s="8">
        <v>4.8099999999999996</v>
      </c>
    </row>
    <row r="294" spans="1:2" x14ac:dyDescent="0.25">
      <c r="A294" s="7">
        <v>291</v>
      </c>
      <c r="B294" s="8">
        <v>4.96</v>
      </c>
    </row>
    <row r="295" spans="1:2" x14ac:dyDescent="0.25">
      <c r="A295" s="7">
        <v>292</v>
      </c>
      <c r="B295" s="8">
        <v>5.0599999999999996</v>
      </c>
    </row>
    <row r="296" spans="1:2" x14ac:dyDescent="0.25">
      <c r="A296" s="7">
        <v>293</v>
      </c>
      <c r="B296" s="8">
        <v>4.8600000000000003</v>
      </c>
    </row>
    <row r="297" spans="1:2" x14ac:dyDescent="0.25">
      <c r="A297" s="7">
        <v>294</v>
      </c>
      <c r="B297" s="8">
        <v>4.96</v>
      </c>
    </row>
    <row r="298" spans="1:2" x14ac:dyDescent="0.25">
      <c r="A298" s="7">
        <v>295</v>
      </c>
      <c r="B298" s="8">
        <v>4.99</v>
      </c>
    </row>
    <row r="299" spans="1:2" x14ac:dyDescent="0.25">
      <c r="A299" s="7">
        <v>296</v>
      </c>
      <c r="B299" s="8">
        <v>4.9400000000000004</v>
      </c>
    </row>
    <row r="300" spans="1:2" x14ac:dyDescent="0.25">
      <c r="A300" s="7">
        <v>297</v>
      </c>
      <c r="B300" s="8">
        <v>5.0599999999999996</v>
      </c>
    </row>
    <row r="301" spans="1:2" x14ac:dyDescent="0.25">
      <c r="A301" s="7">
        <v>298</v>
      </c>
      <c r="B301" s="8">
        <v>4.95</v>
      </c>
    </row>
    <row r="302" spans="1:2" x14ac:dyDescent="0.25">
      <c r="A302" s="7">
        <v>299</v>
      </c>
      <c r="B302" s="8">
        <v>5.0199999999999996</v>
      </c>
    </row>
    <row r="303" spans="1:2" x14ac:dyDescent="0.25">
      <c r="A303" s="7">
        <v>300</v>
      </c>
      <c r="B303" s="8">
        <v>5.01</v>
      </c>
    </row>
    <row r="304" spans="1:2" x14ac:dyDescent="0.25">
      <c r="A304" s="7">
        <v>301</v>
      </c>
      <c r="B304" s="8">
        <v>5.04</v>
      </c>
    </row>
    <row r="305" spans="1:2" x14ac:dyDescent="0.25">
      <c r="A305" s="7">
        <v>302</v>
      </c>
      <c r="B305" s="8">
        <v>5.01</v>
      </c>
    </row>
    <row r="306" spans="1:2" x14ac:dyDescent="0.25">
      <c r="A306" s="7">
        <v>303</v>
      </c>
      <c r="B306" s="8">
        <v>5.0199999999999996</v>
      </c>
    </row>
    <row r="307" spans="1:2" x14ac:dyDescent="0.25">
      <c r="A307" s="7">
        <v>304</v>
      </c>
      <c r="B307" s="8">
        <v>5.03</v>
      </c>
    </row>
    <row r="308" spans="1:2" x14ac:dyDescent="0.25">
      <c r="A308" s="7">
        <v>305</v>
      </c>
      <c r="B308" s="8">
        <v>5.18</v>
      </c>
    </row>
    <row r="309" spans="1:2" x14ac:dyDescent="0.25">
      <c r="A309" s="7">
        <v>306</v>
      </c>
      <c r="B309" s="8">
        <v>5.08</v>
      </c>
    </row>
    <row r="310" spans="1:2" x14ac:dyDescent="0.25">
      <c r="A310" s="7">
        <v>307</v>
      </c>
      <c r="B310" s="8">
        <v>5.14</v>
      </c>
    </row>
    <row r="311" spans="1:2" x14ac:dyDescent="0.25">
      <c r="A311" s="7">
        <v>308</v>
      </c>
      <c r="B311" s="8">
        <v>4.92</v>
      </c>
    </row>
    <row r="312" spans="1:2" x14ac:dyDescent="0.25">
      <c r="A312" s="7">
        <v>309</v>
      </c>
      <c r="B312" s="8">
        <v>4.97</v>
      </c>
    </row>
    <row r="313" spans="1:2" x14ac:dyDescent="0.25">
      <c r="A313" s="7">
        <v>310</v>
      </c>
      <c r="B313" s="8">
        <v>4.92</v>
      </c>
    </row>
    <row r="314" spans="1:2" x14ac:dyDescent="0.25">
      <c r="A314" s="7">
        <v>311</v>
      </c>
      <c r="B314" s="8">
        <v>5.14</v>
      </c>
    </row>
    <row r="315" spans="1:2" x14ac:dyDescent="0.25">
      <c r="A315" s="7">
        <v>312</v>
      </c>
      <c r="B315" s="8">
        <v>4.92</v>
      </c>
    </row>
    <row r="316" spans="1:2" x14ac:dyDescent="0.25">
      <c r="A316" s="7">
        <v>313</v>
      </c>
      <c r="B316" s="8">
        <v>5.03</v>
      </c>
    </row>
    <row r="317" spans="1:2" x14ac:dyDescent="0.25">
      <c r="A317" s="7">
        <v>314</v>
      </c>
      <c r="B317" s="8">
        <v>4.9800000000000004</v>
      </c>
    </row>
    <row r="318" spans="1:2" x14ac:dyDescent="0.25">
      <c r="A318" s="7">
        <v>315</v>
      </c>
      <c r="B318" s="8">
        <v>4.76</v>
      </c>
    </row>
    <row r="319" spans="1:2" x14ac:dyDescent="0.25">
      <c r="A319" s="7">
        <v>316</v>
      </c>
      <c r="B319" s="8">
        <v>4.9400000000000004</v>
      </c>
    </row>
    <row r="320" spans="1:2" x14ac:dyDescent="0.25">
      <c r="A320" s="7">
        <v>317</v>
      </c>
      <c r="B320" s="8">
        <v>4.92</v>
      </c>
    </row>
    <row r="321" spans="1:2" x14ac:dyDescent="0.25">
      <c r="A321" s="7">
        <v>318</v>
      </c>
      <c r="B321" s="8">
        <v>4.91</v>
      </c>
    </row>
    <row r="322" spans="1:2" x14ac:dyDescent="0.25">
      <c r="A322" s="7">
        <v>319</v>
      </c>
      <c r="B322" s="8">
        <v>4.96</v>
      </c>
    </row>
    <row r="323" spans="1:2" x14ac:dyDescent="0.25">
      <c r="A323" s="7">
        <v>320</v>
      </c>
      <c r="B323" s="8">
        <v>5.0199999999999996</v>
      </c>
    </row>
    <row r="324" spans="1:2" x14ac:dyDescent="0.25">
      <c r="A324" s="7">
        <v>321</v>
      </c>
      <c r="B324" s="8">
        <v>5.13</v>
      </c>
    </row>
    <row r="325" spans="1:2" x14ac:dyDescent="0.25">
      <c r="A325" s="7">
        <v>322</v>
      </c>
      <c r="B325" s="8">
        <v>5.13</v>
      </c>
    </row>
    <row r="326" spans="1:2" x14ac:dyDescent="0.25">
      <c r="A326" s="7">
        <v>323</v>
      </c>
      <c r="B326" s="8">
        <v>4.92</v>
      </c>
    </row>
    <row r="327" spans="1:2" x14ac:dyDescent="0.25">
      <c r="A327" s="7">
        <v>324</v>
      </c>
      <c r="B327" s="8">
        <v>4.9800000000000004</v>
      </c>
    </row>
    <row r="328" spans="1:2" x14ac:dyDescent="0.25">
      <c r="A328" s="7">
        <v>325</v>
      </c>
      <c r="B328" s="8">
        <v>4.8899999999999997</v>
      </c>
    </row>
    <row r="329" spans="1:2" x14ac:dyDescent="0.25">
      <c r="A329" s="7">
        <v>326</v>
      </c>
      <c r="B329" s="8">
        <v>4.88</v>
      </c>
    </row>
    <row r="330" spans="1:2" x14ac:dyDescent="0.25">
      <c r="A330" s="7">
        <v>327</v>
      </c>
      <c r="B330" s="8">
        <v>5.1100000000000003</v>
      </c>
    </row>
    <row r="331" spans="1:2" x14ac:dyDescent="0.25">
      <c r="A331" s="7">
        <v>328</v>
      </c>
      <c r="B331" s="8">
        <v>5.1100000000000003</v>
      </c>
    </row>
    <row r="332" spans="1:2" x14ac:dyDescent="0.25">
      <c r="A332" s="7">
        <v>329</v>
      </c>
      <c r="B332" s="8">
        <v>5.08</v>
      </c>
    </row>
    <row r="333" spans="1:2" x14ac:dyDescent="0.25">
      <c r="A333" s="7">
        <v>330</v>
      </c>
      <c r="B333" s="8">
        <v>5.03</v>
      </c>
    </row>
    <row r="334" spans="1:2" x14ac:dyDescent="0.25">
      <c r="A334" s="7">
        <v>331</v>
      </c>
      <c r="B334" s="8">
        <v>4.9400000000000004</v>
      </c>
    </row>
    <row r="335" spans="1:2" x14ac:dyDescent="0.25">
      <c r="A335" s="7">
        <v>332</v>
      </c>
      <c r="B335" s="8">
        <v>4.88</v>
      </c>
    </row>
    <row r="336" spans="1:2" x14ac:dyDescent="0.25">
      <c r="A336" s="7">
        <v>333</v>
      </c>
      <c r="B336" s="8">
        <v>4.91</v>
      </c>
    </row>
    <row r="337" spans="1:2" x14ac:dyDescent="0.25">
      <c r="A337" s="7">
        <v>334</v>
      </c>
      <c r="B337" s="8">
        <v>4.8600000000000003</v>
      </c>
    </row>
    <row r="338" spans="1:2" x14ac:dyDescent="0.25">
      <c r="A338" s="7">
        <v>335</v>
      </c>
      <c r="B338" s="8">
        <v>4.8899999999999997</v>
      </c>
    </row>
    <row r="339" spans="1:2" x14ac:dyDescent="0.25">
      <c r="A339" s="7">
        <v>336</v>
      </c>
      <c r="B339" s="8">
        <v>4.91</v>
      </c>
    </row>
    <row r="340" spans="1:2" x14ac:dyDescent="0.25">
      <c r="A340" s="7">
        <v>337</v>
      </c>
      <c r="B340" s="8">
        <v>4.87</v>
      </c>
    </row>
    <row r="341" spans="1:2" x14ac:dyDescent="0.25">
      <c r="A341" s="7">
        <v>338</v>
      </c>
      <c r="B341" s="8">
        <v>4.93</v>
      </c>
    </row>
    <row r="342" spans="1:2" x14ac:dyDescent="0.25">
      <c r="A342" s="7">
        <v>339</v>
      </c>
      <c r="B342" s="8">
        <v>5.14</v>
      </c>
    </row>
    <row r="343" spans="1:2" x14ac:dyDescent="0.25">
      <c r="A343" s="7">
        <v>340</v>
      </c>
      <c r="B343" s="8">
        <v>4.87</v>
      </c>
    </row>
    <row r="344" spans="1:2" x14ac:dyDescent="0.25">
      <c r="A344" s="7">
        <v>341</v>
      </c>
      <c r="B344" s="8">
        <v>4.9800000000000004</v>
      </c>
    </row>
    <row r="345" spans="1:2" x14ac:dyDescent="0.25">
      <c r="A345" s="7">
        <v>342</v>
      </c>
      <c r="B345" s="8">
        <v>4.88</v>
      </c>
    </row>
    <row r="346" spans="1:2" x14ac:dyDescent="0.25">
      <c r="A346" s="7">
        <v>343</v>
      </c>
      <c r="B346" s="8">
        <v>4.88</v>
      </c>
    </row>
    <row r="347" spans="1:2" x14ac:dyDescent="0.25">
      <c r="A347" s="7">
        <v>344</v>
      </c>
      <c r="B347" s="8">
        <v>5.01</v>
      </c>
    </row>
    <row r="348" spans="1:2" x14ac:dyDescent="0.25">
      <c r="A348" s="7">
        <v>345</v>
      </c>
      <c r="B348" s="8">
        <v>4.93</v>
      </c>
    </row>
    <row r="349" spans="1:2" x14ac:dyDescent="0.25">
      <c r="A349" s="7">
        <v>346</v>
      </c>
      <c r="B349" s="8">
        <v>4.93</v>
      </c>
    </row>
    <row r="350" spans="1:2" x14ac:dyDescent="0.25">
      <c r="A350" s="7">
        <v>347</v>
      </c>
      <c r="B350" s="8">
        <v>4.99</v>
      </c>
    </row>
    <row r="351" spans="1:2" x14ac:dyDescent="0.25">
      <c r="A351" s="7">
        <v>348</v>
      </c>
      <c r="B351" s="8">
        <v>4.91</v>
      </c>
    </row>
    <row r="352" spans="1:2" x14ac:dyDescent="0.25">
      <c r="A352" s="7">
        <v>349</v>
      </c>
      <c r="B352" s="8">
        <v>4.96</v>
      </c>
    </row>
    <row r="353" spans="1:2" x14ac:dyDescent="0.25">
      <c r="A353" s="7">
        <v>350</v>
      </c>
      <c r="B353" s="8">
        <v>4.78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2985-F15B-4A53-A2BA-00A4903DB103}">
  <dimension ref="A1:F18"/>
  <sheetViews>
    <sheetView workbookViewId="0">
      <selection activeCell="A15" sqref="A15"/>
    </sheetView>
  </sheetViews>
  <sheetFormatPr defaultRowHeight="15" x14ac:dyDescent="0.25"/>
  <sheetData>
    <row r="1" spans="1:6" x14ac:dyDescent="0.25">
      <c r="A1" t="s">
        <v>41</v>
      </c>
      <c r="D1">
        <v>350</v>
      </c>
    </row>
    <row r="2" spans="1:6" x14ac:dyDescent="0.25">
      <c r="A2" t="s">
        <v>42</v>
      </c>
      <c r="D2">
        <f>AVERAGE(BladeWeights[Weight (lbs.)])</f>
        <v>4.9908000000000055</v>
      </c>
    </row>
    <row r="3" spans="1:6" x14ac:dyDescent="0.25">
      <c r="A3" t="s">
        <v>43</v>
      </c>
      <c r="D3">
        <f>_xlfn.STDEV.S(BladeWeights[Weight (lbs.)])</f>
        <v>0.10928756001320086</v>
      </c>
    </row>
    <row r="4" spans="1:6" x14ac:dyDescent="0.25">
      <c r="A4" t="s">
        <v>44</v>
      </c>
      <c r="D4">
        <v>5</v>
      </c>
    </row>
    <row r="5" spans="1:6" x14ac:dyDescent="0.25">
      <c r="A5" t="s">
        <v>47</v>
      </c>
      <c r="D5">
        <v>0.95</v>
      </c>
    </row>
    <row r="6" spans="1:6" x14ac:dyDescent="0.25">
      <c r="A6" t="s">
        <v>48</v>
      </c>
      <c r="D6">
        <v>0.05</v>
      </c>
    </row>
    <row r="8" spans="1:6" x14ac:dyDescent="0.25">
      <c r="A8" t="s">
        <v>45</v>
      </c>
      <c r="D8">
        <f>_xlfn.T.INV.2T(D6,D1-1)</f>
        <v>1.9667845565748452</v>
      </c>
    </row>
    <row r="9" spans="1:6" x14ac:dyDescent="0.25">
      <c r="A9" t="s">
        <v>46</v>
      </c>
      <c r="D9">
        <f>(D2-D4)/(D3/(SQRT(D1)))</f>
        <v>-1.57489324284218</v>
      </c>
    </row>
    <row r="10" spans="1:6" x14ac:dyDescent="0.25">
      <c r="F10" t="s">
        <v>58</v>
      </c>
    </row>
    <row r="11" spans="1:6" x14ac:dyDescent="0.25">
      <c r="A11" t="s">
        <v>55</v>
      </c>
      <c r="D11">
        <f>_xlfn.NORM.S.INV(1-D6/2)</f>
        <v>1.9599639845400536</v>
      </c>
    </row>
    <row r="12" spans="1:6" x14ac:dyDescent="0.25">
      <c r="A12" t="s">
        <v>56</v>
      </c>
      <c r="D12">
        <v>0.109288</v>
      </c>
    </row>
    <row r="13" spans="1:6" x14ac:dyDescent="0.25">
      <c r="A13" t="s">
        <v>57</v>
      </c>
      <c r="D13">
        <v>7.4999999999999997E-3</v>
      </c>
    </row>
    <row r="15" spans="1:6" x14ac:dyDescent="0.25">
      <c r="A15" t="s">
        <v>59</v>
      </c>
      <c r="D15">
        <f>((D11^2)*(D12^2))/(D13^2)</f>
        <v>815.67774267068023</v>
      </c>
    </row>
    <row r="18" spans="6:6" x14ac:dyDescent="0.25">
      <c r="F18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 Sales</vt:lpstr>
      <vt:lpstr>task1</vt:lpstr>
      <vt:lpstr>Customer Survey</vt:lpstr>
      <vt:lpstr>task2</vt:lpstr>
      <vt:lpstr>Engine Production</vt:lpstr>
      <vt:lpstr>task3</vt:lpstr>
      <vt:lpstr>Blade Weights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Thant Syn</dc:creator>
  <cp:lastModifiedBy>12392</cp:lastModifiedBy>
  <dcterms:created xsi:type="dcterms:W3CDTF">2020-01-30T20:07:23Z</dcterms:created>
  <dcterms:modified xsi:type="dcterms:W3CDTF">2022-03-04T03:10:41Z</dcterms:modified>
</cp:coreProperties>
</file>