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PACRIS\"/>
    </mc:Choice>
  </mc:AlternateContent>
  <xr:revisionPtr revIDLastSave="0" documentId="13_ncr:1_{F2C719BF-50B0-4A51-9EF1-7E9B439BC09E}" xr6:coauthVersionLast="47" xr6:coauthVersionMax="47" xr10:uidLastSave="{00000000-0000-0000-0000-000000000000}"/>
  <bookViews>
    <workbookView xWindow="700" yWindow="160" windowWidth="23670" windowHeight="14610" activeTab="1" xr2:uid="{4924BE32-D707-4C85-BBA4-479BB835087D}"/>
  </bookViews>
  <sheets>
    <sheet name="Census Data" sheetId="1" r:id="rId1"/>
    <sheet name="UCC Table" sheetId="2" r:id="rId2"/>
    <sheet name="Unit Costs from PDNAs FAO et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1" i="3" l="1"/>
  <c r="X90" i="3"/>
  <c r="X89" i="3"/>
  <c r="X88" i="3"/>
  <c r="X87" i="3"/>
  <c r="X86" i="3"/>
  <c r="X85" i="3"/>
  <c r="X84" i="3"/>
  <c r="X83" i="3"/>
  <c r="X82" i="3"/>
  <c r="AB81" i="3"/>
  <c r="X81" i="3"/>
  <c r="AB80" i="3"/>
  <c r="X80" i="3"/>
  <c r="AG79" i="3"/>
  <c r="X79" i="3"/>
  <c r="AG78" i="3"/>
  <c r="AB78" i="3"/>
  <c r="X78" i="3"/>
  <c r="AG77" i="3"/>
  <c r="AB77" i="3"/>
  <c r="AG76" i="3"/>
  <c r="X77" i="3" s="1"/>
  <c r="X76" i="3"/>
  <c r="AG75" i="3"/>
  <c r="AB75" i="3"/>
  <c r="X75" i="3"/>
  <c r="AG74" i="3"/>
  <c r="AB74" i="3"/>
  <c r="X74" i="3"/>
  <c r="AG73" i="3"/>
  <c r="X73" i="3"/>
  <c r="AB79" i="3" s="1"/>
  <c r="AG72" i="3"/>
  <c r="X72" i="3" s="1"/>
  <c r="AB72" i="3" s="1"/>
  <c r="AG71" i="3"/>
  <c r="X71" i="3" s="1"/>
  <c r="AB73" i="3" s="1"/>
  <c r="AG70" i="3"/>
  <c r="X70" i="3" s="1"/>
  <c r="AB76" i="3" s="1"/>
  <c r="X66" i="3"/>
  <c r="X65" i="3"/>
  <c r="G64" i="3"/>
  <c r="E64" i="3"/>
  <c r="D64" i="3"/>
  <c r="X63" i="3"/>
  <c r="F63" i="3"/>
  <c r="G63" i="3" s="1"/>
  <c r="E63" i="3"/>
  <c r="D63" i="3"/>
  <c r="X62" i="3"/>
  <c r="F62" i="3"/>
  <c r="G62" i="3" s="1"/>
  <c r="E62" i="3"/>
  <c r="D62" i="3"/>
  <c r="F61" i="3"/>
  <c r="G61" i="3" s="1"/>
  <c r="E61" i="3"/>
  <c r="D61" i="3"/>
  <c r="X60" i="3"/>
  <c r="F60" i="3"/>
  <c r="G60" i="3" s="1"/>
  <c r="E60" i="3"/>
  <c r="D60" i="3"/>
  <c r="X55" i="3" s="1"/>
  <c r="X59" i="3"/>
  <c r="F59" i="3"/>
  <c r="G59" i="3" s="1"/>
  <c r="E59" i="3"/>
  <c r="D59" i="3"/>
  <c r="F58" i="3"/>
  <c r="G58" i="3" s="1"/>
  <c r="E58" i="3"/>
  <c r="D58" i="3"/>
  <c r="F57" i="3"/>
  <c r="G57" i="3" s="1"/>
  <c r="E57" i="3"/>
  <c r="D57" i="3"/>
  <c r="X56" i="3"/>
  <c r="F56" i="3"/>
  <c r="G56" i="3" s="1"/>
  <c r="E56" i="3"/>
  <c r="D56" i="3"/>
  <c r="F55" i="3"/>
  <c r="G55" i="3" s="1"/>
  <c r="E55" i="3"/>
  <c r="D55" i="3"/>
  <c r="F54" i="3"/>
  <c r="G54" i="3" s="1"/>
  <c r="E54" i="3"/>
  <c r="D54" i="3"/>
  <c r="F53" i="3"/>
  <c r="G53" i="3" s="1"/>
  <c r="E53" i="3"/>
  <c r="D53" i="3"/>
  <c r="F52" i="3"/>
  <c r="G52" i="3" s="1"/>
  <c r="E52" i="3"/>
  <c r="D52" i="3"/>
  <c r="F51" i="3"/>
  <c r="G51" i="3" s="1"/>
  <c r="E51" i="3"/>
  <c r="D51" i="3"/>
  <c r="X61" i="3" s="1"/>
  <c r="F50" i="3"/>
  <c r="G50" i="3" s="1"/>
  <c r="E50" i="3"/>
  <c r="D50" i="3"/>
  <c r="F49" i="3"/>
  <c r="G49" i="3" s="1"/>
  <c r="E49" i="3"/>
  <c r="D49" i="3"/>
  <c r="F48" i="3"/>
  <c r="G48" i="3" s="1"/>
  <c r="E48" i="3"/>
  <c r="D48" i="3"/>
  <c r="F47" i="3"/>
  <c r="G47" i="3" s="1"/>
  <c r="E47" i="3"/>
  <c r="D47" i="3"/>
  <c r="X46" i="3"/>
  <c r="F46" i="3"/>
  <c r="G46" i="3" s="1"/>
  <c r="E46" i="3"/>
  <c r="D46" i="3"/>
  <c r="X67" i="3" s="1"/>
  <c r="X45" i="3"/>
  <c r="F45" i="3"/>
  <c r="G45" i="3" s="1"/>
  <c r="E45" i="3"/>
  <c r="D45" i="3"/>
  <c r="X43" i="3" s="1"/>
  <c r="X44" i="3"/>
  <c r="F44" i="3"/>
  <c r="G44" i="3" s="1"/>
  <c r="E44" i="3"/>
  <c r="D44" i="3"/>
  <c r="F43" i="3"/>
  <c r="G43" i="3" s="1"/>
  <c r="E43" i="3"/>
  <c r="D43" i="3"/>
  <c r="F42" i="3"/>
  <c r="G42" i="3" s="1"/>
  <c r="E42" i="3"/>
  <c r="D42" i="3"/>
  <c r="X41" i="3"/>
  <c r="F41" i="3"/>
  <c r="G41" i="3" s="1"/>
  <c r="E41" i="3"/>
  <c r="D41" i="3"/>
  <c r="X64" i="3" s="1"/>
  <c r="J36" i="3"/>
  <c r="J35" i="3"/>
  <c r="J33" i="3"/>
  <c r="J32" i="3"/>
  <c r="J31" i="3"/>
  <c r="J30" i="3"/>
  <c r="J29" i="3"/>
  <c r="J28" i="3"/>
  <c r="J27" i="3"/>
  <c r="W26" i="3"/>
  <c r="V26" i="3"/>
  <c r="U26" i="3"/>
  <c r="T26" i="3"/>
  <c r="S26" i="3"/>
  <c r="R26" i="3"/>
  <c r="Q26" i="3"/>
  <c r="P26" i="3"/>
  <c r="O26" i="3"/>
  <c r="N26" i="3"/>
  <c r="M26" i="3"/>
  <c r="D23" i="3"/>
  <c r="D22" i="3"/>
  <c r="D21" i="3"/>
  <c r="D20" i="3"/>
  <c r="D19" i="3"/>
  <c r="D18" i="3"/>
  <c r="D17" i="3"/>
  <c r="D16" i="3"/>
  <c r="D15" i="3"/>
  <c r="D14" i="3"/>
  <c r="D13" i="3"/>
  <c r="E7" i="3"/>
  <c r="C7" i="3"/>
  <c r="E6" i="3"/>
  <c r="C6" i="3"/>
  <c r="E5" i="3"/>
  <c r="C5" i="3"/>
  <c r="E4" i="3"/>
  <c r="C4" i="3"/>
  <c r="E3" i="3"/>
  <c r="C3" i="3"/>
  <c r="E2" i="3"/>
  <c r="C2" i="3"/>
</calcChain>
</file>

<file path=xl/sharedStrings.xml><?xml version="1.0" encoding="utf-8"?>
<sst xmlns="http://schemas.openxmlformats.org/spreadsheetml/2006/main" count="2659" uniqueCount="729">
  <si>
    <t>ADM0_TO</t>
  </si>
  <si>
    <t>ADM0_PCODE</t>
  </si>
  <si>
    <t>ADM1_TO</t>
  </si>
  <si>
    <t>ADM1_PCODE</t>
  </si>
  <si>
    <t>ADM2_TO</t>
  </si>
  <si>
    <t>ADM2_PCODE</t>
  </si>
  <si>
    <t>ADM3_TO</t>
  </si>
  <si>
    <t>ADM3_PCODE</t>
  </si>
  <si>
    <t>F_TL</t>
  </si>
  <si>
    <t>M_TL</t>
  </si>
  <si>
    <t>2022_Tot_Pop</t>
  </si>
  <si>
    <t>fid</t>
  </si>
  <si>
    <t>OBJECTID</t>
  </si>
  <si>
    <t>VID</t>
  </si>
  <si>
    <t>Village</t>
  </si>
  <si>
    <t>Ashfall (depth) in mm</t>
  </si>
  <si>
    <t>DID</t>
  </si>
  <si>
    <t>District</t>
  </si>
  <si>
    <t>DVID</t>
  </si>
  <si>
    <t>Division</t>
  </si>
  <si>
    <t>Area</t>
  </si>
  <si>
    <t>ID</t>
  </si>
  <si>
    <t>Region3</t>
  </si>
  <si>
    <t>Total Town Allotment area (m2)</t>
  </si>
  <si>
    <t>Total residential building
(m2)</t>
  </si>
  <si>
    <t>Total town home garden (m2)</t>
  </si>
  <si>
    <t>Total town animal yard (m2)</t>
  </si>
  <si>
    <t>Total town other (m2)</t>
  </si>
  <si>
    <t>Total acres - bush
Allotment</t>
  </si>
  <si>
    <t>Perennial crop
(acres)</t>
  </si>
  <si>
    <t>Annual crop
(acres)</t>
  </si>
  <si>
    <t>Animal Yard
(acres)</t>
  </si>
  <si>
    <t>Pasture (acres)</t>
  </si>
  <si>
    <t>Farm building
(acres)</t>
  </si>
  <si>
    <t>Fallow (acres)</t>
  </si>
  <si>
    <t>Otherp (acres)</t>
  </si>
  <si>
    <t>Total Animal</t>
  </si>
  <si>
    <t>ACRES_Kava</t>
  </si>
  <si>
    <t>ACRES_Paper mulberry</t>
  </si>
  <si>
    <t>ACRES_Vanilla</t>
  </si>
  <si>
    <t>ACRES_Pineapple</t>
  </si>
  <si>
    <t>ACRES_Pandanus</t>
  </si>
  <si>
    <t>ACRES_Papaya</t>
  </si>
  <si>
    <t>ACRES_Coffee</t>
  </si>
  <si>
    <t>ACRES_To</t>
  </si>
  <si>
    <t>ACRES_Perennial crop 
(acres)</t>
  </si>
  <si>
    <t>ACRES_Cassava (Manioke)</t>
  </si>
  <si>
    <t>ACRES_Yam (Ufi)</t>
  </si>
  <si>
    <t>ACRES_Yautia (Talo Futuna)</t>
  </si>
  <si>
    <t>ACRES_Sweet
potato (Kumala)</t>
  </si>
  <si>
    <t>ACRES_Swam taro
(Talo Tonga)</t>
  </si>
  <si>
    <t>ACRES_Other Root</t>
  </si>
  <si>
    <t>ACRES_Watermelon</t>
  </si>
  <si>
    <t>ACRES_Tomatoes</t>
  </si>
  <si>
    <t>ACRES_Tobacco</t>
  </si>
  <si>
    <t>ACRES_Capsicum</t>
  </si>
  <si>
    <t>ACRES_Head Cabbage</t>
  </si>
  <si>
    <t>ACRES_Plantain</t>
  </si>
  <si>
    <t>ACRES_Giant Taro</t>
  </si>
  <si>
    <t>ACRES_Cooking Banana</t>
  </si>
  <si>
    <t>ACRES_Banana</t>
  </si>
  <si>
    <t>ACRES_Corn</t>
  </si>
  <si>
    <t>ACRES_Pele</t>
  </si>
  <si>
    <t>ACRES_Peanut</t>
  </si>
  <si>
    <t>TREES_Coconut</t>
  </si>
  <si>
    <t>TREES_Mango</t>
  </si>
  <si>
    <t>TREES_Breadfruit</t>
  </si>
  <si>
    <t>TREES_Pacific litchi
(Tava)</t>
  </si>
  <si>
    <t>TREES_Moli</t>
  </si>
  <si>
    <t>TREES_Ifi</t>
  </si>
  <si>
    <t>TREES_Guava</t>
  </si>
  <si>
    <t>TREES_Rose apple
(Fekika)</t>
  </si>
  <si>
    <t>TREES_Avocado</t>
  </si>
  <si>
    <t>TREES_Indian
mulberry Noni</t>
  </si>
  <si>
    <t>TREES_Others</t>
  </si>
  <si>
    <t>TREES_Pine</t>
  </si>
  <si>
    <t>TREES_Pulukamu</t>
  </si>
  <si>
    <t>TREES_Sita</t>
  </si>
  <si>
    <t>TREES_Kauli</t>
  </si>
  <si>
    <t>TREES_Mahokani</t>
  </si>
  <si>
    <t>TREES_Kofe</t>
  </si>
  <si>
    <t>TREES_‘oke</t>
  </si>
  <si>
    <t>TREES_Kofe pitu</t>
  </si>
  <si>
    <t>TREES_Kotia</t>
  </si>
  <si>
    <t>TREES_Cauli flower</t>
  </si>
  <si>
    <t>TREES_Sandalwood</t>
  </si>
  <si>
    <t>Total value of raw material sold</t>
  </si>
  <si>
    <t>Total of finished product sold</t>
  </si>
  <si>
    <t>NUM_Beef cattle</t>
  </si>
  <si>
    <t>NUM_Dairy cattle</t>
  </si>
  <si>
    <t>NUM_Pig</t>
  </si>
  <si>
    <t>NUM_Horse</t>
  </si>
  <si>
    <t>NUM_Sheep</t>
  </si>
  <si>
    <t>NUM_Goat</t>
  </si>
  <si>
    <t>NUM_Chicken</t>
  </si>
  <si>
    <t>NUM_Duck</t>
  </si>
  <si>
    <t>TREES_Banana</t>
  </si>
  <si>
    <t>TREES_LOUÁKAU</t>
  </si>
  <si>
    <t>TREES_Pacific litchi</t>
  </si>
  <si>
    <t>TREES_Plantain</t>
  </si>
  <si>
    <t>TREES_Papaya</t>
  </si>
  <si>
    <t>Fishing value (TOP)</t>
  </si>
  <si>
    <t>Kingdom of Tonga</t>
  </si>
  <si>
    <t>TO</t>
  </si>
  <si>
    <r>
      <rPr>
        <sz val="11"/>
        <rFont val="Calibri"/>
        <family val="2"/>
        <scheme val="minor"/>
      </rPr>
      <t>Tongatapu</t>
    </r>
  </si>
  <si>
    <t>TO1</t>
  </si>
  <si>
    <t>Kolofo'ou</t>
  </si>
  <si>
    <t>TO11</t>
  </si>
  <si>
    <t>TO1101</t>
  </si>
  <si>
    <t>Tongatapu</t>
  </si>
  <si>
    <t>Ma'ufanga</t>
  </si>
  <si>
    <t>TO1102</t>
  </si>
  <si>
    <t>Nukumotu</t>
  </si>
  <si>
    <t>TO1103</t>
  </si>
  <si>
    <t>Nukunukumotu</t>
  </si>
  <si>
    <t>Popua</t>
  </si>
  <si>
    <t>TO1105</t>
  </si>
  <si>
    <t>Tukutonga</t>
  </si>
  <si>
    <t>TO1106</t>
  </si>
  <si>
    <t>Pangaimotu</t>
  </si>
  <si>
    <t>TO1107</t>
  </si>
  <si>
    <t>Pangaimotu, T</t>
  </si>
  <si>
    <t>Fafaa</t>
  </si>
  <si>
    <t>TO1108</t>
  </si>
  <si>
    <t>Fafaa Is</t>
  </si>
  <si>
    <t>Kolomotu'a</t>
  </si>
  <si>
    <t>TO12</t>
  </si>
  <si>
    <t>TO1201</t>
  </si>
  <si>
    <t>Havelu</t>
  </si>
  <si>
    <t>TO1202</t>
  </si>
  <si>
    <t>Haveluloto</t>
  </si>
  <si>
    <t>Tofoa</t>
  </si>
  <si>
    <t>TO1203</t>
  </si>
  <si>
    <t>Tofoa/Koloua</t>
  </si>
  <si>
    <t>Hofoa</t>
  </si>
  <si>
    <t>TO1204</t>
  </si>
  <si>
    <t>Puke</t>
  </si>
  <si>
    <t>TO1205</t>
  </si>
  <si>
    <t>Sia'atoutai</t>
  </si>
  <si>
    <t>TO1206</t>
  </si>
  <si>
    <t>Vaini</t>
  </si>
  <si>
    <t>TO13</t>
  </si>
  <si>
    <t>TO1301</t>
  </si>
  <si>
    <t>Malapo</t>
  </si>
  <si>
    <t>TO1302</t>
  </si>
  <si>
    <t>Longoteme</t>
  </si>
  <si>
    <t>TO1303</t>
  </si>
  <si>
    <t>Folaha</t>
  </si>
  <si>
    <t>TO1304</t>
  </si>
  <si>
    <t>Nukuhetulu</t>
  </si>
  <si>
    <t>TO1305</t>
  </si>
  <si>
    <t>Veitongo</t>
  </si>
  <si>
    <t>TO1306</t>
  </si>
  <si>
    <t>Ha'ateiho</t>
  </si>
  <si>
    <t>TO1307</t>
  </si>
  <si>
    <t>Pea</t>
  </si>
  <si>
    <t>TO1308</t>
  </si>
  <si>
    <t>Tokomololo</t>
  </si>
  <si>
    <t>TO1309</t>
  </si>
  <si>
    <t>Tatakamotonga</t>
  </si>
  <si>
    <t>TO14</t>
  </si>
  <si>
    <t>TO1401</t>
  </si>
  <si>
    <t>Holonga</t>
  </si>
  <si>
    <t>TO1402</t>
  </si>
  <si>
    <t>Holonga, T</t>
  </si>
  <si>
    <t>Pelehake</t>
  </si>
  <si>
    <t>TO1403</t>
  </si>
  <si>
    <t>Fua'amotu</t>
  </si>
  <si>
    <t>TO1404</t>
  </si>
  <si>
    <t>Nakolo</t>
  </si>
  <si>
    <t>TO1405</t>
  </si>
  <si>
    <t>Ha'asini</t>
  </si>
  <si>
    <t>TO1406</t>
  </si>
  <si>
    <t>Ha'asini/Hamula</t>
  </si>
  <si>
    <t>Lavengatonga</t>
  </si>
  <si>
    <t>TO1407</t>
  </si>
  <si>
    <t>Haveluliku</t>
  </si>
  <si>
    <t>TO1408</t>
  </si>
  <si>
    <t>Fatumu</t>
  </si>
  <si>
    <t>TO1409</t>
  </si>
  <si>
    <t>Lapaha</t>
  </si>
  <si>
    <t>TO15</t>
  </si>
  <si>
    <t>TO1501</t>
  </si>
  <si>
    <t>Talasiu</t>
  </si>
  <si>
    <t>TO1502</t>
  </si>
  <si>
    <t>Hoi</t>
  </si>
  <si>
    <t>TO1503</t>
  </si>
  <si>
    <t>Nukuleka</t>
  </si>
  <si>
    <t>TO1504</t>
  </si>
  <si>
    <t>Makaunga</t>
  </si>
  <si>
    <t>TO1505</t>
  </si>
  <si>
    <t>Talafo'ou</t>
  </si>
  <si>
    <t>TO1506</t>
  </si>
  <si>
    <t>Manuka</t>
  </si>
  <si>
    <t>TO1507</t>
  </si>
  <si>
    <t>Navutoka</t>
  </si>
  <si>
    <t>TO1508</t>
  </si>
  <si>
    <t>Kolonga</t>
  </si>
  <si>
    <t>TO1509</t>
  </si>
  <si>
    <t>Afa</t>
  </si>
  <si>
    <t>TO1510</t>
  </si>
  <si>
    <t>Niutoua</t>
  </si>
  <si>
    <t>TO1511</t>
  </si>
  <si>
    <t>'Eueiki</t>
  </si>
  <si>
    <t>TO1512</t>
  </si>
  <si>
    <t>Eueiki</t>
  </si>
  <si>
    <t>Nukunuku</t>
  </si>
  <si>
    <t>TO16</t>
  </si>
  <si>
    <t>TO1601</t>
  </si>
  <si>
    <t>Matahau</t>
  </si>
  <si>
    <t>TO1602</t>
  </si>
  <si>
    <t>Matafonua</t>
  </si>
  <si>
    <t>TO1603</t>
  </si>
  <si>
    <t>Fatai</t>
  </si>
  <si>
    <t>TO1604</t>
  </si>
  <si>
    <t>Lakepa</t>
  </si>
  <si>
    <t>TO1605</t>
  </si>
  <si>
    <t>Vaotu'u</t>
  </si>
  <si>
    <t>TO1606</t>
  </si>
  <si>
    <t>'Utulau</t>
  </si>
  <si>
    <t>TO1607</t>
  </si>
  <si>
    <t>Utulau</t>
  </si>
  <si>
    <t>Ha'alalo</t>
  </si>
  <si>
    <t>TO1608</t>
  </si>
  <si>
    <t>Ha'akame</t>
  </si>
  <si>
    <t>TO1609</t>
  </si>
  <si>
    <t>Houma</t>
  </si>
  <si>
    <t>TO1610</t>
  </si>
  <si>
    <t>Houma, T</t>
  </si>
  <si>
    <t>Kolovai</t>
  </si>
  <si>
    <t>TO17</t>
  </si>
  <si>
    <t>TO1701</t>
  </si>
  <si>
    <t>Te'ekiu</t>
  </si>
  <si>
    <t>TO1702</t>
  </si>
  <si>
    <t>Masilamea</t>
  </si>
  <si>
    <t>TO1703</t>
  </si>
  <si>
    <t>Fahefa</t>
  </si>
  <si>
    <t>TO1704</t>
  </si>
  <si>
    <t>Ha'utu</t>
  </si>
  <si>
    <t>TO1705</t>
  </si>
  <si>
    <t>Kala'au</t>
  </si>
  <si>
    <t>TO1706</t>
  </si>
  <si>
    <t>Fo'ui</t>
  </si>
  <si>
    <t>TO1707</t>
  </si>
  <si>
    <t>Ha'avakatolo</t>
  </si>
  <si>
    <t>TO1708</t>
  </si>
  <si>
    <t>'Ahau</t>
  </si>
  <si>
    <t>TO1709</t>
  </si>
  <si>
    <t>Ahau</t>
  </si>
  <si>
    <t>Kanokupolu</t>
  </si>
  <si>
    <t>TO1710</t>
  </si>
  <si>
    <t>Ha'atafu</t>
  </si>
  <si>
    <t>TO1711</t>
  </si>
  <si>
    <t>'Atata</t>
  </si>
  <si>
    <t>TO1712</t>
  </si>
  <si>
    <t>Atataa</t>
  </si>
  <si>
    <r>
      <rPr>
        <i/>
        <sz val="11"/>
        <rFont val="Calibri"/>
        <family val="2"/>
        <scheme val="minor"/>
      </rPr>
      <t>Vava'u</t>
    </r>
  </si>
  <si>
    <t>TO2</t>
  </si>
  <si>
    <t>Neiafu</t>
  </si>
  <si>
    <t>TO21</t>
  </si>
  <si>
    <t>TO2101</t>
  </si>
  <si>
    <t>Vava'u</t>
  </si>
  <si>
    <t>Makave</t>
  </si>
  <si>
    <t>TO2102</t>
  </si>
  <si>
    <t>Toula</t>
  </si>
  <si>
    <t>TO2103</t>
  </si>
  <si>
    <t>'Utui</t>
  </si>
  <si>
    <t>TO2104</t>
  </si>
  <si>
    <t>Utui</t>
  </si>
  <si>
    <t>Ofu</t>
  </si>
  <si>
    <t>TO2105</t>
  </si>
  <si>
    <t>Ofu Is</t>
  </si>
  <si>
    <t>Okoa</t>
  </si>
  <si>
    <t>TO2106</t>
  </si>
  <si>
    <t>Okoa Is</t>
  </si>
  <si>
    <t>Olo'ua</t>
  </si>
  <si>
    <t>TO2107</t>
  </si>
  <si>
    <t>Olo'ua Is</t>
  </si>
  <si>
    <t>TO22</t>
  </si>
  <si>
    <t>TO2201</t>
  </si>
  <si>
    <t>'Utulei</t>
  </si>
  <si>
    <t>TO2202</t>
  </si>
  <si>
    <t>Utulei</t>
  </si>
  <si>
    <t>Nga'unoho</t>
  </si>
  <si>
    <t>TO2203</t>
  </si>
  <si>
    <t>'Utungake</t>
  </si>
  <si>
    <t>TO2204</t>
  </si>
  <si>
    <t>Utungake</t>
  </si>
  <si>
    <t>Hahake</t>
  </si>
  <si>
    <t>TO23</t>
  </si>
  <si>
    <t>Ha'alaufuli</t>
  </si>
  <si>
    <t>TO2301</t>
  </si>
  <si>
    <t>Ha'akio</t>
  </si>
  <si>
    <t>TO2302</t>
  </si>
  <si>
    <t>TO2303</t>
  </si>
  <si>
    <t>Houma, V</t>
  </si>
  <si>
    <t>Mangia</t>
  </si>
  <si>
    <t>TO2304</t>
  </si>
  <si>
    <t>Ta'anea</t>
  </si>
  <si>
    <t>TO2305</t>
  </si>
  <si>
    <t>Tu'anekivale</t>
  </si>
  <si>
    <t>TO2306</t>
  </si>
  <si>
    <t>Koloa</t>
  </si>
  <si>
    <t>TO2307</t>
  </si>
  <si>
    <t>Holeva</t>
  </si>
  <si>
    <t>TO2308</t>
  </si>
  <si>
    <t>Leimatu'a</t>
  </si>
  <si>
    <t>TO24</t>
  </si>
  <si>
    <t>TO2401</t>
  </si>
  <si>
    <t>TO2402</t>
  </si>
  <si>
    <t>Feletoa</t>
  </si>
  <si>
    <t>TO2403</t>
  </si>
  <si>
    <t>Mataika</t>
  </si>
  <si>
    <t>TO2404</t>
  </si>
  <si>
    <t>Hihifo</t>
  </si>
  <si>
    <t>TO25</t>
  </si>
  <si>
    <t>Longomapu</t>
  </si>
  <si>
    <t>TO2501</t>
  </si>
  <si>
    <t>Taoa</t>
  </si>
  <si>
    <t>TO2502</t>
  </si>
  <si>
    <t>Tefisi</t>
  </si>
  <si>
    <t>TO2503</t>
  </si>
  <si>
    <t>Vaimalo</t>
  </si>
  <si>
    <t>TO2504</t>
  </si>
  <si>
    <t>Tu'anuku</t>
  </si>
  <si>
    <t>TO2505</t>
  </si>
  <si>
    <t>Motu</t>
  </si>
  <si>
    <t>TO26</t>
  </si>
  <si>
    <t>Kapa</t>
  </si>
  <si>
    <t>TO2601</t>
  </si>
  <si>
    <t>Falevai</t>
  </si>
  <si>
    <t>TO2602</t>
  </si>
  <si>
    <t>'Otea</t>
  </si>
  <si>
    <t>TO2603</t>
  </si>
  <si>
    <t>Otea</t>
  </si>
  <si>
    <t>Lape</t>
  </si>
  <si>
    <t>TO2604</t>
  </si>
  <si>
    <t>Lape Is</t>
  </si>
  <si>
    <t>Matamaka</t>
  </si>
  <si>
    <t>TO2605</t>
  </si>
  <si>
    <t>Nuapapu</t>
  </si>
  <si>
    <t>TO2606</t>
  </si>
  <si>
    <t>'Ovaka</t>
  </si>
  <si>
    <t>TO2607</t>
  </si>
  <si>
    <t>Ovaka Is</t>
  </si>
  <si>
    <t>Taunga</t>
  </si>
  <si>
    <t>TO2608</t>
  </si>
  <si>
    <t>Taunga Is</t>
  </si>
  <si>
    <t>Hunga</t>
  </si>
  <si>
    <t>TO2609</t>
  </si>
  <si>
    <t>Hunga Is</t>
  </si>
  <si>
    <r>
      <rPr>
        <sz val="11"/>
        <rFont val="Calibri"/>
        <family val="2"/>
        <scheme val="minor"/>
      </rPr>
      <t>Vava'u</t>
    </r>
  </si>
  <si>
    <t>Foeata Island</t>
  </si>
  <si>
    <t>TO2610</t>
  </si>
  <si>
    <t>Mounu</t>
  </si>
  <si>
    <t>TO2612</t>
  </si>
  <si>
    <t>TO2613</t>
  </si>
  <si>
    <t>Fofoa Island</t>
  </si>
  <si>
    <t>TO2615</t>
  </si>
  <si>
    <r>
      <rPr>
        <i/>
        <sz val="11"/>
        <rFont val="Calibri"/>
        <family val="2"/>
        <scheme val="minor"/>
      </rPr>
      <t>Ha'apai</t>
    </r>
  </si>
  <si>
    <t>TO3</t>
  </si>
  <si>
    <t>Pangai</t>
  </si>
  <si>
    <t>TO31</t>
  </si>
  <si>
    <t>Lifuka</t>
  </si>
  <si>
    <t>TO3101</t>
  </si>
  <si>
    <t>Pangai, H</t>
  </si>
  <si>
    <t>Ha'apai</t>
  </si>
  <si>
    <t>TO3102</t>
  </si>
  <si>
    <t>Hihifo, H</t>
  </si>
  <si>
    <t>Holopeka</t>
  </si>
  <si>
    <t>TO3103</t>
  </si>
  <si>
    <t>Koulo</t>
  </si>
  <si>
    <t>TO3104</t>
  </si>
  <si>
    <t>Foa</t>
  </si>
  <si>
    <t>TO32</t>
  </si>
  <si>
    <t>Fangale'ounga</t>
  </si>
  <si>
    <t>TO3201</t>
  </si>
  <si>
    <t>Fakale'ounga</t>
  </si>
  <si>
    <t>Fotua</t>
  </si>
  <si>
    <t>TO3202</t>
  </si>
  <si>
    <t>Lotofoa</t>
  </si>
  <si>
    <t>TO3203</t>
  </si>
  <si>
    <t>Faleloa</t>
  </si>
  <si>
    <t>TO3204</t>
  </si>
  <si>
    <t>Ha'afakahenga</t>
  </si>
  <si>
    <t>TO3205</t>
  </si>
  <si>
    <t>Ha'ateiho Si'i</t>
  </si>
  <si>
    <t>TO3206</t>
  </si>
  <si>
    <t>Lulunga</t>
  </si>
  <si>
    <t>TO33</t>
  </si>
  <si>
    <t>Ha`afeva</t>
  </si>
  <si>
    <t>TO3301</t>
  </si>
  <si>
    <t>Ha'afeva Is</t>
  </si>
  <si>
    <t>Tungua</t>
  </si>
  <si>
    <t>TO3302</t>
  </si>
  <si>
    <t>Tungua Is</t>
  </si>
  <si>
    <t>Fotuha'a</t>
  </si>
  <si>
    <t>TO3303</t>
  </si>
  <si>
    <t>Fotuha'a Is</t>
  </si>
  <si>
    <t>`O`ua</t>
  </si>
  <si>
    <t>TO3304</t>
  </si>
  <si>
    <t>O'ua Is</t>
  </si>
  <si>
    <t>Matuku</t>
  </si>
  <si>
    <t>TO3305</t>
  </si>
  <si>
    <t>Matuku Is</t>
  </si>
  <si>
    <t>Kotu</t>
  </si>
  <si>
    <t>TO3306</t>
  </si>
  <si>
    <t>Kotu Is</t>
  </si>
  <si>
    <r>
      <rPr>
        <sz val="11"/>
        <rFont val="Calibri"/>
        <family val="2"/>
        <scheme val="minor"/>
      </rPr>
      <t>Ha'apai</t>
    </r>
  </si>
  <si>
    <t>Mu'omu'a</t>
  </si>
  <si>
    <t>TO34</t>
  </si>
  <si>
    <t>Nomuka</t>
  </si>
  <si>
    <t>TO3401</t>
  </si>
  <si>
    <t>Nomuka Is</t>
  </si>
  <si>
    <t>Mango</t>
  </si>
  <si>
    <t>TO3402</t>
  </si>
  <si>
    <t>Mango Is</t>
  </si>
  <si>
    <t>Fonoifua</t>
  </si>
  <si>
    <t>TO3403</t>
  </si>
  <si>
    <t>Fonoifua Is</t>
  </si>
  <si>
    <t>Ha`ano</t>
  </si>
  <si>
    <t>TO35</t>
  </si>
  <si>
    <t>Fakakai</t>
  </si>
  <si>
    <t>TO3501</t>
  </si>
  <si>
    <t>Ha'ano</t>
  </si>
  <si>
    <t>Pukotala</t>
  </si>
  <si>
    <t>TO3502</t>
  </si>
  <si>
    <t>TO3503</t>
  </si>
  <si>
    <t>Muitoa</t>
  </si>
  <si>
    <t>TO3504</t>
  </si>
  <si>
    <t>Mo'unga'one</t>
  </si>
  <si>
    <t>TO3505</t>
  </si>
  <si>
    <t>Mo'unga'one Is</t>
  </si>
  <si>
    <t>'Uiha</t>
  </si>
  <si>
    <t>TO36</t>
  </si>
  <si>
    <t>TO3601</t>
  </si>
  <si>
    <t>Uiha</t>
  </si>
  <si>
    <t>Felemea</t>
  </si>
  <si>
    <t>TO3602</t>
  </si>
  <si>
    <t>Lofanga</t>
  </si>
  <si>
    <t>TO3603</t>
  </si>
  <si>
    <t>Lofanga Is</t>
  </si>
  <si>
    <r>
      <rPr>
        <sz val="11"/>
        <rFont val="Calibri"/>
        <family val="2"/>
        <scheme val="minor"/>
      </rPr>
      <t>'Eua</t>
    </r>
  </si>
  <si>
    <t>TO4</t>
  </si>
  <si>
    <t>'Eua Prope</t>
  </si>
  <si>
    <t>TO41</t>
  </si>
  <si>
    <t>'Ohonua</t>
  </si>
  <si>
    <t>TO4101</t>
  </si>
  <si>
    <t>Ohonua</t>
  </si>
  <si>
    <t>Eua proper</t>
  </si>
  <si>
    <t>Eua</t>
  </si>
  <si>
    <t>Tufuvai</t>
  </si>
  <si>
    <t>TO4102</t>
  </si>
  <si>
    <t>TO4103</t>
  </si>
  <si>
    <t>TO4104</t>
  </si>
  <si>
    <t>Ha'atu'a</t>
  </si>
  <si>
    <t>TO4105</t>
  </si>
  <si>
    <t>TO4106</t>
  </si>
  <si>
    <t>'Eua fo'ou</t>
  </si>
  <si>
    <t>TO42</t>
  </si>
  <si>
    <t>Angaha</t>
  </si>
  <si>
    <t>TO4201</t>
  </si>
  <si>
    <t>Eua Fo'ou</t>
  </si>
  <si>
    <t>Futu</t>
  </si>
  <si>
    <t>TO4202</t>
  </si>
  <si>
    <t>'Esia</t>
  </si>
  <si>
    <t>TO4203</t>
  </si>
  <si>
    <t>Esia, E</t>
  </si>
  <si>
    <t>Sapa'ata</t>
  </si>
  <si>
    <t>TO4204</t>
  </si>
  <si>
    <t>Sapa'ata, E</t>
  </si>
  <si>
    <t>Fata'ulua</t>
  </si>
  <si>
    <t>TO4205</t>
  </si>
  <si>
    <t>Fata'ulua, E</t>
  </si>
  <si>
    <t>Mu'a</t>
  </si>
  <si>
    <t>TO4206</t>
  </si>
  <si>
    <t>Mu'a, E</t>
  </si>
  <si>
    <t>Tongamama'o</t>
  </si>
  <si>
    <t>TO4207</t>
  </si>
  <si>
    <t>Tongamama'o, E</t>
  </si>
  <si>
    <t>Petani</t>
  </si>
  <si>
    <t>TO4208</t>
  </si>
  <si>
    <t>Petani, E</t>
  </si>
  <si>
    <t>Mata'aho</t>
  </si>
  <si>
    <t>TO4209</t>
  </si>
  <si>
    <t>Mata'aho, E</t>
  </si>
  <si>
    <t>Niuas</t>
  </si>
  <si>
    <t>TO5</t>
  </si>
  <si>
    <t>Niuatoputapu</t>
  </si>
  <si>
    <t>TO51</t>
  </si>
  <si>
    <t>Hihifo Ntt</t>
  </si>
  <si>
    <t>TO5101</t>
  </si>
  <si>
    <t>Vaipoa</t>
  </si>
  <si>
    <t>TO5102</t>
  </si>
  <si>
    <t>Falehau</t>
  </si>
  <si>
    <t>TO5103</t>
  </si>
  <si>
    <t>Tafahi</t>
  </si>
  <si>
    <t>TO5104</t>
  </si>
  <si>
    <t>Tafahi Is</t>
  </si>
  <si>
    <t>Niuafo'ou</t>
  </si>
  <si>
    <t>TO52</t>
  </si>
  <si>
    <t>'Esia Nf</t>
  </si>
  <si>
    <t>TO5201</t>
  </si>
  <si>
    <t>Esia</t>
  </si>
  <si>
    <t>Kolofo'ou Nf</t>
  </si>
  <si>
    <t>TO5202</t>
  </si>
  <si>
    <t>SapaataNf</t>
  </si>
  <si>
    <t>TO5203</t>
  </si>
  <si>
    <t>Fata'ulua Nf</t>
  </si>
  <si>
    <t>TO5204</t>
  </si>
  <si>
    <t>Mata'aho Nf</t>
  </si>
  <si>
    <t>TO5205</t>
  </si>
  <si>
    <t>Mu'a Nf</t>
  </si>
  <si>
    <t>TO5206</t>
  </si>
  <si>
    <t>Tongamama'o Nf</t>
  </si>
  <si>
    <t>TO5207</t>
  </si>
  <si>
    <t>Petani Nf</t>
  </si>
  <si>
    <t>TO5208</t>
  </si>
  <si>
    <t>TO1104</t>
  </si>
  <si>
    <t>Oneata</t>
  </si>
  <si>
    <t>TO1109</t>
  </si>
  <si>
    <t>Onevai Is</t>
  </si>
  <si>
    <t>TO1110</t>
  </si>
  <si>
    <t>Ataa Is</t>
  </si>
  <si>
    <t>TO1111</t>
  </si>
  <si>
    <t>Velitoa Hahake</t>
  </si>
  <si>
    <t>TO1112</t>
  </si>
  <si>
    <t>Velitoa Hihifo</t>
  </si>
  <si>
    <t>TO2108</t>
  </si>
  <si>
    <t>Kenutu Is</t>
  </si>
  <si>
    <t>TO2205</t>
  </si>
  <si>
    <t>Tapana Is</t>
  </si>
  <si>
    <t>TO3404</t>
  </si>
  <si>
    <t>Nomukeiki Is</t>
  </si>
  <si>
    <t>TO3604</t>
  </si>
  <si>
    <t>Tofua Is</t>
  </si>
  <si>
    <t>Type</t>
  </si>
  <si>
    <t>Name</t>
  </si>
  <si>
    <t>Kava</t>
  </si>
  <si>
    <t>Paper mulberry</t>
  </si>
  <si>
    <t>Vanilla</t>
  </si>
  <si>
    <t>Pineapple</t>
  </si>
  <si>
    <t>Pandanus</t>
  </si>
  <si>
    <t>Papaya</t>
  </si>
  <si>
    <t>Coffee</t>
  </si>
  <si>
    <t>To</t>
  </si>
  <si>
    <t xml:space="preserve">Perennial crop </t>
  </si>
  <si>
    <t>Cassava (Manioke)</t>
  </si>
  <si>
    <t>Yam (Ufi)</t>
  </si>
  <si>
    <t>Yautia (Talo Futuna)</t>
  </si>
  <si>
    <t>Sweet</t>
  </si>
  <si>
    <t>Swam taro</t>
  </si>
  <si>
    <t>Other Root</t>
  </si>
  <si>
    <t>Watermelon</t>
  </si>
  <si>
    <t>Tomatoes</t>
  </si>
  <si>
    <t>Tobacco</t>
  </si>
  <si>
    <t>Capsicum</t>
  </si>
  <si>
    <t>Head Cabbage</t>
  </si>
  <si>
    <t>Plantain</t>
  </si>
  <si>
    <t>Giant Taro</t>
  </si>
  <si>
    <t>Cooking Banana</t>
  </si>
  <si>
    <t>Banana</t>
  </si>
  <si>
    <t>Corn</t>
  </si>
  <si>
    <t>Pele</t>
  </si>
  <si>
    <t>Peanut</t>
  </si>
  <si>
    <t>Coconut</t>
  </si>
  <si>
    <t>Breadfruit</t>
  </si>
  <si>
    <t>Pacific litchi</t>
  </si>
  <si>
    <t>Moli</t>
  </si>
  <si>
    <t>Ifi</t>
  </si>
  <si>
    <t>Guava</t>
  </si>
  <si>
    <t>Rose apple</t>
  </si>
  <si>
    <t>Avocado</t>
  </si>
  <si>
    <t>Indian</t>
  </si>
  <si>
    <t>Others</t>
  </si>
  <si>
    <t>Pine</t>
  </si>
  <si>
    <t>Pulukamu</t>
  </si>
  <si>
    <t>Sita</t>
  </si>
  <si>
    <t>Kauli</t>
  </si>
  <si>
    <t>Mahokani</t>
  </si>
  <si>
    <t>Kofe</t>
  </si>
  <si>
    <t>‘oke</t>
  </si>
  <si>
    <t>Kofe pitu</t>
  </si>
  <si>
    <t>Kotia</t>
  </si>
  <si>
    <t>Cauli flower</t>
  </si>
  <si>
    <t>Sandalwood</t>
  </si>
  <si>
    <t>Beef cattle</t>
  </si>
  <si>
    <t>Dairy cattle</t>
  </si>
  <si>
    <t>Pig</t>
  </si>
  <si>
    <t>Horse</t>
  </si>
  <si>
    <t>Sheep</t>
  </si>
  <si>
    <t>Goat</t>
  </si>
  <si>
    <t>Chicken</t>
  </si>
  <si>
    <t>Duck</t>
  </si>
  <si>
    <t>LOUÁKAU</t>
  </si>
  <si>
    <t>Avg. Price/head (TOP)</t>
  </si>
  <si>
    <t>USD</t>
  </si>
  <si>
    <t>Avg. Price (2015 Census)</t>
  </si>
  <si>
    <t>Chickens</t>
  </si>
  <si>
    <t>Milk
cattle</t>
  </si>
  <si>
    <t>Pigs</t>
  </si>
  <si>
    <t>Boar</t>
  </si>
  <si>
    <t>Sow</t>
  </si>
  <si>
    <t>Piglet</t>
  </si>
  <si>
    <t>Weaner</t>
  </si>
  <si>
    <t>Barrow</t>
  </si>
  <si>
    <t>Goats</t>
  </si>
  <si>
    <t>Horses</t>
  </si>
  <si>
    <t>Cattle</t>
  </si>
  <si>
    <t>2014 survey</t>
  </si>
  <si>
    <t>Ha'Apai Hahake</t>
  </si>
  <si>
    <t>Acre values (TOP)</t>
  </si>
  <si>
    <t>Avg. Area per HH</t>
  </si>
  <si>
    <t>Cassava</t>
  </si>
  <si>
    <t>Yam</t>
  </si>
  <si>
    <t>Alocasia</t>
  </si>
  <si>
    <t>Sweet Potato</t>
  </si>
  <si>
    <t>Xanthosoma</t>
  </si>
  <si>
    <t>Bluggoe</t>
  </si>
  <si>
    <t>Colocasia</t>
  </si>
  <si>
    <t>Sweet Yam</t>
  </si>
  <si>
    <t>Fruit tree values</t>
  </si>
  <si>
    <t>Per tree (TOP)</t>
  </si>
  <si>
    <t>Avg. Trees per HH</t>
  </si>
  <si>
    <t>Fruit Trees and culturally important plants</t>
  </si>
  <si>
    <t>Averag</t>
  </si>
  <si>
    <t>coconut</t>
  </si>
  <si>
    <t>mango</t>
  </si>
  <si>
    <t>breadfruit</t>
  </si>
  <si>
    <t>Polynesian lycee (Tava)</t>
  </si>
  <si>
    <t>citrus</t>
  </si>
  <si>
    <t>Tahitian Chestnut</t>
  </si>
  <si>
    <t>mountain apple (fekika)</t>
  </si>
  <si>
    <t>$32,285/ac</t>
  </si>
  <si>
    <t>2.02 acres</t>
  </si>
  <si>
    <t>29,379 (lyr)</t>
  </si>
  <si>
    <t>222 (lyr)</t>
  </si>
  <si>
    <t>1.57 tonnes per hectare</t>
  </si>
  <si>
    <t>Market Price</t>
  </si>
  <si>
    <t>Item</t>
  </si>
  <si>
    <t>USD (2014-2016 constant) per ha (2019)</t>
  </si>
  <si>
    <t>USD per acre</t>
  </si>
  <si>
    <t>USD (2014-2016 constant) per tonne</t>
  </si>
  <si>
    <t>Tonnes per hectare</t>
  </si>
  <si>
    <t>Tonnes per acre</t>
  </si>
  <si>
    <t>Kava (acres)</t>
  </si>
  <si>
    <t>Bananas</t>
  </si>
  <si>
    <t>ROOT CROPS</t>
  </si>
  <si>
    <t>(Leaves used for mat making)</t>
  </si>
  <si>
    <t>Talo - Futuna</t>
  </si>
  <si>
    <t>1kg</t>
  </si>
  <si>
    <t>per tonne</t>
  </si>
  <si>
    <t>Coconuts</t>
  </si>
  <si>
    <t>Cocoa, beans</t>
  </si>
  <si>
    <t>Talo - Tonga</t>
  </si>
  <si>
    <t>Income Source Urban Rural Total Agriculture 2,504 15,606 18,110 Livestock 1,727 12,046 13,773 Fish and seafood 2,724 4,639 7,363 Homemade produce 156 904 1,060 Handicrafts 4,870 21,658 26,528 Total Subsistence Income 11,981 54,853 66,834 Source: Kingdom of Tonga, HIES Survey, 2009.</t>
  </si>
  <si>
    <t>Fruit, fresh nes</t>
  </si>
  <si>
    <t>Manioke</t>
  </si>
  <si>
    <t>Fruit, tropical fresh nes</t>
  </si>
  <si>
    <t>Coffee, green</t>
  </si>
  <si>
    <t>Kumala</t>
  </si>
  <si>
    <t>Groundnuts, with shell</t>
  </si>
  <si>
    <t>Eggs, hen, in shell</t>
  </si>
  <si>
    <t>Yams; early</t>
  </si>
  <si>
    <t>Honey, natural</t>
  </si>
  <si>
    <t>Fat, cattle</t>
  </si>
  <si>
    <t>Yams, late</t>
  </si>
  <si>
    <t>Lemons and limes</t>
  </si>
  <si>
    <t>Fat, goats</t>
  </si>
  <si>
    <t>VEGETABLES</t>
  </si>
  <si>
    <t>Milk, whole fresh cow</t>
  </si>
  <si>
    <t>Fat, pigs</t>
  </si>
  <si>
    <t>Lu</t>
  </si>
  <si>
    <t>Oranges</t>
  </si>
  <si>
    <t>Plantains and others</t>
  </si>
  <si>
    <t>H/Cabbage</t>
  </si>
  <si>
    <t>Pumpkins, squash and gourds</t>
  </si>
  <si>
    <t>Carrots</t>
  </si>
  <si>
    <t>Sweet
potato (Kumala)</t>
  </si>
  <si>
    <t>Roots and tubers nes</t>
  </si>
  <si>
    <t>Hides, cattle, fresh</t>
  </si>
  <si>
    <t>Swam taro
(Talo Tonga)</t>
  </si>
  <si>
    <t>Spices nes</t>
  </si>
  <si>
    <t>MARINE AND ANIMAL PRODUCTS</t>
  </si>
  <si>
    <t>Sweet potatoes</t>
  </si>
  <si>
    <t>Sausages</t>
  </si>
  <si>
    <t>$140m</t>
  </si>
  <si>
    <t>Taro (cocoyam)</t>
  </si>
  <si>
    <t>Meat, cattle</t>
  </si>
  <si>
    <t>Eggs</t>
  </si>
  <si>
    <t>legg</t>
  </si>
  <si>
    <t>Ag</t>
  </si>
  <si>
    <t>$20m</t>
  </si>
  <si>
    <t>Meat, chicken</t>
  </si>
  <si>
    <t>Tuna</t>
  </si>
  <si>
    <t>Meat, goat</t>
  </si>
  <si>
    <t>Octopus</t>
  </si>
  <si>
    <t>Vegetables, fresh nes</t>
  </si>
  <si>
    <t>Meat, pig</t>
  </si>
  <si>
    <t>Cockles (to'o)</t>
  </si>
  <si>
    <t>Watermelons</t>
  </si>
  <si>
    <t>Stringed fish (Mixed)</t>
  </si>
  <si>
    <t>Yams</t>
  </si>
  <si>
    <t>Offals, edible, cattle</t>
  </si>
  <si>
    <t>Oilcrops, Oil Equivalent</t>
  </si>
  <si>
    <t>Offals, edible, goats</t>
  </si>
  <si>
    <t>Roots and Tubers, Total</t>
  </si>
  <si>
    <t>Offals, pigs, edible</t>
  </si>
  <si>
    <t>Oil, coconut (copra)</t>
  </si>
  <si>
    <t>Oil, groundnut</t>
  </si>
  <si>
    <t>Number of TREES</t>
  </si>
  <si>
    <t>Per year</t>
  </si>
  <si>
    <t>Skins, goat, fresh</t>
  </si>
  <si>
    <t>Pacific litchi
(Tava)</t>
  </si>
  <si>
    <t>Rose apple
(Fekika)</t>
  </si>
  <si>
    <t>Beef and Buffalo Meat</t>
  </si>
  <si>
    <t>Indian
mulberry Noni</t>
  </si>
  <si>
    <t>Citrus Fruit, Total</t>
  </si>
  <si>
    <t>Eggs Primary</t>
  </si>
  <si>
    <t>Fruit Primary</t>
  </si>
  <si>
    <t>Meat, Poultry</t>
  </si>
  <si>
    <t>Meat, Total</t>
  </si>
  <si>
    <t>Milk, Total</t>
  </si>
  <si>
    <t>Oilcrops, Cake Equivalent</t>
  </si>
  <si>
    <t>Sheep and Goat Meat</t>
  </si>
  <si>
    <t>Vegetables Primary</t>
  </si>
  <si>
    <t>Value per unit</t>
  </si>
  <si>
    <t>RawMaterial</t>
  </si>
  <si>
    <t>FinishedProduct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</si>
</sst>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font>
    <font>
      <sz val="11"/>
      <color indexed="8"/>
      <name val="Calibri"/>
      <family val="2"/>
      <scheme val="minor"/>
    </font>
    <font>
      <b/>
      <sz val="10"/>
      <color indexed="8"/>
      <name val="Calibri"/>
      <family val="2"/>
    </font>
    <font>
      <sz val="10"/>
      <name val="Calibri"/>
      <family val="2"/>
    </font>
    <font>
      <sz val="10"/>
      <color theme="1"/>
      <name val="Calibri"/>
      <family val="2"/>
    </font>
    <font>
      <b/>
      <sz val="10"/>
      <name val="Calibri"/>
      <family val="2"/>
    </font>
    <font>
      <sz val="11"/>
      <name val="Calibri"/>
      <family val="2"/>
      <scheme val="minor"/>
    </font>
    <font>
      <i/>
      <sz val="11"/>
      <color theme="1"/>
      <name val="Calibri"/>
      <family val="2"/>
      <scheme val="minor"/>
    </font>
    <font>
      <i/>
      <sz val="11"/>
      <name val="Calibri"/>
      <family val="2"/>
      <scheme val="minor"/>
    </font>
    <font>
      <b/>
      <i/>
      <sz val="11"/>
      <color theme="1"/>
      <name val="Calibri"/>
      <family val="2"/>
      <scheme val="minor"/>
    </font>
  </fonts>
  <fills count="2">
    <fill>
      <patternFill patternType="none"/>
    </fill>
    <fill>
      <patternFill patternType="gray125"/>
    </fill>
  </fills>
  <borders count="6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medium">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s>
  <cellStyleXfs count="4">
    <xf numFmtId="0" fontId="0" fillId="0" borderId="0"/>
    <xf numFmtId="44" fontId="1" fillId="0" borderId="0" applyFont="0" applyFill="0" applyBorder="0" applyAlignment="0" applyProtection="0"/>
    <xf numFmtId="0" fontId="1" fillId="0" borderId="0"/>
    <xf numFmtId="0" fontId="4" fillId="0" borderId="0"/>
  </cellStyleXfs>
  <cellXfs count="146">
    <xf numFmtId="0" fontId="0" fillId="0" borderId="0" xfId="0"/>
    <xf numFmtId="0" fontId="3" fillId="0" borderId="1" xfId="2" applyFont="1" applyBorder="1" applyAlignment="1">
      <alignment horizontal="center" vertical="center"/>
    </xf>
    <xf numFmtId="0" fontId="3" fillId="0" borderId="2" xfId="2" applyFont="1" applyBorder="1" applyAlignment="1">
      <alignment horizontal="center" vertical="center"/>
    </xf>
    <xf numFmtId="0" fontId="5" fillId="0" borderId="2" xfId="3" applyFont="1" applyBorder="1" applyAlignment="1">
      <alignment horizontal="center" vertical="center"/>
    </xf>
    <xf numFmtId="0" fontId="5" fillId="0" borderId="3" xfId="3"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0" fillId="0" borderId="0" xfId="0" applyAlignment="1">
      <alignment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7"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44" fontId="6" fillId="0" borderId="1" xfId="1" applyFont="1" applyFill="1" applyBorder="1" applyAlignment="1">
      <alignment horizontal="center" vertical="center" wrapText="1"/>
    </xf>
    <xf numFmtId="0" fontId="1" fillId="0" borderId="0" xfId="2"/>
    <xf numFmtId="3" fontId="1" fillId="0" borderId="0" xfId="2" applyNumberFormat="1" applyAlignment="1">
      <alignment horizontal="right"/>
    </xf>
    <xf numFmtId="3" fontId="1" fillId="0" borderId="16" xfId="2" applyNumberFormat="1" applyBorder="1" applyAlignment="1">
      <alignment horizontal="right"/>
    </xf>
    <xf numFmtId="0" fontId="1" fillId="0" borderId="0" xfId="0" applyFont="1"/>
    <xf numFmtId="0" fontId="0" fillId="0" borderId="0" xfId="0"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44" fontId="0" fillId="0" borderId="27" xfId="1" applyFont="1" applyBorder="1"/>
    <xf numFmtId="0" fontId="0" fillId="0" borderId="28" xfId="0" applyBorder="1"/>
    <xf numFmtId="0" fontId="0" fillId="0" borderId="29" xfId="0" applyBorder="1"/>
    <xf numFmtId="0" fontId="0" fillId="0" borderId="30" xfId="0" applyBorder="1"/>
    <xf numFmtId="0" fontId="0" fillId="0" borderId="31" xfId="0" applyBorder="1" applyAlignment="1">
      <alignment horizontal="center"/>
    </xf>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applyAlignment="1">
      <alignment horizontal="center"/>
    </xf>
    <xf numFmtId="0" fontId="0" fillId="0" borderId="39" xfId="0" applyBorder="1"/>
    <xf numFmtId="0" fontId="0" fillId="0" borderId="40" xfId="0" applyBorder="1"/>
    <xf numFmtId="0" fontId="0" fillId="0" borderId="41" xfId="0" applyBorder="1"/>
    <xf numFmtId="0" fontId="0" fillId="0" borderId="42" xfId="0" applyBorder="1"/>
    <xf numFmtId="0" fontId="1" fillId="0" borderId="8" xfId="2" applyBorder="1"/>
    <xf numFmtId="0" fontId="1" fillId="0" borderId="41" xfId="2" applyBorder="1"/>
    <xf numFmtId="3" fontId="1" fillId="0" borderId="41" xfId="2" applyNumberFormat="1" applyBorder="1" applyAlignment="1">
      <alignment horizontal="right"/>
    </xf>
    <xf numFmtId="3" fontId="1" fillId="0" borderId="43" xfId="2" applyNumberFormat="1" applyBorder="1" applyAlignment="1">
      <alignment horizontal="right"/>
    </xf>
    <xf numFmtId="0" fontId="1" fillId="0" borderId="41" xfId="0" applyFont="1" applyBorder="1"/>
    <xf numFmtId="0" fontId="0" fillId="0" borderId="41" xfId="0" applyBorder="1" applyAlignment="1">
      <alignment horizontal="center"/>
    </xf>
    <xf numFmtId="0" fontId="0" fillId="0" borderId="44" xfId="0" applyBorder="1"/>
    <xf numFmtId="44" fontId="0" fillId="0" borderId="8" xfId="1" applyFont="1" applyBorder="1"/>
    <xf numFmtId="0" fontId="1" fillId="0" borderId="45" xfId="2" applyBorder="1"/>
    <xf numFmtId="0" fontId="1" fillId="0" borderId="46" xfId="2" applyBorder="1"/>
    <xf numFmtId="3" fontId="1" fillId="0" borderId="46" xfId="2" applyNumberFormat="1" applyBorder="1" applyAlignment="1">
      <alignment horizontal="right"/>
    </xf>
    <xf numFmtId="3" fontId="1" fillId="0" borderId="47" xfId="2" applyNumberFormat="1" applyBorder="1" applyAlignment="1">
      <alignment horizontal="right"/>
    </xf>
    <xf numFmtId="0" fontId="1" fillId="0" borderId="46" xfId="0" applyFont="1" applyBorder="1"/>
    <xf numFmtId="0" fontId="0" fillId="0" borderId="46" xfId="0" applyBorder="1" applyAlignment="1">
      <alignment horizontal="center"/>
    </xf>
    <xf numFmtId="0" fontId="0" fillId="0" borderId="48" xfId="0" applyBorder="1"/>
    <xf numFmtId="0" fontId="0" fillId="0" borderId="49" xfId="0" applyBorder="1"/>
    <xf numFmtId="0" fontId="0" fillId="0" borderId="50" xfId="0" applyBorder="1"/>
    <xf numFmtId="0" fontId="0" fillId="0" borderId="51" xfId="0" applyBorder="1" applyAlignment="1">
      <alignment horizontal="center"/>
    </xf>
    <xf numFmtId="0" fontId="0" fillId="0" borderId="52" xfId="0" applyBorder="1"/>
    <xf numFmtId="0" fontId="0" fillId="0" borderId="53" xfId="0" applyBorder="1"/>
    <xf numFmtId="0" fontId="0" fillId="0" borderId="2" xfId="0" applyBorder="1"/>
    <xf numFmtId="0" fontId="0" fillId="0" borderId="54" xfId="0" applyBorder="1"/>
    <xf numFmtId="44" fontId="0" fillId="0" borderId="45" xfId="1" applyFont="1" applyBorder="1"/>
    <xf numFmtId="0" fontId="0" fillId="0" borderId="55" xfId="0" applyBorder="1" applyAlignment="1">
      <alignment horizontal="center"/>
    </xf>
    <xf numFmtId="0" fontId="0" fillId="0" borderId="56" xfId="0" applyBorder="1"/>
    <xf numFmtId="0" fontId="0" fillId="0" borderId="57" xfId="0" applyBorder="1"/>
    <xf numFmtId="0" fontId="0" fillId="0" borderId="58" xfId="0" applyBorder="1"/>
    <xf numFmtId="0" fontId="0" fillId="0" borderId="59" xfId="0" applyBorder="1"/>
    <xf numFmtId="0" fontId="1" fillId="0" borderId="27" xfId="2" applyBorder="1"/>
    <xf numFmtId="0" fontId="10" fillId="0" borderId="0" xfId="2" applyFont="1"/>
    <xf numFmtId="3" fontId="10" fillId="0" borderId="0" xfId="2" applyNumberFormat="1" applyFont="1" applyAlignment="1">
      <alignment horizontal="right"/>
    </xf>
    <xf numFmtId="3" fontId="10" fillId="0" borderId="16" xfId="2" applyNumberFormat="1" applyFont="1" applyBorder="1" applyAlignment="1">
      <alignment horizontal="right"/>
    </xf>
    <xf numFmtId="0" fontId="10" fillId="0" borderId="0" xfId="0" applyFont="1"/>
    <xf numFmtId="0" fontId="10" fillId="0" borderId="0" xfId="0" applyFont="1" applyAlignment="1">
      <alignment horizontal="center"/>
    </xf>
    <xf numFmtId="0" fontId="10" fillId="0" borderId="17" xfId="0" applyFont="1" applyBorder="1"/>
    <xf numFmtId="0" fontId="10" fillId="0" borderId="18" xfId="0" applyFont="1" applyBorder="1"/>
    <xf numFmtId="0" fontId="10" fillId="0" borderId="19" xfId="0" applyFont="1" applyBorder="1"/>
    <xf numFmtId="0" fontId="10" fillId="0" borderId="55" xfId="0" applyFont="1" applyBorder="1" applyAlignment="1">
      <alignment horizontal="center"/>
    </xf>
    <xf numFmtId="0" fontId="10" fillId="0" borderId="56" xfId="0" applyFont="1" applyBorder="1"/>
    <xf numFmtId="0" fontId="10" fillId="0" borderId="57" xfId="0" applyFont="1" applyBorder="1"/>
    <xf numFmtId="0" fontId="10" fillId="0" borderId="58" xfId="0" applyFont="1" applyBorder="1"/>
    <xf numFmtId="0" fontId="10" fillId="0" borderId="59" xfId="0" applyFont="1" applyBorder="1"/>
    <xf numFmtId="44" fontId="10" fillId="0" borderId="27" xfId="1" applyFont="1" applyBorder="1"/>
    <xf numFmtId="0" fontId="10" fillId="0" borderId="28" xfId="0" applyFont="1" applyBorder="1"/>
    <xf numFmtId="0" fontId="10" fillId="0" borderId="29" xfId="0" applyFont="1" applyBorder="1"/>
    <xf numFmtId="0" fontId="10" fillId="0" borderId="30" xfId="0" applyFont="1" applyBorder="1"/>
    <xf numFmtId="0" fontId="10" fillId="0" borderId="31" xfId="0" applyFont="1" applyBorder="1" applyAlignment="1">
      <alignment horizontal="center"/>
    </xf>
    <xf numFmtId="0" fontId="10" fillId="0" borderId="32" xfId="0" applyFont="1" applyBorder="1"/>
    <xf numFmtId="0" fontId="10" fillId="0" borderId="33" xfId="0" applyFont="1" applyBorder="1"/>
    <xf numFmtId="0" fontId="10" fillId="0" borderId="25" xfId="0" applyFont="1" applyBorder="1"/>
    <xf numFmtId="0" fontId="10" fillId="0" borderId="34" xfId="0" applyFont="1" applyBorder="1"/>
    <xf numFmtId="0" fontId="1" fillId="0" borderId="0" xfId="0" applyFont="1" applyAlignment="1">
      <alignment horizontal="center"/>
    </xf>
    <xf numFmtId="0" fontId="10" fillId="0" borderId="35" xfId="0" applyFont="1" applyBorder="1"/>
    <xf numFmtId="0" fontId="10" fillId="0" borderId="36" xfId="0" applyFont="1" applyBorder="1"/>
    <xf numFmtId="0" fontId="10" fillId="0" borderId="37" xfId="0" applyFont="1" applyBorder="1"/>
    <xf numFmtId="0" fontId="10" fillId="0" borderId="38" xfId="0" applyFont="1" applyBorder="1" applyAlignment="1">
      <alignment horizontal="center"/>
    </xf>
    <xf numFmtId="0" fontId="10" fillId="0" borderId="39" xfId="0" applyFont="1" applyBorder="1"/>
    <xf numFmtId="0" fontId="10" fillId="0" borderId="40" xfId="0" applyFont="1" applyBorder="1"/>
    <xf numFmtId="0" fontId="10" fillId="0" borderId="41" xfId="0" applyFont="1" applyBorder="1"/>
    <xf numFmtId="0" fontId="10" fillId="0" borderId="42" xfId="0" applyFont="1" applyBorder="1"/>
    <xf numFmtId="0" fontId="1" fillId="0" borderId="41" xfId="0" applyFont="1" applyBorder="1" applyAlignment="1">
      <alignment horizontal="center"/>
    </xf>
    <xf numFmtId="0" fontId="1" fillId="0" borderId="46" xfId="0" applyFont="1" applyBorder="1" applyAlignment="1">
      <alignment horizontal="center"/>
    </xf>
    <xf numFmtId="44" fontId="1" fillId="0" borderId="27" xfId="1" applyFont="1" applyBorder="1"/>
    <xf numFmtId="0" fontId="10" fillId="0" borderId="16" xfId="0" applyFont="1" applyBorder="1"/>
    <xf numFmtId="0" fontId="10" fillId="0" borderId="51" xfId="0" applyFont="1" applyBorder="1" applyAlignment="1">
      <alignment horizontal="center"/>
    </xf>
    <xf numFmtId="0" fontId="10" fillId="0" borderId="52" xfId="0" applyFont="1" applyBorder="1"/>
    <xf numFmtId="0" fontId="10" fillId="0" borderId="49" xfId="0" applyFont="1" applyBorder="1"/>
    <xf numFmtId="0" fontId="10" fillId="0" borderId="50" xfId="0" applyFont="1" applyBorder="1"/>
    <xf numFmtId="0" fontId="10" fillId="0" borderId="53" xfId="0" applyFont="1" applyBorder="1"/>
    <xf numFmtId="0" fontId="10" fillId="0" borderId="54" xfId="0" applyFont="1" applyBorder="1"/>
    <xf numFmtId="44" fontId="10" fillId="0" borderId="45" xfId="1" applyFont="1" applyBorder="1"/>
    <xf numFmtId="0" fontId="2" fillId="0" borderId="29" xfId="0" applyFont="1" applyBorder="1"/>
    <xf numFmtId="0" fontId="2" fillId="0" borderId="0" xfId="0" applyFont="1"/>
    <xf numFmtId="0" fontId="12" fillId="0" borderId="29" xfId="0" applyFont="1" applyBorder="1"/>
    <xf numFmtId="0" fontId="2" fillId="0" borderId="0" xfId="0" applyFont="1" applyAlignment="1">
      <alignment horizontal="center"/>
    </xf>
    <xf numFmtId="0" fontId="2" fillId="0" borderId="29" xfId="0" applyFont="1" applyBorder="1" applyAlignment="1">
      <alignment horizontal="center"/>
    </xf>
    <xf numFmtId="3" fontId="0" fillId="0" borderId="29" xfId="0" applyNumberFormat="1" applyBorder="1"/>
    <xf numFmtId="0" fontId="2" fillId="0" borderId="9" xfId="0" applyFont="1" applyBorder="1"/>
    <xf numFmtId="0" fontId="2" fillId="0" borderId="60" xfId="0" applyFont="1" applyBorder="1"/>
    <xf numFmtId="44" fontId="2" fillId="0" borderId="24" xfId="1" applyFont="1" applyBorder="1"/>
    <xf numFmtId="44" fontId="0" fillId="0" borderId="0" xfId="0" applyNumberFormat="1"/>
    <xf numFmtId="0" fontId="2" fillId="0" borderId="19" xfId="0" applyFont="1" applyBorder="1"/>
    <xf numFmtId="44" fontId="0" fillId="0" borderId="33" xfId="1" applyFont="1" applyBorder="1"/>
    <xf numFmtId="0" fontId="2" fillId="0" borderId="30" xfId="0" applyFont="1" applyBorder="1"/>
    <xf numFmtId="0" fontId="2" fillId="0" borderId="50" xfId="0" applyFont="1" applyBorder="1"/>
    <xf numFmtId="44" fontId="0" fillId="0" borderId="53" xfId="1" applyFont="1" applyBorder="1"/>
    <xf numFmtId="0" fontId="0" fillId="0" borderId="61" xfId="0" applyBorder="1"/>
    <xf numFmtId="44" fontId="0" fillId="0" borderId="16" xfId="1" applyFont="1" applyFill="1" applyBorder="1"/>
    <xf numFmtId="0" fontId="3" fillId="0" borderId="0" xfId="0" applyFont="1" applyAlignment="1">
      <alignment horizontal="center" vertical="center" wrapText="1"/>
    </xf>
    <xf numFmtId="44" fontId="0" fillId="0" borderId="0" xfId="1" applyFont="1"/>
  </cellXfs>
  <cellStyles count="4">
    <cellStyle name="Currency" xfId="1" builtinId="4"/>
    <cellStyle name="Normal" xfId="0" builtinId="0"/>
    <cellStyle name="Normal 2 3" xfId="2" xr:uid="{80EF6BA3-97B5-4A2C-B5DE-2C16205E83FA}"/>
    <cellStyle name="Normal 5" xfId="3" xr:uid="{3AE1DF7A-19C9-4084-AC38-A646773047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CBE75-926F-4A52-80DD-440ED20754FF}">
  <dimension ref="A1:DF170"/>
  <sheetViews>
    <sheetView topLeftCell="CK1" workbookViewId="0">
      <selection activeCell="DE1" sqref="DE1"/>
    </sheetView>
  </sheetViews>
  <sheetFormatPr defaultRowHeight="14.5" x14ac:dyDescent="0.35"/>
  <sheetData>
    <row r="1" spans="1:110" ht="73" thickBot="1" x14ac:dyDescent="0.4">
      <c r="A1" s="1" t="s">
        <v>0</v>
      </c>
      <c r="B1" s="2" t="s">
        <v>1</v>
      </c>
      <c r="C1" s="2" t="s">
        <v>2</v>
      </c>
      <c r="D1" s="2" t="s">
        <v>3</v>
      </c>
      <c r="E1" s="2" t="s">
        <v>4</v>
      </c>
      <c r="F1" s="2" t="s">
        <v>5</v>
      </c>
      <c r="G1" s="2" t="s">
        <v>6</v>
      </c>
      <c r="H1" s="2" t="s">
        <v>7</v>
      </c>
      <c r="I1" s="3" t="s">
        <v>8</v>
      </c>
      <c r="J1" s="3" t="s">
        <v>9</v>
      </c>
      <c r="K1" s="4" t="s">
        <v>10</v>
      </c>
      <c r="L1" s="5"/>
      <c r="M1" s="5" t="s">
        <v>11</v>
      </c>
      <c r="N1" s="5" t="s">
        <v>12</v>
      </c>
      <c r="O1" s="5"/>
      <c r="P1" s="5" t="s">
        <v>13</v>
      </c>
      <c r="Q1" s="5" t="s">
        <v>14</v>
      </c>
      <c r="R1" s="5" t="s">
        <v>15</v>
      </c>
      <c r="S1" s="5" t="s">
        <v>16</v>
      </c>
      <c r="T1" s="5" t="s">
        <v>17</v>
      </c>
      <c r="U1" s="5" t="s">
        <v>18</v>
      </c>
      <c r="V1" s="5" t="s">
        <v>19</v>
      </c>
      <c r="W1" s="5" t="s">
        <v>20</v>
      </c>
      <c r="X1" s="5" t="s">
        <v>21</v>
      </c>
      <c r="Y1" s="6" t="s">
        <v>22</v>
      </c>
      <c r="Z1" t="s">
        <v>23</v>
      </c>
      <c r="AA1" s="7" t="s">
        <v>24</v>
      </c>
      <c r="AB1" t="s">
        <v>25</v>
      </c>
      <c r="AC1" t="s">
        <v>26</v>
      </c>
      <c r="AD1" t="s">
        <v>27</v>
      </c>
      <c r="AE1" t="s">
        <v>28</v>
      </c>
      <c r="AF1" t="s">
        <v>29</v>
      </c>
      <c r="AG1" t="s">
        <v>30</v>
      </c>
      <c r="AH1" t="s">
        <v>31</v>
      </c>
      <c r="AI1" t="s">
        <v>32</v>
      </c>
      <c r="AJ1" t="s">
        <v>33</v>
      </c>
      <c r="AK1" t="s">
        <v>34</v>
      </c>
      <c r="AL1" t="s">
        <v>35</v>
      </c>
      <c r="AM1" t="s">
        <v>36</v>
      </c>
      <c r="AN1" s="8" t="s">
        <v>37</v>
      </c>
      <c r="AO1" s="9" t="s">
        <v>38</v>
      </c>
      <c r="AP1" s="9" t="s">
        <v>39</v>
      </c>
      <c r="AQ1" s="9" t="s">
        <v>40</v>
      </c>
      <c r="AR1" s="9" t="s">
        <v>41</v>
      </c>
      <c r="AS1" s="9" t="s">
        <v>42</v>
      </c>
      <c r="AT1" s="9" t="s">
        <v>43</v>
      </c>
      <c r="AU1" s="10" t="s">
        <v>44</v>
      </c>
      <c r="AV1" s="11" t="s">
        <v>45</v>
      </c>
      <c r="AW1" s="12" t="s">
        <v>46</v>
      </c>
      <c r="AX1" s="13" t="s">
        <v>47</v>
      </c>
      <c r="AY1" s="13" t="s">
        <v>48</v>
      </c>
      <c r="AZ1" s="14" t="s">
        <v>49</v>
      </c>
      <c r="BA1" s="15" t="s">
        <v>50</v>
      </c>
      <c r="BB1" s="16" t="s">
        <v>51</v>
      </c>
      <c r="BC1" s="17" t="s">
        <v>52</v>
      </c>
      <c r="BD1" s="17" t="s">
        <v>53</v>
      </c>
      <c r="BE1" s="17" t="s">
        <v>54</v>
      </c>
      <c r="BF1" s="17" t="s">
        <v>42</v>
      </c>
      <c r="BG1" s="17" t="s">
        <v>55</v>
      </c>
      <c r="BH1" s="17" t="s">
        <v>56</v>
      </c>
      <c r="BI1" s="17" t="s">
        <v>57</v>
      </c>
      <c r="BJ1" s="17" t="s">
        <v>58</v>
      </c>
      <c r="BK1" s="17" t="s">
        <v>59</v>
      </c>
      <c r="BL1" s="17" t="s">
        <v>60</v>
      </c>
      <c r="BM1" s="17" t="s">
        <v>61</v>
      </c>
      <c r="BN1" s="17" t="s">
        <v>62</v>
      </c>
      <c r="BO1" s="17" t="s">
        <v>63</v>
      </c>
      <c r="BP1" s="12" t="s">
        <v>64</v>
      </c>
      <c r="BQ1" s="13" t="s">
        <v>65</v>
      </c>
      <c r="BR1" s="13" t="s">
        <v>66</v>
      </c>
      <c r="BS1" s="14" t="s">
        <v>67</v>
      </c>
      <c r="BT1" s="13" t="s">
        <v>68</v>
      </c>
      <c r="BU1" s="13" t="s">
        <v>69</v>
      </c>
      <c r="BV1" s="13" t="s">
        <v>70</v>
      </c>
      <c r="BW1" s="14" t="s">
        <v>71</v>
      </c>
      <c r="BX1" s="13" t="s">
        <v>72</v>
      </c>
      <c r="BY1" s="14" t="s">
        <v>73</v>
      </c>
      <c r="BZ1" s="18" t="s">
        <v>74</v>
      </c>
      <c r="CA1" s="12" t="s">
        <v>75</v>
      </c>
      <c r="CB1" s="13" t="s">
        <v>76</v>
      </c>
      <c r="CC1" s="13" t="s">
        <v>77</v>
      </c>
      <c r="CD1" s="13" t="s">
        <v>78</v>
      </c>
      <c r="CE1" s="13" t="s">
        <v>79</v>
      </c>
      <c r="CF1" s="13" t="s">
        <v>80</v>
      </c>
      <c r="CG1" s="13" t="s">
        <v>81</v>
      </c>
      <c r="CH1" s="13" t="s">
        <v>82</v>
      </c>
      <c r="CI1" s="13" t="s">
        <v>83</v>
      </c>
      <c r="CJ1" s="13" t="s">
        <v>84</v>
      </c>
      <c r="CK1" s="18" t="s">
        <v>85</v>
      </c>
      <c r="CL1" s="19" t="s">
        <v>86</v>
      </c>
      <c r="CM1" s="20" t="s">
        <v>87</v>
      </c>
      <c r="CN1" s="12" t="s">
        <v>88</v>
      </c>
      <c r="CO1" s="13" t="s">
        <v>89</v>
      </c>
      <c r="CP1" s="13" t="s">
        <v>90</v>
      </c>
      <c r="CQ1" s="13" t="s">
        <v>91</v>
      </c>
      <c r="CR1" s="13" t="s">
        <v>92</v>
      </c>
      <c r="CS1" s="13" t="s">
        <v>93</v>
      </c>
      <c r="CT1" s="13" t="s">
        <v>94</v>
      </c>
      <c r="CU1" s="18" t="s">
        <v>95</v>
      </c>
      <c r="CV1" s="21" t="s">
        <v>66</v>
      </c>
      <c r="CW1" s="22" t="s">
        <v>65</v>
      </c>
      <c r="CX1" s="22" t="s">
        <v>96</v>
      </c>
      <c r="CY1" s="22" t="s">
        <v>68</v>
      </c>
      <c r="CZ1" s="22" t="s">
        <v>64</v>
      </c>
      <c r="DA1" s="22" t="s">
        <v>85</v>
      </c>
      <c r="DB1" s="22" t="s">
        <v>97</v>
      </c>
      <c r="DC1" s="22" t="s">
        <v>98</v>
      </c>
      <c r="DD1" s="22" t="s">
        <v>99</v>
      </c>
      <c r="DE1" s="23" t="s">
        <v>100</v>
      </c>
      <c r="DF1" s="24" t="s">
        <v>101</v>
      </c>
    </row>
    <row r="2" spans="1:110" ht="15" thickBot="1" x14ac:dyDescent="0.4">
      <c r="A2" s="25" t="s">
        <v>102</v>
      </c>
      <c r="B2" s="25" t="s">
        <v>103</v>
      </c>
      <c r="C2" s="25" t="s">
        <v>104</v>
      </c>
      <c r="D2" s="25" t="s">
        <v>105</v>
      </c>
      <c r="E2" s="25" t="s">
        <v>106</v>
      </c>
      <c r="F2" s="25" t="s">
        <v>107</v>
      </c>
      <c r="G2" s="25" t="s">
        <v>106</v>
      </c>
      <c r="H2" s="25" t="s">
        <v>108</v>
      </c>
      <c r="I2" s="26">
        <v>3728</v>
      </c>
      <c r="J2" s="26">
        <v>3516</v>
      </c>
      <c r="K2" s="27">
        <v>7244</v>
      </c>
      <c r="L2" s="28" t="s">
        <v>106</v>
      </c>
      <c r="M2" s="28">
        <v>109</v>
      </c>
      <c r="N2" s="28">
        <v>108</v>
      </c>
      <c r="O2" s="28" t="s">
        <v>108</v>
      </c>
      <c r="P2" s="28">
        <v>1101</v>
      </c>
      <c r="Q2" s="28" t="s">
        <v>106</v>
      </c>
      <c r="R2" s="29">
        <v>20</v>
      </c>
      <c r="S2" s="28">
        <v>11</v>
      </c>
      <c r="T2" s="28" t="s">
        <v>106</v>
      </c>
      <c r="U2" s="28">
        <v>1</v>
      </c>
      <c r="V2" s="28" t="s">
        <v>109</v>
      </c>
      <c r="W2" s="28">
        <v>3.4996100000000001</v>
      </c>
      <c r="X2" s="28">
        <v>12</v>
      </c>
      <c r="Y2" s="28">
        <v>1101</v>
      </c>
      <c r="Z2">
        <v>1274224</v>
      </c>
      <c r="AA2">
        <v>180704</v>
      </c>
      <c r="AB2">
        <v>9638</v>
      </c>
      <c r="AC2">
        <v>7749</v>
      </c>
      <c r="AD2">
        <v>1076133</v>
      </c>
      <c r="AE2">
        <v>50</v>
      </c>
      <c r="AF2">
        <v>18</v>
      </c>
      <c r="AG2">
        <v>23</v>
      </c>
      <c r="AH2">
        <v>0</v>
      </c>
      <c r="AI2">
        <v>0</v>
      </c>
      <c r="AJ2">
        <v>0</v>
      </c>
      <c r="AK2">
        <v>27</v>
      </c>
      <c r="AL2">
        <v>0</v>
      </c>
      <c r="AM2">
        <v>7749</v>
      </c>
      <c r="AN2" s="30">
        <v>6</v>
      </c>
      <c r="AO2" s="31">
        <v>1</v>
      </c>
      <c r="AP2" s="31">
        <v>2</v>
      </c>
      <c r="AQ2" s="31">
        <v>6</v>
      </c>
      <c r="AR2" s="31">
        <v>0</v>
      </c>
      <c r="AS2" s="31">
        <v>2</v>
      </c>
      <c r="AT2" s="31">
        <v>1</v>
      </c>
      <c r="AU2" s="32">
        <v>0</v>
      </c>
      <c r="AV2" s="33">
        <v>18</v>
      </c>
      <c r="AW2" s="34">
        <v>246.62650602409639</v>
      </c>
      <c r="AX2" s="35">
        <v>97.819277108433738</v>
      </c>
      <c r="AY2" s="35">
        <v>50.156626506024097</v>
      </c>
      <c r="AZ2" s="35">
        <v>23.277108433734941</v>
      </c>
      <c r="BA2" s="36">
        <v>50.710843373493979</v>
      </c>
      <c r="BB2" s="37">
        <v>31.967703048192771</v>
      </c>
      <c r="BC2" s="38">
        <v>4.9872611464968157</v>
      </c>
      <c r="BD2" s="38">
        <v>1.1321656050955415</v>
      </c>
      <c r="BE2" s="38">
        <v>0.2023086269744836</v>
      </c>
      <c r="BF2" s="38">
        <v>0.15309842041312272</v>
      </c>
      <c r="BG2" s="38">
        <v>0.13122721749696234</v>
      </c>
      <c r="BH2" s="38">
        <v>0.12029161603888214</v>
      </c>
      <c r="BI2" s="38">
        <v>2.0636942675159231</v>
      </c>
      <c r="BJ2" s="38">
        <v>2.2786624203821657</v>
      </c>
      <c r="BK2" s="38">
        <v>0.27229299363057324</v>
      </c>
      <c r="BL2" s="38">
        <v>1.8773885350318471</v>
      </c>
      <c r="BM2" s="38">
        <v>0.17197452229299362</v>
      </c>
      <c r="BN2" s="38">
        <v>0.38694267515923564</v>
      </c>
      <c r="BO2" s="38">
        <v>3.4251592356687901</v>
      </c>
      <c r="BP2" s="34">
        <v>10588</v>
      </c>
      <c r="BQ2" s="35">
        <v>426</v>
      </c>
      <c r="BR2" s="35">
        <v>161</v>
      </c>
      <c r="BS2" s="35">
        <v>107</v>
      </c>
      <c r="BT2" s="35">
        <v>40</v>
      </c>
      <c r="BU2" s="35">
        <v>34</v>
      </c>
      <c r="BV2" s="35">
        <v>58</v>
      </c>
      <c r="BW2" s="35">
        <v>8</v>
      </c>
      <c r="BX2" s="35">
        <v>27</v>
      </c>
      <c r="BY2" s="35">
        <v>38</v>
      </c>
      <c r="BZ2" s="39">
        <v>72</v>
      </c>
      <c r="CA2" s="34">
        <v>141</v>
      </c>
      <c r="CB2" s="35">
        <v>152</v>
      </c>
      <c r="CC2" s="35">
        <v>120</v>
      </c>
      <c r="CD2" s="35">
        <v>93</v>
      </c>
      <c r="CE2" s="35">
        <v>4</v>
      </c>
      <c r="CF2" s="35">
        <v>0</v>
      </c>
      <c r="CG2" s="35">
        <v>0</v>
      </c>
      <c r="CH2" s="35">
        <v>0</v>
      </c>
      <c r="CI2" s="35">
        <v>0</v>
      </c>
      <c r="CJ2" s="35">
        <v>0</v>
      </c>
      <c r="CK2" s="39">
        <v>16</v>
      </c>
      <c r="CL2" s="34">
        <v>36355</v>
      </c>
      <c r="CM2" s="39">
        <v>490078</v>
      </c>
      <c r="CN2" s="34">
        <v>122</v>
      </c>
      <c r="CO2" s="35">
        <v>25</v>
      </c>
      <c r="CP2" s="35">
        <v>1318</v>
      </c>
      <c r="CQ2" s="35">
        <v>3</v>
      </c>
      <c r="CR2" s="35">
        <v>4</v>
      </c>
      <c r="CS2" s="35">
        <v>5</v>
      </c>
      <c r="CT2" s="35">
        <v>1457</v>
      </c>
      <c r="CU2" s="39">
        <v>32</v>
      </c>
      <c r="CV2" s="34">
        <v>820</v>
      </c>
      <c r="CW2" s="35">
        <v>905</v>
      </c>
      <c r="CX2" s="35">
        <v>910</v>
      </c>
      <c r="CY2" s="35">
        <v>162</v>
      </c>
      <c r="CZ2" s="35">
        <v>811</v>
      </c>
      <c r="DA2" s="35">
        <v>89</v>
      </c>
      <c r="DB2" s="35">
        <v>108</v>
      </c>
      <c r="DC2" s="35">
        <v>390</v>
      </c>
      <c r="DD2" s="35">
        <v>118</v>
      </c>
      <c r="DE2" s="39">
        <v>165</v>
      </c>
      <c r="DF2" s="40">
        <v>87330.909805735428</v>
      </c>
    </row>
    <row r="3" spans="1:110" ht="15" thickBot="1" x14ac:dyDescent="0.4">
      <c r="A3" s="25" t="s">
        <v>102</v>
      </c>
      <c r="B3" s="25" t="s">
        <v>103</v>
      </c>
      <c r="C3" s="25" t="s">
        <v>104</v>
      </c>
      <c r="D3" s="25" t="s">
        <v>105</v>
      </c>
      <c r="E3" s="25" t="s">
        <v>106</v>
      </c>
      <c r="F3" s="25" t="s">
        <v>107</v>
      </c>
      <c r="G3" s="25" t="s">
        <v>110</v>
      </c>
      <c r="H3" s="25" t="s">
        <v>111</v>
      </c>
      <c r="I3" s="26">
        <v>3616</v>
      </c>
      <c r="J3" s="26">
        <v>3371</v>
      </c>
      <c r="K3" s="27">
        <v>6987</v>
      </c>
      <c r="L3" s="28" t="s">
        <v>110</v>
      </c>
      <c r="M3" s="28">
        <v>112</v>
      </c>
      <c r="N3" s="28">
        <v>111</v>
      </c>
      <c r="O3" s="28" t="s">
        <v>111</v>
      </c>
      <c r="P3" s="28">
        <v>1102</v>
      </c>
      <c r="Q3" s="28" t="s">
        <v>110</v>
      </c>
      <c r="R3" s="29">
        <v>20</v>
      </c>
      <c r="S3" s="28">
        <v>11</v>
      </c>
      <c r="T3" s="28" t="s">
        <v>106</v>
      </c>
      <c r="U3" s="28">
        <v>1</v>
      </c>
      <c r="V3" s="28" t="s">
        <v>109</v>
      </c>
      <c r="W3" s="28">
        <v>3.8811</v>
      </c>
      <c r="X3" s="28">
        <v>12</v>
      </c>
      <c r="Y3" s="28">
        <v>1102</v>
      </c>
      <c r="Z3">
        <v>972827</v>
      </c>
      <c r="AA3">
        <v>131403</v>
      </c>
      <c r="AB3">
        <v>37353</v>
      </c>
      <c r="AC3">
        <v>13226</v>
      </c>
      <c r="AD3">
        <v>790845</v>
      </c>
      <c r="AE3">
        <v>121</v>
      </c>
      <c r="AF3">
        <v>48</v>
      </c>
      <c r="AG3">
        <v>42</v>
      </c>
      <c r="AH3">
        <v>6</v>
      </c>
      <c r="AI3">
        <v>0</v>
      </c>
      <c r="AJ3">
        <v>0</v>
      </c>
      <c r="AK3">
        <v>39</v>
      </c>
      <c r="AL3">
        <v>25</v>
      </c>
      <c r="AM3">
        <v>37502</v>
      </c>
      <c r="AN3" s="41">
        <v>10</v>
      </c>
      <c r="AO3" s="42">
        <v>17</v>
      </c>
      <c r="AP3" s="42">
        <v>8</v>
      </c>
      <c r="AQ3" s="42">
        <v>12</v>
      </c>
      <c r="AR3" s="42">
        <v>0</v>
      </c>
      <c r="AS3" s="42">
        <v>1</v>
      </c>
      <c r="AT3" s="42">
        <v>0</v>
      </c>
      <c r="AU3" s="43">
        <v>0</v>
      </c>
      <c r="AV3" s="44">
        <v>48</v>
      </c>
      <c r="AW3" s="45">
        <v>450.36144578313252</v>
      </c>
      <c r="AX3" s="42">
        <v>178.62650602409639</v>
      </c>
      <c r="AY3" s="42">
        <v>91.590361445783131</v>
      </c>
      <c r="AZ3" s="42">
        <v>42.506024096385545</v>
      </c>
      <c r="BA3" s="43">
        <v>92.602409638554221</v>
      </c>
      <c r="BB3" s="46">
        <v>58.375805566265058</v>
      </c>
      <c r="BC3" s="38">
        <v>13.29936305732484</v>
      </c>
      <c r="BD3" s="38">
        <v>3.0191082802547773</v>
      </c>
      <c r="BE3" s="38">
        <v>0.53948967193195629</v>
      </c>
      <c r="BF3" s="38">
        <v>0.40826245443499393</v>
      </c>
      <c r="BG3" s="38">
        <v>0.34993924665856624</v>
      </c>
      <c r="BH3" s="38">
        <v>0.32077764277035237</v>
      </c>
      <c r="BI3" s="38">
        <v>5.5031847133757958</v>
      </c>
      <c r="BJ3" s="38">
        <v>6.0764331210191083</v>
      </c>
      <c r="BK3" s="38">
        <v>0.72611464968152872</v>
      </c>
      <c r="BL3" s="38">
        <v>5.0063694267515917</v>
      </c>
      <c r="BM3" s="38">
        <v>0.45859872611464969</v>
      </c>
      <c r="BN3" s="38">
        <v>1.031847133757962</v>
      </c>
      <c r="BO3" s="38">
        <v>9.1337579617834397</v>
      </c>
      <c r="BP3" s="45">
        <v>28234</v>
      </c>
      <c r="BQ3" s="42">
        <v>1137</v>
      </c>
      <c r="BR3" s="42">
        <v>429</v>
      </c>
      <c r="BS3" s="42">
        <v>286</v>
      </c>
      <c r="BT3" s="42">
        <v>106</v>
      </c>
      <c r="BU3" s="42">
        <v>91</v>
      </c>
      <c r="BV3" s="42">
        <v>154</v>
      </c>
      <c r="BW3" s="42">
        <v>22</v>
      </c>
      <c r="BX3" s="42">
        <v>71</v>
      </c>
      <c r="BY3" s="42">
        <v>101</v>
      </c>
      <c r="BZ3" s="47">
        <v>192</v>
      </c>
      <c r="CA3" s="45">
        <v>376</v>
      </c>
      <c r="CB3" s="42">
        <v>406</v>
      </c>
      <c r="CC3" s="42">
        <v>321</v>
      </c>
      <c r="CD3" s="42">
        <v>249</v>
      </c>
      <c r="CE3" s="42">
        <v>10</v>
      </c>
      <c r="CF3" s="42">
        <v>0</v>
      </c>
      <c r="CG3" s="42">
        <v>1</v>
      </c>
      <c r="CH3" s="42">
        <v>0</v>
      </c>
      <c r="CI3" s="42">
        <v>0</v>
      </c>
      <c r="CJ3" s="42">
        <v>0</v>
      </c>
      <c r="CK3" s="47">
        <v>43</v>
      </c>
      <c r="CL3" s="45">
        <v>35065</v>
      </c>
      <c r="CM3" s="47">
        <v>472691</v>
      </c>
      <c r="CN3" s="45">
        <v>593</v>
      </c>
      <c r="CO3" s="42">
        <v>121</v>
      </c>
      <c r="CP3" s="42">
        <v>6378</v>
      </c>
      <c r="CQ3" s="42">
        <v>12</v>
      </c>
      <c r="CR3" s="42">
        <v>18</v>
      </c>
      <c r="CS3" s="42">
        <v>23</v>
      </c>
      <c r="CT3" s="42">
        <v>7049</v>
      </c>
      <c r="CU3" s="47">
        <v>156</v>
      </c>
      <c r="CV3" s="45">
        <v>2187</v>
      </c>
      <c r="CW3" s="42">
        <v>2414</v>
      </c>
      <c r="CX3" s="42">
        <v>2427</v>
      </c>
      <c r="CY3" s="42">
        <v>431</v>
      </c>
      <c r="CZ3" s="42">
        <v>2162</v>
      </c>
      <c r="DA3" s="42">
        <v>237</v>
      </c>
      <c r="DB3" s="42">
        <v>287</v>
      </c>
      <c r="DC3" s="42">
        <v>1041</v>
      </c>
      <c r="DD3" s="42">
        <v>316</v>
      </c>
      <c r="DE3" s="47">
        <v>441</v>
      </c>
      <c r="DF3" s="40">
        <v>84232.61551803886</v>
      </c>
    </row>
    <row r="4" spans="1:110" ht="15" thickBot="1" x14ac:dyDescent="0.4">
      <c r="A4" s="25" t="s">
        <v>102</v>
      </c>
      <c r="B4" s="25" t="s">
        <v>103</v>
      </c>
      <c r="C4" s="25" t="s">
        <v>104</v>
      </c>
      <c r="D4" s="25" t="s">
        <v>105</v>
      </c>
      <c r="E4" s="25" t="s">
        <v>106</v>
      </c>
      <c r="F4" s="25" t="s">
        <v>107</v>
      </c>
      <c r="G4" s="25" t="s">
        <v>112</v>
      </c>
      <c r="H4" s="25" t="s">
        <v>113</v>
      </c>
      <c r="I4" s="26">
        <v>37</v>
      </c>
      <c r="J4" s="26">
        <v>24</v>
      </c>
      <c r="K4" s="27">
        <v>61</v>
      </c>
      <c r="L4" s="28" t="s">
        <v>114</v>
      </c>
      <c r="M4" s="28">
        <v>144</v>
      </c>
      <c r="N4" s="28">
        <v>142</v>
      </c>
      <c r="O4" s="28" t="s">
        <v>113</v>
      </c>
      <c r="P4" s="28">
        <v>1103</v>
      </c>
      <c r="Q4" s="28" t="s">
        <v>114</v>
      </c>
      <c r="R4" s="29">
        <v>20</v>
      </c>
      <c r="S4" s="28">
        <v>11</v>
      </c>
      <c r="T4" s="28" t="s">
        <v>106</v>
      </c>
      <c r="U4" s="28">
        <v>1</v>
      </c>
      <c r="V4" s="28" t="s">
        <v>109</v>
      </c>
      <c r="W4" s="28">
        <v>1.7932999999999999</v>
      </c>
      <c r="X4" s="28">
        <v>12</v>
      </c>
      <c r="Y4" s="28">
        <v>1103</v>
      </c>
      <c r="Z4">
        <v>7090</v>
      </c>
      <c r="AA4">
        <v>685</v>
      </c>
      <c r="AB4">
        <v>0</v>
      </c>
      <c r="AC4">
        <v>50</v>
      </c>
      <c r="AD4">
        <v>6355</v>
      </c>
      <c r="AE4">
        <v>32</v>
      </c>
      <c r="AF4">
        <v>3</v>
      </c>
      <c r="AG4">
        <v>7</v>
      </c>
      <c r="AH4">
        <v>0</v>
      </c>
      <c r="AI4">
        <v>0</v>
      </c>
      <c r="AJ4">
        <v>0</v>
      </c>
      <c r="AK4">
        <v>8</v>
      </c>
      <c r="AL4">
        <v>14</v>
      </c>
      <c r="AM4">
        <v>50</v>
      </c>
      <c r="AN4" s="41">
        <v>2</v>
      </c>
      <c r="AO4" s="42">
        <v>1</v>
      </c>
      <c r="AP4" s="42">
        <v>0</v>
      </c>
      <c r="AQ4" s="42">
        <v>0</v>
      </c>
      <c r="AR4" s="42">
        <v>0</v>
      </c>
      <c r="AS4" s="42">
        <v>0</v>
      </c>
      <c r="AT4" s="42">
        <v>0</v>
      </c>
      <c r="AU4" s="43">
        <v>0</v>
      </c>
      <c r="AV4" s="44">
        <v>3</v>
      </c>
      <c r="AW4" s="45">
        <v>75.060240963855421</v>
      </c>
      <c r="AX4" s="42">
        <v>29.771084337349397</v>
      </c>
      <c r="AY4" s="42">
        <v>15.265060240963855</v>
      </c>
      <c r="AZ4" s="42">
        <v>7.0843373493975905</v>
      </c>
      <c r="BA4" s="43">
        <v>15.433734939759036</v>
      </c>
      <c r="BB4" s="46">
        <v>9.7293009277108435</v>
      </c>
      <c r="BC4" s="38">
        <v>0.83121019108280247</v>
      </c>
      <c r="BD4" s="38">
        <v>0.18869426751592358</v>
      </c>
      <c r="BE4" s="38">
        <v>3.3718104495747268E-2</v>
      </c>
      <c r="BF4" s="38">
        <v>2.551640340218712E-2</v>
      </c>
      <c r="BG4" s="38">
        <v>2.187120291616039E-2</v>
      </c>
      <c r="BH4" s="38">
        <v>2.0048602673147023E-2</v>
      </c>
      <c r="BI4" s="38">
        <v>0.34394904458598724</v>
      </c>
      <c r="BJ4" s="38">
        <v>0.37977707006369427</v>
      </c>
      <c r="BK4" s="38">
        <v>4.5382165605095545E-2</v>
      </c>
      <c r="BL4" s="38">
        <v>0.31289808917197448</v>
      </c>
      <c r="BM4" s="38">
        <v>2.8662420382165606E-2</v>
      </c>
      <c r="BN4" s="38">
        <v>6.4490445859872625E-2</v>
      </c>
      <c r="BO4" s="38">
        <v>0.57085987261146498</v>
      </c>
      <c r="BP4" s="45">
        <v>1765</v>
      </c>
      <c r="BQ4" s="42">
        <v>71</v>
      </c>
      <c r="BR4" s="42">
        <v>27</v>
      </c>
      <c r="BS4" s="42">
        <v>18</v>
      </c>
      <c r="BT4" s="42">
        <v>7</v>
      </c>
      <c r="BU4" s="42">
        <v>6</v>
      </c>
      <c r="BV4" s="42">
        <v>10</v>
      </c>
      <c r="BW4" s="42">
        <v>1</v>
      </c>
      <c r="BX4" s="42">
        <v>4</v>
      </c>
      <c r="BY4" s="42">
        <v>6</v>
      </c>
      <c r="BZ4" s="47">
        <v>12</v>
      </c>
      <c r="CA4" s="45">
        <v>23</v>
      </c>
      <c r="CB4" s="42">
        <v>25</v>
      </c>
      <c r="CC4" s="42">
        <v>20</v>
      </c>
      <c r="CD4" s="42">
        <v>16</v>
      </c>
      <c r="CE4" s="42">
        <v>1</v>
      </c>
      <c r="CF4" s="42">
        <v>0</v>
      </c>
      <c r="CG4" s="42">
        <v>0</v>
      </c>
      <c r="CH4" s="42">
        <v>0</v>
      </c>
      <c r="CI4" s="42">
        <v>0</v>
      </c>
      <c r="CJ4" s="42">
        <v>0</v>
      </c>
      <c r="CK4" s="47">
        <v>3</v>
      </c>
      <c r="CL4" s="45">
        <v>306</v>
      </c>
      <c r="CM4" s="47">
        <v>4127</v>
      </c>
      <c r="CN4" s="45">
        <v>1</v>
      </c>
      <c r="CO4" s="42">
        <v>0</v>
      </c>
      <c r="CP4" s="42">
        <v>9</v>
      </c>
      <c r="CQ4" s="42">
        <v>0</v>
      </c>
      <c r="CR4" s="42">
        <v>0</v>
      </c>
      <c r="CS4" s="42">
        <v>0</v>
      </c>
      <c r="CT4" s="42">
        <v>9</v>
      </c>
      <c r="CU4" s="47">
        <v>0</v>
      </c>
      <c r="CV4" s="45">
        <v>137</v>
      </c>
      <c r="CW4" s="42">
        <v>151</v>
      </c>
      <c r="CX4" s="42">
        <v>152</v>
      </c>
      <c r="CY4" s="42">
        <v>27</v>
      </c>
      <c r="CZ4" s="42">
        <v>135</v>
      </c>
      <c r="DA4" s="42">
        <v>15</v>
      </c>
      <c r="DB4" s="42">
        <v>18</v>
      </c>
      <c r="DC4" s="42">
        <v>65</v>
      </c>
      <c r="DD4" s="42">
        <v>20</v>
      </c>
      <c r="DE4" s="47">
        <v>28</v>
      </c>
      <c r="DF4" s="40">
        <v>735.3928075855689</v>
      </c>
    </row>
    <row r="5" spans="1:110" ht="15" thickBot="1" x14ac:dyDescent="0.4">
      <c r="A5" s="25" t="s">
        <v>102</v>
      </c>
      <c r="B5" s="25" t="s">
        <v>103</v>
      </c>
      <c r="C5" s="25" t="s">
        <v>104</v>
      </c>
      <c r="D5" s="25" t="s">
        <v>105</v>
      </c>
      <c r="E5" s="25" t="s">
        <v>106</v>
      </c>
      <c r="F5" s="25" t="s">
        <v>107</v>
      </c>
      <c r="G5" s="25" t="s">
        <v>115</v>
      </c>
      <c r="H5" s="25" t="s">
        <v>116</v>
      </c>
      <c r="I5" s="26">
        <v>1215</v>
      </c>
      <c r="J5" s="26">
        <v>1139</v>
      </c>
      <c r="K5" s="27">
        <v>2354</v>
      </c>
      <c r="L5" s="28" t="s">
        <v>115</v>
      </c>
      <c r="M5" s="28">
        <v>111</v>
      </c>
      <c r="N5" s="28">
        <v>110</v>
      </c>
      <c r="O5" s="28" t="s">
        <v>116</v>
      </c>
      <c r="P5" s="28">
        <v>1105</v>
      </c>
      <c r="Q5" s="28" t="s">
        <v>115</v>
      </c>
      <c r="R5" s="29">
        <v>20</v>
      </c>
      <c r="S5" s="28">
        <v>11</v>
      </c>
      <c r="T5" s="28" t="s">
        <v>106</v>
      </c>
      <c r="U5" s="28">
        <v>1</v>
      </c>
      <c r="V5" s="28" t="s">
        <v>109</v>
      </c>
      <c r="W5" s="28">
        <v>1.76766</v>
      </c>
      <c r="X5" s="28">
        <v>12</v>
      </c>
      <c r="Y5" s="28">
        <v>1105</v>
      </c>
      <c r="Z5">
        <v>323490</v>
      </c>
      <c r="AA5">
        <v>38024</v>
      </c>
      <c r="AB5">
        <v>21487</v>
      </c>
      <c r="AC5">
        <v>5616</v>
      </c>
      <c r="AD5">
        <v>258363</v>
      </c>
      <c r="AE5">
        <v>65</v>
      </c>
      <c r="AF5">
        <v>4</v>
      </c>
      <c r="AG5">
        <v>11</v>
      </c>
      <c r="AH5">
        <v>0</v>
      </c>
      <c r="AI5">
        <v>16</v>
      </c>
      <c r="AJ5">
        <v>0</v>
      </c>
      <c r="AK5">
        <v>17</v>
      </c>
      <c r="AL5">
        <v>18</v>
      </c>
      <c r="AM5">
        <v>5616</v>
      </c>
      <c r="AN5" s="41">
        <v>2</v>
      </c>
      <c r="AO5" s="42">
        <v>0</v>
      </c>
      <c r="AP5" s="42">
        <v>1</v>
      </c>
      <c r="AQ5" s="42">
        <v>1</v>
      </c>
      <c r="AR5" s="42">
        <v>0</v>
      </c>
      <c r="AS5" s="42">
        <v>0</v>
      </c>
      <c r="AT5" s="42">
        <v>0</v>
      </c>
      <c r="AU5" s="43">
        <v>0</v>
      </c>
      <c r="AV5" s="44">
        <v>4</v>
      </c>
      <c r="AW5" s="45">
        <v>117.95180722891567</v>
      </c>
      <c r="AX5" s="42">
        <v>46.783132530120483</v>
      </c>
      <c r="AY5" s="42">
        <v>23.987951807228917</v>
      </c>
      <c r="AZ5" s="42">
        <v>11.132530120481928</v>
      </c>
      <c r="BA5" s="43">
        <v>24.253012048192772</v>
      </c>
      <c r="BB5" s="46">
        <v>15.288901457831324</v>
      </c>
      <c r="BC5" s="38">
        <v>1.10828025477707</v>
      </c>
      <c r="BD5" s="38">
        <v>0.25159235668789809</v>
      </c>
      <c r="BE5" s="38">
        <v>4.4957472660996353E-2</v>
      </c>
      <c r="BF5" s="38">
        <v>3.4021871202916158E-2</v>
      </c>
      <c r="BG5" s="38">
        <v>2.9161603888213851E-2</v>
      </c>
      <c r="BH5" s="38">
        <v>2.6731470230862694E-2</v>
      </c>
      <c r="BI5" s="38">
        <v>0.45859872611464969</v>
      </c>
      <c r="BJ5" s="38">
        <v>0.50636942675159236</v>
      </c>
      <c r="BK5" s="38">
        <v>6.0509554140127389E-2</v>
      </c>
      <c r="BL5" s="38">
        <v>0.41719745222929938</v>
      </c>
      <c r="BM5" s="38">
        <v>3.8216560509554139E-2</v>
      </c>
      <c r="BN5" s="38">
        <v>8.598726114649681E-2</v>
      </c>
      <c r="BO5" s="38">
        <v>0.76114649681528668</v>
      </c>
      <c r="BP5" s="45">
        <v>2353</v>
      </c>
      <c r="BQ5" s="42">
        <v>95</v>
      </c>
      <c r="BR5" s="42">
        <v>36</v>
      </c>
      <c r="BS5" s="42">
        <v>24</v>
      </c>
      <c r="BT5" s="42">
        <v>9</v>
      </c>
      <c r="BU5" s="42">
        <v>8</v>
      </c>
      <c r="BV5" s="42">
        <v>13</v>
      </c>
      <c r="BW5" s="42">
        <v>2</v>
      </c>
      <c r="BX5" s="42">
        <v>6</v>
      </c>
      <c r="BY5" s="42">
        <v>8</v>
      </c>
      <c r="BZ5" s="47">
        <v>16</v>
      </c>
      <c r="CA5" s="45">
        <v>31</v>
      </c>
      <c r="CB5" s="42">
        <v>34</v>
      </c>
      <c r="CC5" s="42">
        <v>27</v>
      </c>
      <c r="CD5" s="42">
        <v>21</v>
      </c>
      <c r="CE5" s="42">
        <v>1</v>
      </c>
      <c r="CF5" s="42">
        <v>0</v>
      </c>
      <c r="CG5" s="42">
        <v>0</v>
      </c>
      <c r="CH5" s="42">
        <v>0</v>
      </c>
      <c r="CI5" s="42">
        <v>0</v>
      </c>
      <c r="CJ5" s="42">
        <v>0</v>
      </c>
      <c r="CK5" s="47">
        <v>4</v>
      </c>
      <c r="CL5" s="45">
        <v>11814</v>
      </c>
      <c r="CM5" s="47">
        <v>159255</v>
      </c>
      <c r="CN5" s="45">
        <v>89</v>
      </c>
      <c r="CO5" s="42">
        <v>18</v>
      </c>
      <c r="CP5" s="42">
        <v>955</v>
      </c>
      <c r="CQ5" s="42">
        <v>2</v>
      </c>
      <c r="CR5" s="42">
        <v>3</v>
      </c>
      <c r="CS5" s="42">
        <v>3</v>
      </c>
      <c r="CT5" s="42">
        <v>1056</v>
      </c>
      <c r="CU5" s="47">
        <v>23</v>
      </c>
      <c r="CV5" s="45">
        <v>182</v>
      </c>
      <c r="CW5" s="42">
        <v>201</v>
      </c>
      <c r="CX5" s="42">
        <v>202</v>
      </c>
      <c r="CY5" s="42">
        <v>36</v>
      </c>
      <c r="CZ5" s="42">
        <v>180</v>
      </c>
      <c r="DA5" s="42">
        <v>20</v>
      </c>
      <c r="DB5" s="42">
        <v>24</v>
      </c>
      <c r="DC5" s="42">
        <v>87</v>
      </c>
      <c r="DD5" s="42">
        <v>26</v>
      </c>
      <c r="DE5" s="47">
        <v>37</v>
      </c>
      <c r="DF5" s="40">
        <v>28378.929000925069</v>
      </c>
    </row>
    <row r="6" spans="1:110" ht="15" thickBot="1" x14ac:dyDescent="0.4">
      <c r="A6" s="25" t="s">
        <v>102</v>
      </c>
      <c r="B6" s="25" t="s">
        <v>103</v>
      </c>
      <c r="C6" s="25" t="s">
        <v>104</v>
      </c>
      <c r="D6" s="25" t="s">
        <v>105</v>
      </c>
      <c r="E6" s="25" t="s">
        <v>106</v>
      </c>
      <c r="F6" s="25" t="s">
        <v>107</v>
      </c>
      <c r="G6" s="25" t="s">
        <v>117</v>
      </c>
      <c r="H6" s="25" t="s">
        <v>118</v>
      </c>
      <c r="I6" s="26">
        <v>323</v>
      </c>
      <c r="J6" s="26">
        <v>310</v>
      </c>
      <c r="K6" s="27">
        <v>633</v>
      </c>
      <c r="L6" s="28" t="s">
        <v>117</v>
      </c>
      <c r="M6" s="28">
        <v>110</v>
      </c>
      <c r="N6" s="28">
        <v>109</v>
      </c>
      <c r="O6" s="28" t="s">
        <v>118</v>
      </c>
      <c r="P6" s="28">
        <v>1106</v>
      </c>
      <c r="Q6" s="28" t="s">
        <v>117</v>
      </c>
      <c r="R6" s="29">
        <v>20</v>
      </c>
      <c r="S6" s="28">
        <v>11</v>
      </c>
      <c r="T6" s="28" t="s">
        <v>106</v>
      </c>
      <c r="U6" s="28">
        <v>1</v>
      </c>
      <c r="V6" s="28" t="s">
        <v>109</v>
      </c>
      <c r="W6" s="28">
        <v>0.85030700000000004</v>
      </c>
      <c r="X6" s="28">
        <v>12</v>
      </c>
      <c r="Y6" s="28">
        <v>1106</v>
      </c>
      <c r="Z6">
        <v>64164</v>
      </c>
      <c r="AA6">
        <v>6110</v>
      </c>
      <c r="AB6">
        <v>416</v>
      </c>
      <c r="AC6">
        <v>1092</v>
      </c>
      <c r="AD6">
        <v>56546</v>
      </c>
      <c r="AE6">
        <v>0</v>
      </c>
      <c r="AF6">
        <v>0</v>
      </c>
      <c r="AG6">
        <v>0</v>
      </c>
      <c r="AH6">
        <v>0</v>
      </c>
      <c r="AI6">
        <v>0</v>
      </c>
      <c r="AJ6">
        <v>0</v>
      </c>
      <c r="AK6">
        <v>0</v>
      </c>
      <c r="AL6">
        <v>0</v>
      </c>
      <c r="AM6">
        <v>1092</v>
      </c>
      <c r="AN6" s="48">
        <v>0</v>
      </c>
      <c r="AO6" s="49">
        <v>0</v>
      </c>
      <c r="AP6" s="49">
        <v>0</v>
      </c>
      <c r="AQ6" s="49">
        <v>0</v>
      </c>
      <c r="AR6" s="49">
        <v>0</v>
      </c>
      <c r="AS6" s="49">
        <v>0</v>
      </c>
      <c r="AT6" s="49">
        <v>0</v>
      </c>
      <c r="AU6" s="50">
        <v>0</v>
      </c>
      <c r="AV6" s="51">
        <v>0</v>
      </c>
      <c r="AW6" s="52">
        <v>0</v>
      </c>
      <c r="AX6" s="49">
        <v>0</v>
      </c>
      <c r="AY6" s="49">
        <v>0</v>
      </c>
      <c r="AZ6" s="49">
        <v>0</v>
      </c>
      <c r="BA6" s="50">
        <v>0</v>
      </c>
      <c r="BB6" s="53">
        <v>0</v>
      </c>
      <c r="BC6" s="54">
        <v>0</v>
      </c>
      <c r="BD6" s="54">
        <v>0</v>
      </c>
      <c r="BE6" s="54">
        <v>0</v>
      </c>
      <c r="BF6" s="54">
        <v>0</v>
      </c>
      <c r="BG6" s="54">
        <v>0</v>
      </c>
      <c r="BH6" s="54">
        <v>0</v>
      </c>
      <c r="BI6" s="54">
        <v>0</v>
      </c>
      <c r="BJ6" s="54">
        <v>0</v>
      </c>
      <c r="BK6" s="54">
        <v>0</v>
      </c>
      <c r="BL6" s="54">
        <v>0</v>
      </c>
      <c r="BM6" s="54">
        <v>0</v>
      </c>
      <c r="BN6" s="54">
        <v>0</v>
      </c>
      <c r="BO6" s="54">
        <v>0</v>
      </c>
      <c r="BP6" s="52">
        <v>0</v>
      </c>
      <c r="BQ6" s="49">
        <v>0</v>
      </c>
      <c r="BR6" s="49">
        <v>0</v>
      </c>
      <c r="BS6" s="49">
        <v>0</v>
      </c>
      <c r="BT6" s="49">
        <v>0</v>
      </c>
      <c r="BU6" s="49">
        <v>0</v>
      </c>
      <c r="BV6" s="49">
        <v>0</v>
      </c>
      <c r="BW6" s="49">
        <v>0</v>
      </c>
      <c r="BX6" s="49">
        <v>0</v>
      </c>
      <c r="BY6" s="49">
        <v>0</v>
      </c>
      <c r="BZ6" s="55">
        <v>0</v>
      </c>
      <c r="CA6" s="52">
        <v>0</v>
      </c>
      <c r="CB6" s="49">
        <v>0</v>
      </c>
      <c r="CC6" s="49">
        <v>0</v>
      </c>
      <c r="CD6" s="49">
        <v>0</v>
      </c>
      <c r="CE6" s="49">
        <v>0</v>
      </c>
      <c r="CF6" s="49">
        <v>0</v>
      </c>
      <c r="CG6" s="49">
        <v>0</v>
      </c>
      <c r="CH6" s="49">
        <v>0</v>
      </c>
      <c r="CI6" s="49">
        <v>0</v>
      </c>
      <c r="CJ6" s="49">
        <v>0</v>
      </c>
      <c r="CK6" s="55">
        <v>0</v>
      </c>
      <c r="CL6" s="52">
        <v>3177</v>
      </c>
      <c r="CM6" s="55">
        <v>42824</v>
      </c>
      <c r="CN6" s="52">
        <v>17</v>
      </c>
      <c r="CO6" s="49">
        <v>4</v>
      </c>
      <c r="CP6" s="49">
        <v>186</v>
      </c>
      <c r="CQ6" s="49">
        <v>0</v>
      </c>
      <c r="CR6" s="49">
        <v>1</v>
      </c>
      <c r="CS6" s="49">
        <v>1</v>
      </c>
      <c r="CT6" s="49">
        <v>205</v>
      </c>
      <c r="CU6" s="55">
        <v>5</v>
      </c>
      <c r="CV6" s="52">
        <v>0</v>
      </c>
      <c r="CW6" s="49">
        <v>0</v>
      </c>
      <c r="CX6" s="49">
        <v>0</v>
      </c>
      <c r="CY6" s="49">
        <v>0</v>
      </c>
      <c r="CZ6" s="49">
        <v>0</v>
      </c>
      <c r="DA6" s="49">
        <v>0</v>
      </c>
      <c r="DB6" s="49">
        <v>0</v>
      </c>
      <c r="DC6" s="49">
        <v>0</v>
      </c>
      <c r="DD6" s="49">
        <v>0</v>
      </c>
      <c r="DE6" s="55">
        <v>0</v>
      </c>
      <c r="DF6" s="40">
        <v>7631.2073311748381</v>
      </c>
    </row>
    <row r="7" spans="1:110" ht="15" thickBot="1" x14ac:dyDescent="0.4">
      <c r="A7" s="56" t="s">
        <v>102</v>
      </c>
      <c r="B7" s="57" t="s">
        <v>103</v>
      </c>
      <c r="C7" s="57" t="s">
        <v>104</v>
      </c>
      <c r="D7" s="57" t="s">
        <v>105</v>
      </c>
      <c r="E7" s="57" t="s">
        <v>106</v>
      </c>
      <c r="F7" s="57" t="s">
        <v>107</v>
      </c>
      <c r="G7" s="57" t="s">
        <v>119</v>
      </c>
      <c r="H7" s="57" t="s">
        <v>120</v>
      </c>
      <c r="I7" s="58">
        <v>2</v>
      </c>
      <c r="J7" s="58">
        <v>8</v>
      </c>
      <c r="K7" s="59">
        <v>10</v>
      </c>
      <c r="L7" s="60" t="s">
        <v>121</v>
      </c>
      <c r="M7" s="60">
        <v>142</v>
      </c>
      <c r="N7" s="60">
        <v>140</v>
      </c>
      <c r="O7" s="60" t="s">
        <v>120</v>
      </c>
      <c r="P7" s="60">
        <v>1107</v>
      </c>
      <c r="Q7" s="60" t="s">
        <v>121</v>
      </c>
      <c r="R7" s="61">
        <v>20</v>
      </c>
      <c r="S7" s="60">
        <v>11</v>
      </c>
      <c r="T7" s="60" t="s">
        <v>106</v>
      </c>
      <c r="U7" s="60">
        <v>1</v>
      </c>
      <c r="V7" s="60" t="s">
        <v>109</v>
      </c>
      <c r="W7" s="60">
        <v>0.16677800000000001</v>
      </c>
      <c r="X7" s="60">
        <v>12</v>
      </c>
      <c r="Y7" s="60">
        <v>1107</v>
      </c>
      <c r="Z7">
        <v>97104</v>
      </c>
      <c r="AA7">
        <v>951</v>
      </c>
      <c r="AB7">
        <v>0</v>
      </c>
      <c r="AC7">
        <v>0</v>
      </c>
      <c r="AD7">
        <v>96153</v>
      </c>
      <c r="AE7">
        <v>1</v>
      </c>
      <c r="AF7">
        <v>1</v>
      </c>
      <c r="AG7">
        <v>0</v>
      </c>
      <c r="AH7">
        <v>0</v>
      </c>
      <c r="AI7">
        <v>0</v>
      </c>
      <c r="AJ7">
        <v>0</v>
      </c>
      <c r="AK7">
        <v>0</v>
      </c>
      <c r="AL7">
        <v>0</v>
      </c>
      <c r="AM7">
        <v>0</v>
      </c>
      <c r="AN7" s="62">
        <v>0</v>
      </c>
      <c r="AO7" s="35">
        <v>0</v>
      </c>
      <c r="AP7" s="35">
        <v>1</v>
      </c>
      <c r="AQ7" s="35">
        <v>0</v>
      </c>
      <c r="AR7" s="35">
        <v>0</v>
      </c>
      <c r="AS7" s="35">
        <v>0</v>
      </c>
      <c r="AT7" s="35">
        <v>0</v>
      </c>
      <c r="AU7" s="36">
        <v>0</v>
      </c>
      <c r="AV7" s="33">
        <v>1</v>
      </c>
      <c r="AW7" s="34">
        <v>0</v>
      </c>
      <c r="AX7" s="35">
        <v>0</v>
      </c>
      <c r="AY7" s="35">
        <v>0</v>
      </c>
      <c r="AZ7" s="35">
        <v>0</v>
      </c>
      <c r="BA7" s="36">
        <v>0</v>
      </c>
      <c r="BB7" s="37">
        <v>0</v>
      </c>
      <c r="BC7" s="38">
        <v>0.27707006369426751</v>
      </c>
      <c r="BD7" s="38">
        <v>6.2898089171974522E-2</v>
      </c>
      <c r="BE7" s="38">
        <v>1.1239368165249088E-2</v>
      </c>
      <c r="BF7" s="38">
        <v>8.5054678007290396E-3</v>
      </c>
      <c r="BG7" s="38">
        <v>7.2904009720534627E-3</v>
      </c>
      <c r="BH7" s="38">
        <v>6.6828675577156734E-3</v>
      </c>
      <c r="BI7" s="38">
        <v>0.11464968152866242</v>
      </c>
      <c r="BJ7" s="38">
        <v>0.12659235668789809</v>
      </c>
      <c r="BK7" s="38">
        <v>1.5127388535031847E-2</v>
      </c>
      <c r="BL7" s="38">
        <v>0.10429936305732485</v>
      </c>
      <c r="BM7" s="38">
        <v>9.5541401273885346E-3</v>
      </c>
      <c r="BN7" s="38">
        <v>2.1496815286624203E-2</v>
      </c>
      <c r="BO7" s="38">
        <v>0.19028662420382167</v>
      </c>
      <c r="BP7" s="34">
        <v>588</v>
      </c>
      <c r="BQ7" s="35">
        <v>24</v>
      </c>
      <c r="BR7" s="35">
        <v>9</v>
      </c>
      <c r="BS7" s="35">
        <v>6</v>
      </c>
      <c r="BT7" s="35">
        <v>2</v>
      </c>
      <c r="BU7" s="35">
        <v>2</v>
      </c>
      <c r="BV7" s="35">
        <v>3</v>
      </c>
      <c r="BW7" s="35">
        <v>0</v>
      </c>
      <c r="BX7" s="35">
        <v>1</v>
      </c>
      <c r="BY7" s="35">
        <v>2</v>
      </c>
      <c r="BZ7" s="39">
        <v>4</v>
      </c>
      <c r="CA7" s="34">
        <v>8</v>
      </c>
      <c r="CB7" s="35">
        <v>8</v>
      </c>
      <c r="CC7" s="35">
        <v>7</v>
      </c>
      <c r="CD7" s="35">
        <v>5</v>
      </c>
      <c r="CE7" s="35">
        <v>0</v>
      </c>
      <c r="CF7" s="35">
        <v>0</v>
      </c>
      <c r="CG7" s="35">
        <v>0</v>
      </c>
      <c r="CH7" s="35">
        <v>0</v>
      </c>
      <c r="CI7" s="35">
        <v>0</v>
      </c>
      <c r="CJ7" s="35">
        <v>0</v>
      </c>
      <c r="CK7" s="39">
        <v>1</v>
      </c>
      <c r="CL7" s="34">
        <v>50</v>
      </c>
      <c r="CM7" s="39">
        <v>677</v>
      </c>
      <c r="CN7" s="34">
        <v>0</v>
      </c>
      <c r="CO7" s="35">
        <v>0</v>
      </c>
      <c r="CP7" s="35">
        <v>0</v>
      </c>
      <c r="CQ7" s="35">
        <v>0</v>
      </c>
      <c r="CR7" s="35">
        <v>0</v>
      </c>
      <c r="CS7" s="35">
        <v>0</v>
      </c>
      <c r="CT7" s="35">
        <v>0</v>
      </c>
      <c r="CU7" s="39">
        <v>0</v>
      </c>
      <c r="CV7" s="34">
        <v>46</v>
      </c>
      <c r="CW7" s="35">
        <v>50</v>
      </c>
      <c r="CX7" s="35">
        <v>51</v>
      </c>
      <c r="CY7" s="35">
        <v>9</v>
      </c>
      <c r="CZ7" s="35">
        <v>45</v>
      </c>
      <c r="DA7" s="35">
        <v>5</v>
      </c>
      <c r="DB7" s="35">
        <v>6</v>
      </c>
      <c r="DC7" s="35">
        <v>22</v>
      </c>
      <c r="DD7" s="35">
        <v>7</v>
      </c>
      <c r="DE7" s="39">
        <v>9</v>
      </c>
      <c r="DF7" s="63">
        <v>120.55619796484736</v>
      </c>
    </row>
    <row r="8" spans="1:110" ht="15" thickBot="1" x14ac:dyDescent="0.4">
      <c r="A8" s="64" t="s">
        <v>102</v>
      </c>
      <c r="B8" s="65" t="s">
        <v>103</v>
      </c>
      <c r="C8" s="65" t="s">
        <v>104</v>
      </c>
      <c r="D8" s="65" t="s">
        <v>105</v>
      </c>
      <c r="E8" s="65" t="s">
        <v>106</v>
      </c>
      <c r="F8" s="65" t="s">
        <v>107</v>
      </c>
      <c r="G8" s="65" t="s">
        <v>122</v>
      </c>
      <c r="H8" s="65" t="s">
        <v>123</v>
      </c>
      <c r="I8" s="66">
        <v>5</v>
      </c>
      <c r="J8" s="66">
        <v>2</v>
      </c>
      <c r="K8" s="67">
        <v>7</v>
      </c>
      <c r="L8" s="68" t="s">
        <v>124</v>
      </c>
      <c r="M8" s="68">
        <v>146</v>
      </c>
      <c r="N8" s="68">
        <v>144</v>
      </c>
      <c r="O8" s="68" t="s">
        <v>123</v>
      </c>
      <c r="P8" s="68">
        <v>1108</v>
      </c>
      <c r="Q8" s="68" t="s">
        <v>124</v>
      </c>
      <c r="R8" s="69">
        <v>22</v>
      </c>
      <c r="S8" s="68">
        <v>11</v>
      </c>
      <c r="T8" s="68" t="s">
        <v>106</v>
      </c>
      <c r="U8" s="68">
        <v>1</v>
      </c>
      <c r="V8" s="68" t="s">
        <v>109</v>
      </c>
      <c r="W8" s="68">
        <v>0.13844799999999999</v>
      </c>
      <c r="X8" s="68">
        <v>12</v>
      </c>
      <c r="Y8" s="68">
        <v>1108</v>
      </c>
      <c r="Z8">
        <v>8000</v>
      </c>
      <c r="AA8">
        <v>448</v>
      </c>
      <c r="AB8">
        <v>0</v>
      </c>
      <c r="AC8">
        <v>0</v>
      </c>
      <c r="AD8">
        <v>7552</v>
      </c>
      <c r="AE8">
        <v>0</v>
      </c>
      <c r="AF8">
        <v>0</v>
      </c>
      <c r="AG8">
        <v>0</v>
      </c>
      <c r="AH8">
        <v>0</v>
      </c>
      <c r="AI8">
        <v>0</v>
      </c>
      <c r="AJ8">
        <v>0</v>
      </c>
      <c r="AK8">
        <v>0</v>
      </c>
      <c r="AL8">
        <v>0</v>
      </c>
      <c r="AM8">
        <v>0</v>
      </c>
      <c r="AN8" s="70">
        <v>0</v>
      </c>
      <c r="AO8" s="71">
        <v>0</v>
      </c>
      <c r="AP8" s="71">
        <v>0</v>
      </c>
      <c r="AQ8" s="71">
        <v>0</v>
      </c>
      <c r="AR8" s="71">
        <v>0</v>
      </c>
      <c r="AS8" s="71">
        <v>0</v>
      </c>
      <c r="AT8" s="71">
        <v>0</v>
      </c>
      <c r="AU8" s="72">
        <v>0</v>
      </c>
      <c r="AV8" s="73">
        <v>0</v>
      </c>
      <c r="AW8" s="74">
        <v>0</v>
      </c>
      <c r="AX8" s="71">
        <v>0</v>
      </c>
      <c r="AY8" s="71">
        <v>0</v>
      </c>
      <c r="AZ8" s="71">
        <v>0</v>
      </c>
      <c r="BA8" s="72">
        <v>0</v>
      </c>
      <c r="BB8" s="75">
        <v>0</v>
      </c>
      <c r="BC8" s="76">
        <v>0</v>
      </c>
      <c r="BD8" s="76">
        <v>0</v>
      </c>
      <c r="BE8" s="76">
        <v>0</v>
      </c>
      <c r="BF8" s="76">
        <v>0</v>
      </c>
      <c r="BG8" s="76">
        <v>0</v>
      </c>
      <c r="BH8" s="76">
        <v>0</v>
      </c>
      <c r="BI8" s="76">
        <v>0</v>
      </c>
      <c r="BJ8" s="76">
        <v>0</v>
      </c>
      <c r="BK8" s="76">
        <v>0</v>
      </c>
      <c r="BL8" s="76">
        <v>0</v>
      </c>
      <c r="BM8" s="76">
        <v>0</v>
      </c>
      <c r="BN8" s="76">
        <v>0</v>
      </c>
      <c r="BO8" s="76">
        <v>0</v>
      </c>
      <c r="BP8" s="74">
        <v>0</v>
      </c>
      <c r="BQ8" s="71">
        <v>0</v>
      </c>
      <c r="BR8" s="71">
        <v>0</v>
      </c>
      <c r="BS8" s="71">
        <v>0</v>
      </c>
      <c r="BT8" s="71">
        <v>0</v>
      </c>
      <c r="BU8" s="71">
        <v>0</v>
      </c>
      <c r="BV8" s="71">
        <v>0</v>
      </c>
      <c r="BW8" s="71">
        <v>0</v>
      </c>
      <c r="BX8" s="71">
        <v>0</v>
      </c>
      <c r="BY8" s="71">
        <v>0</v>
      </c>
      <c r="BZ8" s="77">
        <v>0</v>
      </c>
      <c r="CA8" s="74">
        <v>0</v>
      </c>
      <c r="CB8" s="71">
        <v>0</v>
      </c>
      <c r="CC8" s="71">
        <v>0</v>
      </c>
      <c r="CD8" s="71">
        <v>0</v>
      </c>
      <c r="CE8" s="71">
        <v>0</v>
      </c>
      <c r="CF8" s="71">
        <v>0</v>
      </c>
      <c r="CG8" s="71">
        <v>0</v>
      </c>
      <c r="CH8" s="71">
        <v>0</v>
      </c>
      <c r="CI8" s="71">
        <v>0</v>
      </c>
      <c r="CJ8" s="71">
        <v>0</v>
      </c>
      <c r="CK8" s="77">
        <v>0</v>
      </c>
      <c r="CL8" s="74">
        <v>35</v>
      </c>
      <c r="CM8" s="77">
        <v>474</v>
      </c>
      <c r="CN8" s="74">
        <v>0</v>
      </c>
      <c r="CO8" s="71">
        <v>0</v>
      </c>
      <c r="CP8" s="71">
        <v>0</v>
      </c>
      <c r="CQ8" s="71">
        <v>0</v>
      </c>
      <c r="CR8" s="71">
        <v>0</v>
      </c>
      <c r="CS8" s="71">
        <v>0</v>
      </c>
      <c r="CT8" s="71">
        <v>0</v>
      </c>
      <c r="CU8" s="77">
        <v>0</v>
      </c>
      <c r="CV8" s="74">
        <v>0</v>
      </c>
      <c r="CW8" s="71">
        <v>0</v>
      </c>
      <c r="CX8" s="71">
        <v>0</v>
      </c>
      <c r="CY8" s="71">
        <v>0</v>
      </c>
      <c r="CZ8" s="71">
        <v>0</v>
      </c>
      <c r="DA8" s="71">
        <v>0</v>
      </c>
      <c r="DB8" s="71">
        <v>0</v>
      </c>
      <c r="DC8" s="71">
        <v>0</v>
      </c>
      <c r="DD8" s="71">
        <v>0</v>
      </c>
      <c r="DE8" s="77">
        <v>0</v>
      </c>
      <c r="DF8" s="78">
        <v>84.389338575393154</v>
      </c>
    </row>
    <row r="9" spans="1:110" ht="15" thickBot="1" x14ac:dyDescent="0.4">
      <c r="A9" s="25" t="s">
        <v>102</v>
      </c>
      <c r="B9" s="25" t="s">
        <v>103</v>
      </c>
      <c r="C9" s="25" t="s">
        <v>104</v>
      </c>
      <c r="D9" s="25" t="s">
        <v>105</v>
      </c>
      <c r="E9" s="25" t="s">
        <v>125</v>
      </c>
      <c r="F9" s="25" t="s">
        <v>126</v>
      </c>
      <c r="G9" s="25" t="s">
        <v>125</v>
      </c>
      <c r="H9" s="25" t="s">
        <v>127</v>
      </c>
      <c r="I9" s="26">
        <v>3597</v>
      </c>
      <c r="J9" s="26">
        <v>3344</v>
      </c>
      <c r="K9" s="27">
        <v>6941</v>
      </c>
      <c r="L9" s="28" t="s">
        <v>125</v>
      </c>
      <c r="M9" s="28">
        <v>108</v>
      </c>
      <c r="N9" s="28">
        <v>107</v>
      </c>
      <c r="O9" s="28" t="s">
        <v>127</v>
      </c>
      <c r="P9" s="28">
        <v>1201</v>
      </c>
      <c r="Q9" s="28" t="s">
        <v>125</v>
      </c>
      <c r="R9" s="29">
        <v>20</v>
      </c>
      <c r="S9" s="28">
        <v>12</v>
      </c>
      <c r="T9" s="28" t="s">
        <v>125</v>
      </c>
      <c r="U9" s="28">
        <v>1</v>
      </c>
      <c r="V9" s="28" t="s">
        <v>109</v>
      </c>
      <c r="W9" s="28">
        <v>7.6315299999999997</v>
      </c>
      <c r="X9" s="28">
        <v>12</v>
      </c>
      <c r="Y9" s="28">
        <v>1201</v>
      </c>
      <c r="Z9">
        <v>1111382</v>
      </c>
      <c r="AA9">
        <v>158440</v>
      </c>
      <c r="AB9">
        <v>8912</v>
      </c>
      <c r="AC9">
        <v>9999</v>
      </c>
      <c r="AD9">
        <v>934031</v>
      </c>
      <c r="AE9">
        <v>265</v>
      </c>
      <c r="AF9">
        <v>28</v>
      </c>
      <c r="AG9">
        <v>107</v>
      </c>
      <c r="AH9">
        <v>0</v>
      </c>
      <c r="AI9">
        <v>11</v>
      </c>
      <c r="AJ9">
        <v>4</v>
      </c>
      <c r="AK9">
        <v>128</v>
      </c>
      <c r="AL9">
        <v>11</v>
      </c>
      <c r="AM9">
        <v>9999</v>
      </c>
      <c r="AN9" s="30">
        <v>3</v>
      </c>
      <c r="AO9" s="31">
        <v>5</v>
      </c>
      <c r="AP9" s="31">
        <v>3</v>
      </c>
      <c r="AQ9" s="31">
        <v>9</v>
      </c>
      <c r="AR9" s="31">
        <v>1</v>
      </c>
      <c r="AS9" s="31">
        <v>7</v>
      </c>
      <c r="AT9" s="31">
        <v>0</v>
      </c>
      <c r="AU9" s="32">
        <v>0</v>
      </c>
      <c r="AV9" s="79">
        <v>28</v>
      </c>
      <c r="AW9" s="80">
        <v>73.123886639676115</v>
      </c>
      <c r="AX9" s="31">
        <v>36.908502024291501</v>
      </c>
      <c r="AY9" s="31">
        <v>19.23400809716599</v>
      </c>
      <c r="AZ9" s="31">
        <v>8.5773279352226712</v>
      </c>
      <c r="BA9" s="32">
        <v>18.627530364372468</v>
      </c>
      <c r="BB9" s="81">
        <v>10.674625491497975</v>
      </c>
      <c r="BC9" s="82">
        <v>7.7579617834394909</v>
      </c>
      <c r="BD9" s="82">
        <v>1.7611464968152866</v>
      </c>
      <c r="BE9" s="82">
        <v>0.31470230862697446</v>
      </c>
      <c r="BF9" s="82">
        <v>0.2381530984204131</v>
      </c>
      <c r="BG9" s="82">
        <v>0.20413122721749694</v>
      </c>
      <c r="BH9" s="82">
        <v>0.18712029161603888</v>
      </c>
      <c r="BI9" s="82">
        <v>3.2101910828025479</v>
      </c>
      <c r="BJ9" s="82">
        <v>3.5445859872611467</v>
      </c>
      <c r="BK9" s="82">
        <v>0.42356687898089168</v>
      </c>
      <c r="BL9" s="82">
        <v>2.9203821656050954</v>
      </c>
      <c r="BM9" s="82">
        <v>0.26751592356687898</v>
      </c>
      <c r="BN9" s="82">
        <v>0.6019108280254778</v>
      </c>
      <c r="BO9" s="82">
        <v>5.3280254777070066</v>
      </c>
      <c r="BP9" s="80">
        <v>23702</v>
      </c>
      <c r="BQ9" s="31">
        <v>764</v>
      </c>
      <c r="BR9" s="31">
        <v>609</v>
      </c>
      <c r="BS9" s="31">
        <v>336</v>
      </c>
      <c r="BT9" s="31">
        <v>139</v>
      </c>
      <c r="BU9" s="31">
        <v>103</v>
      </c>
      <c r="BV9" s="31">
        <v>562</v>
      </c>
      <c r="BW9" s="31">
        <v>44</v>
      </c>
      <c r="BX9" s="31">
        <v>71</v>
      </c>
      <c r="BY9" s="31">
        <v>26</v>
      </c>
      <c r="BZ9" s="83">
        <v>707</v>
      </c>
      <c r="CA9" s="80">
        <v>257</v>
      </c>
      <c r="CB9" s="31">
        <v>217</v>
      </c>
      <c r="CC9" s="31">
        <v>105</v>
      </c>
      <c r="CD9" s="31">
        <v>224</v>
      </c>
      <c r="CE9" s="31">
        <v>2</v>
      </c>
      <c r="CF9" s="31">
        <v>2</v>
      </c>
      <c r="CG9" s="31">
        <v>0</v>
      </c>
      <c r="CH9" s="31">
        <v>0</v>
      </c>
      <c r="CI9" s="31">
        <v>22</v>
      </c>
      <c r="CJ9" s="31">
        <v>0</v>
      </c>
      <c r="CK9" s="83">
        <v>33</v>
      </c>
      <c r="CL9" s="80">
        <v>35442</v>
      </c>
      <c r="CM9" s="83">
        <v>271683</v>
      </c>
      <c r="CN9" s="80">
        <v>142</v>
      </c>
      <c r="CO9" s="31">
        <v>17</v>
      </c>
      <c r="CP9" s="31">
        <v>1546</v>
      </c>
      <c r="CQ9" s="31">
        <v>7</v>
      </c>
      <c r="CR9" s="31">
        <v>7</v>
      </c>
      <c r="CS9" s="31">
        <v>14</v>
      </c>
      <c r="CT9" s="31">
        <v>1755</v>
      </c>
      <c r="CU9" s="83">
        <v>57</v>
      </c>
      <c r="CV9" s="80">
        <v>1131</v>
      </c>
      <c r="CW9" s="31">
        <v>1235</v>
      </c>
      <c r="CX9" s="31">
        <v>793</v>
      </c>
      <c r="CY9" s="31">
        <v>4167</v>
      </c>
      <c r="CZ9" s="31">
        <v>754</v>
      </c>
      <c r="DA9" s="31">
        <v>166</v>
      </c>
      <c r="DB9" s="31">
        <v>135</v>
      </c>
      <c r="DC9" s="31">
        <v>586</v>
      </c>
      <c r="DD9" s="31">
        <v>133</v>
      </c>
      <c r="DE9" s="83">
        <v>259</v>
      </c>
      <c r="DF9" s="40">
        <v>13726.050285306705</v>
      </c>
    </row>
    <row r="10" spans="1:110" ht="15" thickBot="1" x14ac:dyDescent="0.4">
      <c r="A10" s="25" t="s">
        <v>102</v>
      </c>
      <c r="B10" s="25" t="s">
        <v>103</v>
      </c>
      <c r="C10" s="25" t="s">
        <v>104</v>
      </c>
      <c r="D10" s="25" t="s">
        <v>105</v>
      </c>
      <c r="E10" s="25" t="s">
        <v>125</v>
      </c>
      <c r="F10" s="25" t="s">
        <v>126</v>
      </c>
      <c r="G10" s="25" t="s">
        <v>128</v>
      </c>
      <c r="H10" s="25" t="s">
        <v>129</v>
      </c>
      <c r="I10" s="26">
        <v>1772</v>
      </c>
      <c r="J10" s="26">
        <v>1674</v>
      </c>
      <c r="K10" s="27">
        <v>3446</v>
      </c>
      <c r="L10" s="28" t="s">
        <v>130</v>
      </c>
      <c r="M10" s="28">
        <v>106</v>
      </c>
      <c r="N10" s="28">
        <v>105</v>
      </c>
      <c r="O10" s="28" t="s">
        <v>129</v>
      </c>
      <c r="P10" s="28">
        <v>1202</v>
      </c>
      <c r="Q10" s="28" t="s">
        <v>130</v>
      </c>
      <c r="R10" s="29">
        <v>20</v>
      </c>
      <c r="S10" s="28">
        <v>12</v>
      </c>
      <c r="T10" s="28" t="s">
        <v>125</v>
      </c>
      <c r="U10" s="28">
        <v>1</v>
      </c>
      <c r="V10" s="28" t="s">
        <v>109</v>
      </c>
      <c r="W10" s="28">
        <v>1.7480500000000001</v>
      </c>
      <c r="X10" s="28">
        <v>12</v>
      </c>
      <c r="Y10" s="28">
        <v>1202</v>
      </c>
      <c r="Z10">
        <v>350702</v>
      </c>
      <c r="AA10">
        <v>61542</v>
      </c>
      <c r="AB10">
        <v>265</v>
      </c>
      <c r="AC10">
        <v>1448</v>
      </c>
      <c r="AD10">
        <v>287447</v>
      </c>
      <c r="AE10">
        <v>113</v>
      </c>
      <c r="AF10">
        <v>11</v>
      </c>
      <c r="AG10">
        <v>72</v>
      </c>
      <c r="AH10">
        <v>0</v>
      </c>
      <c r="AI10">
        <v>14</v>
      </c>
      <c r="AJ10">
        <v>0</v>
      </c>
      <c r="AK10">
        <v>25</v>
      </c>
      <c r="AL10">
        <v>1</v>
      </c>
      <c r="AM10">
        <v>1448</v>
      </c>
      <c r="AN10" s="41">
        <v>9</v>
      </c>
      <c r="AO10" s="42">
        <v>0</v>
      </c>
      <c r="AP10" s="42">
        <v>0</v>
      </c>
      <c r="AQ10" s="42">
        <v>2</v>
      </c>
      <c r="AR10" s="42">
        <v>0</v>
      </c>
      <c r="AS10" s="42">
        <v>0</v>
      </c>
      <c r="AT10" s="42">
        <v>0</v>
      </c>
      <c r="AU10" s="43">
        <v>0</v>
      </c>
      <c r="AV10" s="44">
        <v>11</v>
      </c>
      <c r="AW10" s="45">
        <v>49.204858299595145</v>
      </c>
      <c r="AX10" s="42">
        <v>24.835627530364373</v>
      </c>
      <c r="AY10" s="42">
        <v>12.94251012145749</v>
      </c>
      <c r="AZ10" s="42">
        <v>5.7716599190283402</v>
      </c>
      <c r="BA10" s="43">
        <v>12.534412955465587</v>
      </c>
      <c r="BB10" s="46">
        <v>7.1829255643724688</v>
      </c>
      <c r="BC10" s="38">
        <v>3.0477707006369426</v>
      </c>
      <c r="BD10" s="38">
        <v>0.69187898089171984</v>
      </c>
      <c r="BE10" s="38">
        <v>0.12363304981773998</v>
      </c>
      <c r="BF10" s="38">
        <v>9.356014580801944E-2</v>
      </c>
      <c r="BG10" s="38">
        <v>8.0194410692588092E-2</v>
      </c>
      <c r="BH10" s="38">
        <v>7.3511543134872417E-2</v>
      </c>
      <c r="BI10" s="38">
        <v>1.2611464968152866</v>
      </c>
      <c r="BJ10" s="38">
        <v>1.3925159235668791</v>
      </c>
      <c r="BK10" s="38">
        <v>0.16640127388535034</v>
      </c>
      <c r="BL10" s="38">
        <v>1.1472929936305734</v>
      </c>
      <c r="BM10" s="38">
        <v>0.10509554140127388</v>
      </c>
      <c r="BN10" s="38">
        <v>0.23646496815286625</v>
      </c>
      <c r="BO10" s="38">
        <v>2.093152866242038</v>
      </c>
      <c r="BP10" s="45">
        <v>9311</v>
      </c>
      <c r="BQ10" s="42">
        <v>300</v>
      </c>
      <c r="BR10" s="42">
        <v>239</v>
      </c>
      <c r="BS10" s="42">
        <v>132</v>
      </c>
      <c r="BT10" s="42">
        <v>55</v>
      </c>
      <c r="BU10" s="42">
        <v>41</v>
      </c>
      <c r="BV10" s="42">
        <v>221</v>
      </c>
      <c r="BW10" s="42">
        <v>17</v>
      </c>
      <c r="BX10" s="42">
        <v>28</v>
      </c>
      <c r="BY10" s="42">
        <v>10</v>
      </c>
      <c r="BZ10" s="47">
        <v>278</v>
      </c>
      <c r="CA10" s="45">
        <v>101</v>
      </c>
      <c r="CB10" s="42">
        <v>85</v>
      </c>
      <c r="CC10" s="42">
        <v>41</v>
      </c>
      <c r="CD10" s="42">
        <v>88</v>
      </c>
      <c r="CE10" s="42">
        <v>1</v>
      </c>
      <c r="CF10" s="42">
        <v>1</v>
      </c>
      <c r="CG10" s="42">
        <v>0</v>
      </c>
      <c r="CH10" s="42">
        <v>0</v>
      </c>
      <c r="CI10" s="42">
        <v>9</v>
      </c>
      <c r="CJ10" s="42">
        <v>0</v>
      </c>
      <c r="CK10" s="47">
        <v>13</v>
      </c>
      <c r="CL10" s="45">
        <v>17596</v>
      </c>
      <c r="CM10" s="47">
        <v>134882</v>
      </c>
      <c r="CN10" s="45">
        <v>21</v>
      </c>
      <c r="CO10" s="42">
        <v>2</v>
      </c>
      <c r="CP10" s="42">
        <v>224</v>
      </c>
      <c r="CQ10" s="42">
        <v>1</v>
      </c>
      <c r="CR10" s="42">
        <v>1</v>
      </c>
      <c r="CS10" s="42">
        <v>2</v>
      </c>
      <c r="CT10" s="42">
        <v>254</v>
      </c>
      <c r="CU10" s="47">
        <v>8</v>
      </c>
      <c r="CV10" s="45">
        <v>444</v>
      </c>
      <c r="CW10" s="42">
        <v>485</v>
      </c>
      <c r="CX10" s="42">
        <v>311</v>
      </c>
      <c r="CY10" s="42">
        <v>1637</v>
      </c>
      <c r="CZ10" s="42">
        <v>296</v>
      </c>
      <c r="DA10" s="42">
        <v>65</v>
      </c>
      <c r="DB10" s="42">
        <v>53</v>
      </c>
      <c r="DC10" s="42">
        <v>230</v>
      </c>
      <c r="DD10" s="42">
        <v>52</v>
      </c>
      <c r="DE10" s="47">
        <v>102</v>
      </c>
      <c r="DF10" s="40">
        <v>6814.5756062767477</v>
      </c>
    </row>
    <row r="11" spans="1:110" ht="15" thickBot="1" x14ac:dyDescent="0.4">
      <c r="A11" s="25" t="s">
        <v>102</v>
      </c>
      <c r="B11" s="25" t="s">
        <v>103</v>
      </c>
      <c r="C11" s="25" t="s">
        <v>104</v>
      </c>
      <c r="D11" s="25" t="s">
        <v>105</v>
      </c>
      <c r="E11" s="25" t="s">
        <v>125</v>
      </c>
      <c r="F11" s="25" t="s">
        <v>126</v>
      </c>
      <c r="G11" s="25" t="s">
        <v>131</v>
      </c>
      <c r="H11" s="25" t="s">
        <v>132</v>
      </c>
      <c r="I11" s="26">
        <v>1833</v>
      </c>
      <c r="J11" s="26">
        <v>1651</v>
      </c>
      <c r="K11" s="27">
        <v>3484</v>
      </c>
      <c r="L11" s="28" t="s">
        <v>133</v>
      </c>
      <c r="M11" s="28">
        <v>105</v>
      </c>
      <c r="N11" s="28">
        <v>104</v>
      </c>
      <c r="O11" s="28" t="s">
        <v>132</v>
      </c>
      <c r="P11" s="28">
        <v>1203</v>
      </c>
      <c r="Q11" s="28" t="s">
        <v>133</v>
      </c>
      <c r="R11" s="29">
        <v>20</v>
      </c>
      <c r="S11" s="28">
        <v>12</v>
      </c>
      <c r="T11" s="28" t="s">
        <v>125</v>
      </c>
      <c r="U11" s="28">
        <v>1</v>
      </c>
      <c r="V11" s="28" t="s">
        <v>109</v>
      </c>
      <c r="W11" s="28">
        <v>5.7114399999999996</v>
      </c>
      <c r="X11" s="28">
        <v>12</v>
      </c>
      <c r="Y11" s="28">
        <v>1203</v>
      </c>
      <c r="Z11">
        <v>515979</v>
      </c>
      <c r="AA11">
        <v>58299</v>
      </c>
      <c r="AB11">
        <v>9441</v>
      </c>
      <c r="AC11">
        <v>3669</v>
      </c>
      <c r="AD11">
        <v>444570</v>
      </c>
      <c r="AE11">
        <v>235</v>
      </c>
      <c r="AF11">
        <v>14</v>
      </c>
      <c r="AG11">
        <v>119</v>
      </c>
      <c r="AH11">
        <v>0</v>
      </c>
      <c r="AI11">
        <v>17</v>
      </c>
      <c r="AJ11">
        <v>0</v>
      </c>
      <c r="AK11">
        <v>82</v>
      </c>
      <c r="AL11">
        <v>15</v>
      </c>
      <c r="AM11">
        <v>3669</v>
      </c>
      <c r="AN11" s="41">
        <v>4</v>
      </c>
      <c r="AO11" s="42">
        <v>4</v>
      </c>
      <c r="AP11" s="42">
        <v>5</v>
      </c>
      <c r="AQ11" s="42">
        <v>1</v>
      </c>
      <c r="AR11" s="42">
        <v>0</v>
      </c>
      <c r="AS11" s="42">
        <v>0</v>
      </c>
      <c r="AT11" s="42">
        <v>0</v>
      </c>
      <c r="AU11" s="43">
        <v>0</v>
      </c>
      <c r="AV11" s="44">
        <v>14</v>
      </c>
      <c r="AW11" s="45">
        <v>81.324696356275297</v>
      </c>
      <c r="AX11" s="42">
        <v>41.047773279352228</v>
      </c>
      <c r="AY11" s="42">
        <v>21.391093117408907</v>
      </c>
      <c r="AZ11" s="42">
        <v>9.5392712550607293</v>
      </c>
      <c r="BA11" s="43">
        <v>20.7165991902834</v>
      </c>
      <c r="BB11" s="46">
        <v>11.871779752226722</v>
      </c>
      <c r="BC11" s="38">
        <v>3.8789808917197455</v>
      </c>
      <c r="BD11" s="38">
        <v>0.88057324840764328</v>
      </c>
      <c r="BE11" s="38">
        <v>0.15735115431348723</v>
      </c>
      <c r="BF11" s="38">
        <v>0.11907654921020655</v>
      </c>
      <c r="BG11" s="38">
        <v>0.10206561360874847</v>
      </c>
      <c r="BH11" s="38">
        <v>9.356014580801944E-2</v>
      </c>
      <c r="BI11" s="38">
        <v>1.605095541401274</v>
      </c>
      <c r="BJ11" s="38">
        <v>1.7722929936305734</v>
      </c>
      <c r="BK11" s="38">
        <v>0.21178343949044584</v>
      </c>
      <c r="BL11" s="38">
        <v>1.4601910828025477</v>
      </c>
      <c r="BM11" s="38">
        <v>0.13375796178343949</v>
      </c>
      <c r="BN11" s="38">
        <v>0.3009554140127389</v>
      </c>
      <c r="BO11" s="38">
        <v>2.6640127388535033</v>
      </c>
      <c r="BP11" s="45">
        <v>11851</v>
      </c>
      <c r="BQ11" s="42">
        <v>382</v>
      </c>
      <c r="BR11" s="42">
        <v>304</v>
      </c>
      <c r="BS11" s="42">
        <v>168</v>
      </c>
      <c r="BT11" s="42">
        <v>70</v>
      </c>
      <c r="BU11" s="42">
        <v>52</v>
      </c>
      <c r="BV11" s="42">
        <v>281</v>
      </c>
      <c r="BW11" s="42">
        <v>22</v>
      </c>
      <c r="BX11" s="42">
        <v>36</v>
      </c>
      <c r="BY11" s="42">
        <v>13</v>
      </c>
      <c r="BZ11" s="47">
        <v>354</v>
      </c>
      <c r="CA11" s="45">
        <v>128</v>
      </c>
      <c r="CB11" s="42">
        <v>108</v>
      </c>
      <c r="CC11" s="42">
        <v>52</v>
      </c>
      <c r="CD11" s="42">
        <v>112</v>
      </c>
      <c r="CE11" s="42">
        <v>1</v>
      </c>
      <c r="CF11" s="42">
        <v>1</v>
      </c>
      <c r="CG11" s="42">
        <v>0</v>
      </c>
      <c r="CH11" s="42">
        <v>0</v>
      </c>
      <c r="CI11" s="42">
        <v>11</v>
      </c>
      <c r="CJ11" s="42">
        <v>0</v>
      </c>
      <c r="CK11" s="47">
        <v>16</v>
      </c>
      <c r="CL11" s="45">
        <v>17790</v>
      </c>
      <c r="CM11" s="47">
        <v>136370</v>
      </c>
      <c r="CN11" s="45">
        <v>52</v>
      </c>
      <c r="CO11" s="42">
        <v>6</v>
      </c>
      <c r="CP11" s="42">
        <v>567</v>
      </c>
      <c r="CQ11" s="42">
        <v>3</v>
      </c>
      <c r="CR11" s="42">
        <v>3</v>
      </c>
      <c r="CS11" s="42">
        <v>5</v>
      </c>
      <c r="CT11" s="42">
        <v>644</v>
      </c>
      <c r="CU11" s="47">
        <v>21</v>
      </c>
      <c r="CV11" s="45">
        <v>566</v>
      </c>
      <c r="CW11" s="42">
        <v>617</v>
      </c>
      <c r="CX11" s="42">
        <v>396</v>
      </c>
      <c r="CY11" s="42">
        <v>2083</v>
      </c>
      <c r="CZ11" s="42">
        <v>377</v>
      </c>
      <c r="DA11" s="42">
        <v>83</v>
      </c>
      <c r="DB11" s="42">
        <v>68</v>
      </c>
      <c r="DC11" s="42">
        <v>293</v>
      </c>
      <c r="DD11" s="42">
        <v>66</v>
      </c>
      <c r="DE11" s="47">
        <v>129</v>
      </c>
      <c r="DF11" s="40">
        <v>6889.7218259629099</v>
      </c>
    </row>
    <row r="12" spans="1:110" ht="15" thickBot="1" x14ac:dyDescent="0.4">
      <c r="A12" s="25" t="s">
        <v>102</v>
      </c>
      <c r="B12" s="25" t="s">
        <v>103</v>
      </c>
      <c r="C12" s="25" t="s">
        <v>104</v>
      </c>
      <c r="D12" s="25" t="s">
        <v>105</v>
      </c>
      <c r="E12" s="25" t="s">
        <v>125</v>
      </c>
      <c r="F12" s="25" t="s">
        <v>126</v>
      </c>
      <c r="G12" s="25" t="s">
        <v>134</v>
      </c>
      <c r="H12" s="25" t="s">
        <v>135</v>
      </c>
      <c r="I12" s="26">
        <v>718</v>
      </c>
      <c r="J12" s="26">
        <v>673</v>
      </c>
      <c r="K12" s="27">
        <v>1391</v>
      </c>
      <c r="L12" s="28" t="s">
        <v>134</v>
      </c>
      <c r="M12" s="28">
        <v>107</v>
      </c>
      <c r="N12" s="28">
        <v>106</v>
      </c>
      <c r="O12" s="28" t="s">
        <v>135</v>
      </c>
      <c r="P12" s="28">
        <v>1204</v>
      </c>
      <c r="Q12" s="28" t="s">
        <v>134</v>
      </c>
      <c r="R12" s="29">
        <v>20</v>
      </c>
      <c r="S12" s="28">
        <v>12</v>
      </c>
      <c r="T12" s="28" t="s">
        <v>125</v>
      </c>
      <c r="U12" s="28">
        <v>1</v>
      </c>
      <c r="V12" s="28" t="s">
        <v>109</v>
      </c>
      <c r="W12" s="28">
        <v>3.0302699999999998</v>
      </c>
      <c r="X12" s="28">
        <v>12</v>
      </c>
      <c r="Y12" s="28">
        <v>1204</v>
      </c>
      <c r="Z12">
        <v>95390</v>
      </c>
      <c r="AA12">
        <v>8882</v>
      </c>
      <c r="AB12">
        <v>380</v>
      </c>
      <c r="AC12">
        <v>1874</v>
      </c>
      <c r="AD12">
        <v>84254</v>
      </c>
      <c r="AE12">
        <v>568</v>
      </c>
      <c r="AF12">
        <v>6</v>
      </c>
      <c r="AG12">
        <v>351</v>
      </c>
      <c r="AH12">
        <v>0</v>
      </c>
      <c r="AI12">
        <v>10</v>
      </c>
      <c r="AJ12">
        <v>1</v>
      </c>
      <c r="AK12">
        <v>189</v>
      </c>
      <c r="AL12">
        <v>12</v>
      </c>
      <c r="AM12">
        <v>1874</v>
      </c>
      <c r="AN12" s="41">
        <v>1</v>
      </c>
      <c r="AO12" s="42">
        <v>2</v>
      </c>
      <c r="AP12" s="42">
        <v>2</v>
      </c>
      <c r="AQ12" s="42">
        <v>1</v>
      </c>
      <c r="AR12" s="42">
        <v>0</v>
      </c>
      <c r="AS12" s="42">
        <v>0</v>
      </c>
      <c r="AT12" s="42">
        <v>0</v>
      </c>
      <c r="AU12" s="43">
        <v>0</v>
      </c>
      <c r="AV12" s="44">
        <v>6</v>
      </c>
      <c r="AW12" s="45">
        <v>239.87368421052631</v>
      </c>
      <c r="AX12" s="42">
        <v>121.07368421052631</v>
      </c>
      <c r="AY12" s="42">
        <v>63.094736842105263</v>
      </c>
      <c r="AZ12" s="42">
        <v>28.13684210526316</v>
      </c>
      <c r="BA12" s="43">
        <v>61.10526315789474</v>
      </c>
      <c r="BB12" s="46">
        <v>35.01676212631579</v>
      </c>
      <c r="BC12" s="38">
        <v>1.6624203821656049</v>
      </c>
      <c r="BD12" s="38">
        <v>0.37738853503184716</v>
      </c>
      <c r="BE12" s="38">
        <v>6.7436208991494537E-2</v>
      </c>
      <c r="BF12" s="38">
        <v>5.1032806804374241E-2</v>
      </c>
      <c r="BG12" s="38">
        <v>4.374240583232078E-2</v>
      </c>
      <c r="BH12" s="38">
        <v>4.0097205346294046E-2</v>
      </c>
      <c r="BI12" s="38">
        <v>0.68789808917197448</v>
      </c>
      <c r="BJ12" s="38">
        <v>0.75955414012738853</v>
      </c>
      <c r="BK12" s="38">
        <v>9.076433121019109E-2</v>
      </c>
      <c r="BL12" s="38">
        <v>0.62579617834394896</v>
      </c>
      <c r="BM12" s="38">
        <v>5.7324840764331211E-2</v>
      </c>
      <c r="BN12" s="38">
        <v>0.12898089171974525</v>
      </c>
      <c r="BO12" s="38">
        <v>1.14171974522293</v>
      </c>
      <c r="BP12" s="45">
        <v>5079</v>
      </c>
      <c r="BQ12" s="42">
        <v>164</v>
      </c>
      <c r="BR12" s="42">
        <v>130</v>
      </c>
      <c r="BS12" s="42">
        <v>72</v>
      </c>
      <c r="BT12" s="42">
        <v>30</v>
      </c>
      <c r="BU12" s="42">
        <v>22</v>
      </c>
      <c r="BV12" s="42">
        <v>120</v>
      </c>
      <c r="BW12" s="42">
        <v>9</v>
      </c>
      <c r="BX12" s="42">
        <v>15</v>
      </c>
      <c r="BY12" s="42">
        <v>6</v>
      </c>
      <c r="BZ12" s="47">
        <v>152</v>
      </c>
      <c r="CA12" s="45">
        <v>55</v>
      </c>
      <c r="CB12" s="42">
        <v>46</v>
      </c>
      <c r="CC12" s="42">
        <v>22</v>
      </c>
      <c r="CD12" s="42">
        <v>48</v>
      </c>
      <c r="CE12" s="42">
        <v>0</v>
      </c>
      <c r="CF12" s="42">
        <v>1</v>
      </c>
      <c r="CG12" s="42">
        <v>0</v>
      </c>
      <c r="CH12" s="42">
        <v>0</v>
      </c>
      <c r="CI12" s="42">
        <v>5</v>
      </c>
      <c r="CJ12" s="42">
        <v>0</v>
      </c>
      <c r="CK12" s="47">
        <v>7</v>
      </c>
      <c r="CL12" s="45">
        <v>7103</v>
      </c>
      <c r="CM12" s="47">
        <v>54446</v>
      </c>
      <c r="CN12" s="45">
        <v>27</v>
      </c>
      <c r="CO12" s="42">
        <v>3</v>
      </c>
      <c r="CP12" s="42">
        <v>290</v>
      </c>
      <c r="CQ12" s="42">
        <v>1</v>
      </c>
      <c r="CR12" s="42">
        <v>1</v>
      </c>
      <c r="CS12" s="42">
        <v>3</v>
      </c>
      <c r="CT12" s="42">
        <v>329</v>
      </c>
      <c r="CU12" s="47">
        <v>11</v>
      </c>
      <c r="CV12" s="45">
        <v>242</v>
      </c>
      <c r="CW12" s="42">
        <v>265</v>
      </c>
      <c r="CX12" s="42">
        <v>170</v>
      </c>
      <c r="CY12" s="42">
        <v>893</v>
      </c>
      <c r="CZ12" s="42">
        <v>162</v>
      </c>
      <c r="DA12" s="42">
        <v>35</v>
      </c>
      <c r="DB12" s="42">
        <v>29</v>
      </c>
      <c r="DC12" s="42">
        <v>126</v>
      </c>
      <c r="DD12" s="42">
        <v>28</v>
      </c>
      <c r="DE12" s="47">
        <v>55</v>
      </c>
      <c r="DF12" s="40">
        <v>2750.747146932953</v>
      </c>
    </row>
    <row r="13" spans="1:110" ht="15" thickBot="1" x14ac:dyDescent="0.4">
      <c r="A13" s="25" t="s">
        <v>102</v>
      </c>
      <c r="B13" s="25" t="s">
        <v>103</v>
      </c>
      <c r="C13" s="25" t="s">
        <v>104</v>
      </c>
      <c r="D13" s="25" t="s">
        <v>105</v>
      </c>
      <c r="E13" s="25" t="s">
        <v>125</v>
      </c>
      <c r="F13" s="25" t="s">
        <v>126</v>
      </c>
      <c r="G13" s="25" t="s">
        <v>136</v>
      </c>
      <c r="H13" s="25" t="s">
        <v>137</v>
      </c>
      <c r="I13" s="26">
        <v>509</v>
      </c>
      <c r="J13" s="26">
        <v>435</v>
      </c>
      <c r="K13" s="27">
        <v>944</v>
      </c>
      <c r="L13" s="28" t="s">
        <v>136</v>
      </c>
      <c r="M13" s="28">
        <v>104</v>
      </c>
      <c r="N13" s="28">
        <v>103</v>
      </c>
      <c r="O13" s="28" t="s">
        <v>137</v>
      </c>
      <c r="P13" s="28">
        <v>1205</v>
      </c>
      <c r="Q13" s="28" t="s">
        <v>136</v>
      </c>
      <c r="R13" s="29">
        <v>20</v>
      </c>
      <c r="S13" s="28">
        <v>12</v>
      </c>
      <c r="T13" s="28" t="s">
        <v>125</v>
      </c>
      <c r="U13" s="28">
        <v>1</v>
      </c>
      <c r="V13" s="28" t="s">
        <v>109</v>
      </c>
      <c r="W13" s="28">
        <v>3.3293200000000001</v>
      </c>
      <c r="X13" s="28">
        <v>12</v>
      </c>
      <c r="Y13" s="28">
        <v>1205</v>
      </c>
      <c r="Z13">
        <v>101865</v>
      </c>
      <c r="AA13">
        <v>8633</v>
      </c>
      <c r="AB13">
        <v>5379</v>
      </c>
      <c r="AC13">
        <v>3803</v>
      </c>
      <c r="AD13">
        <v>84050</v>
      </c>
      <c r="AE13">
        <v>656</v>
      </c>
      <c r="AF13">
        <v>9</v>
      </c>
      <c r="AG13">
        <v>300</v>
      </c>
      <c r="AH13">
        <v>0</v>
      </c>
      <c r="AI13">
        <v>20</v>
      </c>
      <c r="AJ13">
        <v>2</v>
      </c>
      <c r="AK13">
        <v>290</v>
      </c>
      <c r="AL13">
        <v>32</v>
      </c>
      <c r="AM13">
        <v>3803</v>
      </c>
      <c r="AN13" s="41">
        <v>1</v>
      </c>
      <c r="AO13" s="42">
        <v>1</v>
      </c>
      <c r="AP13" s="42">
        <v>4</v>
      </c>
      <c r="AQ13" s="42">
        <v>3</v>
      </c>
      <c r="AR13" s="42">
        <v>0</v>
      </c>
      <c r="AS13" s="42">
        <v>0</v>
      </c>
      <c r="AT13" s="42">
        <v>0</v>
      </c>
      <c r="AU13" s="43">
        <v>0</v>
      </c>
      <c r="AV13" s="44">
        <v>9</v>
      </c>
      <c r="AW13" s="45">
        <v>205.02024291497975</v>
      </c>
      <c r="AX13" s="42">
        <v>103.48178137651821</v>
      </c>
      <c r="AY13" s="42">
        <v>53.927125506072876</v>
      </c>
      <c r="AZ13" s="42">
        <v>24.048582995951417</v>
      </c>
      <c r="BA13" s="43">
        <v>52.226720647773277</v>
      </c>
      <c r="BB13" s="46">
        <v>29.928856518218627</v>
      </c>
      <c r="BC13" s="38">
        <v>2.4936305732484079</v>
      </c>
      <c r="BD13" s="38">
        <v>0.56608280254777077</v>
      </c>
      <c r="BE13" s="38">
        <v>0.1011543134872418</v>
      </c>
      <c r="BF13" s="38">
        <v>7.6549210206561358E-2</v>
      </c>
      <c r="BG13" s="38">
        <v>6.561360874848117E-2</v>
      </c>
      <c r="BH13" s="38">
        <v>6.0145808019441069E-2</v>
      </c>
      <c r="BI13" s="38">
        <v>1.0318471337579616</v>
      </c>
      <c r="BJ13" s="38">
        <v>1.1393312101910829</v>
      </c>
      <c r="BK13" s="38">
        <v>0.13614649681528662</v>
      </c>
      <c r="BL13" s="38">
        <v>0.93869426751592355</v>
      </c>
      <c r="BM13" s="38">
        <v>8.598726114649681E-2</v>
      </c>
      <c r="BN13" s="38">
        <v>0.19347133757961782</v>
      </c>
      <c r="BO13" s="38">
        <v>1.7125796178343951</v>
      </c>
      <c r="BP13" s="45">
        <v>7618</v>
      </c>
      <c r="BQ13" s="42">
        <v>246</v>
      </c>
      <c r="BR13" s="42">
        <v>196</v>
      </c>
      <c r="BS13" s="42">
        <v>108</v>
      </c>
      <c r="BT13" s="42">
        <v>45</v>
      </c>
      <c r="BU13" s="42">
        <v>33</v>
      </c>
      <c r="BV13" s="42">
        <v>181</v>
      </c>
      <c r="BW13" s="42">
        <v>14</v>
      </c>
      <c r="BX13" s="42">
        <v>23</v>
      </c>
      <c r="BY13" s="42">
        <v>8</v>
      </c>
      <c r="BZ13" s="47">
        <v>227</v>
      </c>
      <c r="CA13" s="45">
        <v>83</v>
      </c>
      <c r="CB13" s="42">
        <v>70</v>
      </c>
      <c r="CC13" s="42">
        <v>34</v>
      </c>
      <c r="CD13" s="42">
        <v>72</v>
      </c>
      <c r="CE13" s="42">
        <v>1</v>
      </c>
      <c r="CF13" s="42">
        <v>1</v>
      </c>
      <c r="CG13" s="42">
        <v>0</v>
      </c>
      <c r="CH13" s="42">
        <v>0</v>
      </c>
      <c r="CI13" s="42">
        <v>7</v>
      </c>
      <c r="CJ13" s="42">
        <v>0</v>
      </c>
      <c r="CK13" s="47">
        <v>11</v>
      </c>
      <c r="CL13" s="45">
        <v>4820</v>
      </c>
      <c r="CM13" s="47">
        <v>36950</v>
      </c>
      <c r="CN13" s="45">
        <v>54</v>
      </c>
      <c r="CO13" s="42">
        <v>7</v>
      </c>
      <c r="CP13" s="42">
        <v>588</v>
      </c>
      <c r="CQ13" s="42">
        <v>3</v>
      </c>
      <c r="CR13" s="42">
        <v>3</v>
      </c>
      <c r="CS13" s="42">
        <v>5</v>
      </c>
      <c r="CT13" s="42">
        <v>667</v>
      </c>
      <c r="CU13" s="47">
        <v>22</v>
      </c>
      <c r="CV13" s="45">
        <v>364</v>
      </c>
      <c r="CW13" s="42">
        <v>397</v>
      </c>
      <c r="CX13" s="42">
        <v>255</v>
      </c>
      <c r="CY13" s="42">
        <v>1339</v>
      </c>
      <c r="CZ13" s="42">
        <v>242</v>
      </c>
      <c r="DA13" s="42">
        <v>53</v>
      </c>
      <c r="DB13" s="42">
        <v>43</v>
      </c>
      <c r="DC13" s="42">
        <v>188</v>
      </c>
      <c r="DD13" s="42">
        <v>43</v>
      </c>
      <c r="DE13" s="47">
        <v>83</v>
      </c>
      <c r="DF13" s="40">
        <v>1866.7902995720399</v>
      </c>
    </row>
    <row r="14" spans="1:110" ht="15" thickBot="1" x14ac:dyDescent="0.4">
      <c r="A14" s="25" t="s">
        <v>102</v>
      </c>
      <c r="B14" s="25" t="s">
        <v>103</v>
      </c>
      <c r="C14" s="25" t="s">
        <v>104</v>
      </c>
      <c r="D14" s="25" t="s">
        <v>105</v>
      </c>
      <c r="E14" s="25" t="s">
        <v>125</v>
      </c>
      <c r="F14" s="25" t="s">
        <v>126</v>
      </c>
      <c r="G14" s="25" t="s">
        <v>138</v>
      </c>
      <c r="H14" s="25" t="s">
        <v>139</v>
      </c>
      <c r="I14" s="26">
        <v>300</v>
      </c>
      <c r="J14" s="26">
        <v>318</v>
      </c>
      <c r="K14" s="27">
        <v>618</v>
      </c>
      <c r="L14" s="28" t="s">
        <v>138</v>
      </c>
      <c r="M14" s="28">
        <v>103</v>
      </c>
      <c r="N14" s="28">
        <v>102</v>
      </c>
      <c r="O14" s="28" t="s">
        <v>139</v>
      </c>
      <c r="P14" s="28">
        <v>1206</v>
      </c>
      <c r="Q14" s="28" t="s">
        <v>138</v>
      </c>
      <c r="R14" s="29">
        <v>20</v>
      </c>
      <c r="S14" s="28">
        <v>12</v>
      </c>
      <c r="T14" s="28" t="s">
        <v>125</v>
      </c>
      <c r="U14" s="28">
        <v>1</v>
      </c>
      <c r="V14" s="28" t="s">
        <v>109</v>
      </c>
      <c r="W14" s="28">
        <v>4.5566800000000001</v>
      </c>
      <c r="X14" s="28">
        <v>12</v>
      </c>
      <c r="Y14" s="28">
        <v>1206</v>
      </c>
      <c r="Z14">
        <v>27762</v>
      </c>
      <c r="AA14">
        <v>2234</v>
      </c>
      <c r="AB14">
        <v>103</v>
      </c>
      <c r="AC14">
        <v>538</v>
      </c>
      <c r="AD14">
        <v>24887</v>
      </c>
      <c r="AE14">
        <v>627</v>
      </c>
      <c r="AF14">
        <v>3</v>
      </c>
      <c r="AG14">
        <v>286</v>
      </c>
      <c r="AH14">
        <v>11</v>
      </c>
      <c r="AI14">
        <v>60</v>
      </c>
      <c r="AJ14">
        <v>38</v>
      </c>
      <c r="AK14">
        <v>171</v>
      </c>
      <c r="AL14">
        <v>57</v>
      </c>
      <c r="AM14">
        <v>45044</v>
      </c>
      <c r="AN14" s="41">
        <v>1</v>
      </c>
      <c r="AO14" s="42">
        <v>0</v>
      </c>
      <c r="AP14" s="42">
        <v>0</v>
      </c>
      <c r="AQ14" s="42">
        <v>1</v>
      </c>
      <c r="AR14" s="42">
        <v>0</v>
      </c>
      <c r="AS14" s="42">
        <v>1</v>
      </c>
      <c r="AT14" s="42">
        <v>0</v>
      </c>
      <c r="AU14" s="43">
        <v>0</v>
      </c>
      <c r="AV14" s="44">
        <v>3</v>
      </c>
      <c r="AW14" s="45">
        <v>195.45263157894738</v>
      </c>
      <c r="AX14" s="42">
        <v>98.652631578947364</v>
      </c>
      <c r="AY14" s="42">
        <v>51.410526315789475</v>
      </c>
      <c r="AZ14" s="42">
        <v>22.926315789473684</v>
      </c>
      <c r="BA14" s="43">
        <v>49.789473684210527</v>
      </c>
      <c r="BB14" s="46">
        <v>28.532176547368422</v>
      </c>
      <c r="BC14" s="38">
        <v>0.83121019108280247</v>
      </c>
      <c r="BD14" s="38">
        <v>0.18869426751592358</v>
      </c>
      <c r="BE14" s="38">
        <v>3.3718104495747268E-2</v>
      </c>
      <c r="BF14" s="38">
        <v>2.551640340218712E-2</v>
      </c>
      <c r="BG14" s="38">
        <v>2.187120291616039E-2</v>
      </c>
      <c r="BH14" s="38">
        <v>2.0048602673147023E-2</v>
      </c>
      <c r="BI14" s="38">
        <v>0.34394904458598724</v>
      </c>
      <c r="BJ14" s="38">
        <v>0.37977707006369427</v>
      </c>
      <c r="BK14" s="38">
        <v>4.5382165605095545E-2</v>
      </c>
      <c r="BL14" s="38">
        <v>0.31289808917197448</v>
      </c>
      <c r="BM14" s="38">
        <v>2.8662420382165606E-2</v>
      </c>
      <c r="BN14" s="38">
        <v>6.4490445859872625E-2</v>
      </c>
      <c r="BO14" s="38">
        <v>0.57085987261146498</v>
      </c>
      <c r="BP14" s="45">
        <v>2539</v>
      </c>
      <c r="BQ14" s="42">
        <v>82</v>
      </c>
      <c r="BR14" s="42">
        <v>65</v>
      </c>
      <c r="BS14" s="42">
        <v>36</v>
      </c>
      <c r="BT14" s="42">
        <v>15</v>
      </c>
      <c r="BU14" s="42">
        <v>11</v>
      </c>
      <c r="BV14" s="42">
        <v>60</v>
      </c>
      <c r="BW14" s="42">
        <v>5</v>
      </c>
      <c r="BX14" s="42">
        <v>8</v>
      </c>
      <c r="BY14" s="42">
        <v>3</v>
      </c>
      <c r="BZ14" s="47">
        <v>76</v>
      </c>
      <c r="CA14" s="45">
        <v>28</v>
      </c>
      <c r="CB14" s="42">
        <v>23</v>
      </c>
      <c r="CC14" s="42">
        <v>11</v>
      </c>
      <c r="CD14" s="42">
        <v>24</v>
      </c>
      <c r="CE14" s="42">
        <v>0</v>
      </c>
      <c r="CF14" s="42">
        <v>0</v>
      </c>
      <c r="CG14" s="42">
        <v>0</v>
      </c>
      <c r="CH14" s="42">
        <v>0</v>
      </c>
      <c r="CI14" s="42">
        <v>2</v>
      </c>
      <c r="CJ14" s="42">
        <v>0</v>
      </c>
      <c r="CK14" s="47">
        <v>4</v>
      </c>
      <c r="CL14" s="45">
        <v>3156</v>
      </c>
      <c r="CM14" s="47">
        <v>24190</v>
      </c>
      <c r="CN14" s="45">
        <v>639</v>
      </c>
      <c r="CO14" s="42">
        <v>77</v>
      </c>
      <c r="CP14" s="42">
        <v>6963</v>
      </c>
      <c r="CQ14" s="42">
        <v>33</v>
      </c>
      <c r="CR14" s="42">
        <v>31</v>
      </c>
      <c r="CS14" s="42">
        <v>65</v>
      </c>
      <c r="CT14" s="42">
        <v>7905</v>
      </c>
      <c r="CU14" s="47">
        <v>256</v>
      </c>
      <c r="CV14" s="45">
        <v>121</v>
      </c>
      <c r="CW14" s="42">
        <v>132</v>
      </c>
      <c r="CX14" s="42">
        <v>85</v>
      </c>
      <c r="CY14" s="42">
        <v>446</v>
      </c>
      <c r="CZ14" s="42">
        <v>81</v>
      </c>
      <c r="DA14" s="42">
        <v>18</v>
      </c>
      <c r="DB14" s="42">
        <v>14</v>
      </c>
      <c r="DC14" s="42">
        <v>63</v>
      </c>
      <c r="DD14" s="42">
        <v>14</v>
      </c>
      <c r="DE14" s="47">
        <v>28</v>
      </c>
      <c r="DF14" s="40">
        <v>1222.1148359486449</v>
      </c>
    </row>
    <row r="15" spans="1:110" ht="15" thickBot="1" x14ac:dyDescent="0.4">
      <c r="A15" s="25" t="s">
        <v>102</v>
      </c>
      <c r="B15" s="25" t="s">
        <v>103</v>
      </c>
      <c r="C15" s="25" t="s">
        <v>104</v>
      </c>
      <c r="D15" s="25" t="s">
        <v>105</v>
      </c>
      <c r="E15" s="25" t="s">
        <v>140</v>
      </c>
      <c r="F15" s="25" t="s">
        <v>141</v>
      </c>
      <c r="G15" s="25" t="s">
        <v>140</v>
      </c>
      <c r="H15" s="25" t="s">
        <v>142</v>
      </c>
      <c r="I15" s="26">
        <v>1603</v>
      </c>
      <c r="J15" s="26">
        <v>1713</v>
      </c>
      <c r="K15" s="27">
        <v>3316</v>
      </c>
      <c r="L15" s="28" t="s">
        <v>140</v>
      </c>
      <c r="M15" s="28">
        <v>117</v>
      </c>
      <c r="N15" s="28">
        <v>116</v>
      </c>
      <c r="O15" s="28" t="s">
        <v>142</v>
      </c>
      <c r="P15" s="28">
        <v>1301</v>
      </c>
      <c r="Q15" s="28" t="s">
        <v>140</v>
      </c>
      <c r="R15" s="29">
        <v>25</v>
      </c>
      <c r="S15" s="28">
        <v>13</v>
      </c>
      <c r="T15" s="28" t="s">
        <v>140</v>
      </c>
      <c r="U15" s="28">
        <v>1</v>
      </c>
      <c r="V15" s="28" t="s">
        <v>109</v>
      </c>
      <c r="W15" s="28">
        <v>22.732500000000002</v>
      </c>
      <c r="X15" s="28">
        <v>12</v>
      </c>
      <c r="Y15" s="28">
        <v>1301</v>
      </c>
      <c r="Z15">
        <v>751188</v>
      </c>
      <c r="AA15">
        <v>68674</v>
      </c>
      <c r="AB15">
        <v>8724</v>
      </c>
      <c r="AC15">
        <v>7709</v>
      </c>
      <c r="AD15">
        <v>666081</v>
      </c>
      <c r="AE15">
        <v>4683</v>
      </c>
      <c r="AF15">
        <v>80</v>
      </c>
      <c r="AG15">
        <v>1690</v>
      </c>
      <c r="AH15">
        <v>3</v>
      </c>
      <c r="AI15">
        <v>319</v>
      </c>
      <c r="AJ15">
        <v>19</v>
      </c>
      <c r="AK15">
        <v>2439</v>
      </c>
      <c r="AL15">
        <v>133</v>
      </c>
      <c r="AM15">
        <v>19847</v>
      </c>
      <c r="AN15" s="41">
        <v>8</v>
      </c>
      <c r="AO15" s="42">
        <v>5</v>
      </c>
      <c r="AP15" s="42">
        <v>0</v>
      </c>
      <c r="AQ15" s="42">
        <v>34</v>
      </c>
      <c r="AR15" s="42">
        <v>0</v>
      </c>
      <c r="AS15" s="42">
        <v>7</v>
      </c>
      <c r="AT15" s="42">
        <v>7</v>
      </c>
      <c r="AU15" s="43">
        <v>0</v>
      </c>
      <c r="AV15" s="44">
        <v>80</v>
      </c>
      <c r="AW15" s="45">
        <v>589.73958333333337</v>
      </c>
      <c r="AX15" s="42">
        <v>236.67824074074073</v>
      </c>
      <c r="AY15" s="42">
        <v>116.0570987654321</v>
      </c>
      <c r="AZ15" s="42">
        <v>98.126929012345684</v>
      </c>
      <c r="BA15" s="43">
        <v>98.126929012345684</v>
      </c>
      <c r="BB15" s="46">
        <v>77.685216159336434</v>
      </c>
      <c r="BC15" s="38">
        <v>22.165605095541402</v>
      </c>
      <c r="BD15" s="38">
        <v>5.031847133757962</v>
      </c>
      <c r="BE15" s="38">
        <v>0.89914945321992712</v>
      </c>
      <c r="BF15" s="38">
        <v>0.68043742405832319</v>
      </c>
      <c r="BG15" s="38">
        <v>0.58323207776427699</v>
      </c>
      <c r="BH15" s="38">
        <v>0.53462940461725394</v>
      </c>
      <c r="BI15" s="38">
        <v>9.1719745222929934</v>
      </c>
      <c r="BJ15" s="38">
        <v>10.127388535031848</v>
      </c>
      <c r="BK15" s="38">
        <v>1.2101910828025477</v>
      </c>
      <c r="BL15" s="38">
        <v>8.3439490445859867</v>
      </c>
      <c r="BM15" s="38">
        <v>0.76433121019108274</v>
      </c>
      <c r="BN15" s="38">
        <v>1.7197452229299361</v>
      </c>
      <c r="BO15" s="38">
        <v>15.222929936305732</v>
      </c>
      <c r="BP15" s="45">
        <v>31214</v>
      </c>
      <c r="BQ15" s="42">
        <v>1255</v>
      </c>
      <c r="BR15" s="42">
        <v>644</v>
      </c>
      <c r="BS15" s="42">
        <v>302</v>
      </c>
      <c r="BT15" s="42">
        <v>110</v>
      </c>
      <c r="BU15" s="42">
        <v>190</v>
      </c>
      <c r="BV15" s="42">
        <v>114</v>
      </c>
      <c r="BW15" s="42">
        <v>24</v>
      </c>
      <c r="BX15" s="42">
        <v>396</v>
      </c>
      <c r="BY15" s="42">
        <v>47</v>
      </c>
      <c r="BZ15" s="47">
        <v>149</v>
      </c>
      <c r="CA15" s="45">
        <v>218</v>
      </c>
      <c r="CB15" s="42">
        <v>288</v>
      </c>
      <c r="CC15" s="42">
        <v>90</v>
      </c>
      <c r="CD15" s="42">
        <v>144</v>
      </c>
      <c r="CE15" s="42">
        <v>0</v>
      </c>
      <c r="CF15" s="42">
        <v>36</v>
      </c>
      <c r="CG15" s="42">
        <v>21</v>
      </c>
      <c r="CH15" s="42">
        <v>25</v>
      </c>
      <c r="CI15" s="42">
        <v>0</v>
      </c>
      <c r="CJ15" s="42">
        <v>0</v>
      </c>
      <c r="CK15" s="47">
        <v>282</v>
      </c>
      <c r="CL15" s="45">
        <v>30528</v>
      </c>
      <c r="CM15" s="47">
        <v>235846</v>
      </c>
      <c r="CN15" s="45">
        <v>109</v>
      </c>
      <c r="CO15" s="42">
        <v>17</v>
      </c>
      <c r="CP15" s="42">
        <v>792</v>
      </c>
      <c r="CQ15" s="42">
        <v>6</v>
      </c>
      <c r="CR15" s="42">
        <v>12</v>
      </c>
      <c r="CS15" s="42">
        <v>8</v>
      </c>
      <c r="CT15" s="42">
        <v>1011</v>
      </c>
      <c r="CU15" s="47">
        <v>33</v>
      </c>
      <c r="CV15" s="45">
        <v>1073</v>
      </c>
      <c r="CW15" s="42">
        <v>1207</v>
      </c>
      <c r="CX15" s="42">
        <v>41</v>
      </c>
      <c r="CY15" s="42">
        <v>273</v>
      </c>
      <c r="CZ15" s="42">
        <v>735</v>
      </c>
      <c r="DA15" s="42">
        <v>2215</v>
      </c>
      <c r="DB15" s="42">
        <v>71</v>
      </c>
      <c r="DC15" s="42">
        <v>543</v>
      </c>
      <c r="DD15" s="42">
        <v>26</v>
      </c>
      <c r="DE15" s="47">
        <v>182</v>
      </c>
      <c r="DF15" s="40">
        <v>19286.172429412654</v>
      </c>
    </row>
    <row r="16" spans="1:110" ht="15" thickBot="1" x14ac:dyDescent="0.4">
      <c r="A16" s="25" t="s">
        <v>102</v>
      </c>
      <c r="B16" s="25" t="s">
        <v>103</v>
      </c>
      <c r="C16" s="25" t="s">
        <v>104</v>
      </c>
      <c r="D16" s="25" t="s">
        <v>105</v>
      </c>
      <c r="E16" s="25" t="s">
        <v>140</v>
      </c>
      <c r="F16" s="25" t="s">
        <v>141</v>
      </c>
      <c r="G16" s="25" t="s">
        <v>143</v>
      </c>
      <c r="H16" s="25" t="s">
        <v>144</v>
      </c>
      <c r="I16" s="26">
        <v>330</v>
      </c>
      <c r="J16" s="26">
        <v>317</v>
      </c>
      <c r="K16" s="27">
        <v>647</v>
      </c>
      <c r="L16" s="28" t="s">
        <v>143</v>
      </c>
      <c r="M16" s="28">
        <v>120</v>
      </c>
      <c r="N16" s="28">
        <v>119</v>
      </c>
      <c r="O16" s="28" t="s">
        <v>144</v>
      </c>
      <c r="P16" s="28">
        <v>1302</v>
      </c>
      <c r="Q16" s="28" t="s">
        <v>143</v>
      </c>
      <c r="R16" s="29">
        <v>25</v>
      </c>
      <c r="S16" s="28">
        <v>13</v>
      </c>
      <c r="T16" s="28" t="s">
        <v>140</v>
      </c>
      <c r="U16" s="28">
        <v>1</v>
      </c>
      <c r="V16" s="28" t="s">
        <v>109</v>
      </c>
      <c r="W16" s="28">
        <v>1.8467899999999999</v>
      </c>
      <c r="X16" s="28">
        <v>12</v>
      </c>
      <c r="Y16" s="28">
        <v>1302</v>
      </c>
      <c r="Z16">
        <v>155851</v>
      </c>
      <c r="AA16">
        <v>17878</v>
      </c>
      <c r="AB16">
        <v>5761</v>
      </c>
      <c r="AC16">
        <v>5157</v>
      </c>
      <c r="AD16">
        <v>127055</v>
      </c>
      <c r="AE16">
        <v>639</v>
      </c>
      <c r="AF16">
        <v>12</v>
      </c>
      <c r="AG16">
        <v>186</v>
      </c>
      <c r="AH16">
        <v>25</v>
      </c>
      <c r="AI16">
        <v>116</v>
      </c>
      <c r="AJ16">
        <v>5</v>
      </c>
      <c r="AK16">
        <v>288</v>
      </c>
      <c r="AL16">
        <v>8</v>
      </c>
      <c r="AM16">
        <v>106307</v>
      </c>
      <c r="AN16" s="41">
        <v>3</v>
      </c>
      <c r="AO16" s="42">
        <v>4</v>
      </c>
      <c r="AP16" s="42">
        <v>4</v>
      </c>
      <c r="AQ16" s="42">
        <v>0</v>
      </c>
      <c r="AR16" s="42">
        <v>1</v>
      </c>
      <c r="AS16" s="42">
        <v>0</v>
      </c>
      <c r="AT16" s="42">
        <v>0</v>
      </c>
      <c r="AU16" s="43">
        <v>0</v>
      </c>
      <c r="AV16" s="44">
        <v>12</v>
      </c>
      <c r="AW16" s="45">
        <v>64.90625</v>
      </c>
      <c r="AX16" s="42">
        <v>26.048611111111111</v>
      </c>
      <c r="AY16" s="42">
        <v>12.773148148148149</v>
      </c>
      <c r="AZ16" s="42">
        <v>10.799768518518519</v>
      </c>
      <c r="BA16" s="43">
        <v>10.799768518518519</v>
      </c>
      <c r="BB16" s="46">
        <v>8.5499705358796305</v>
      </c>
      <c r="BC16" s="38">
        <v>3.3248407643312099</v>
      </c>
      <c r="BD16" s="38">
        <v>0.75477707006369432</v>
      </c>
      <c r="BE16" s="38">
        <v>0.13487241798298907</v>
      </c>
      <c r="BF16" s="38">
        <v>0.10206561360874848</v>
      </c>
      <c r="BG16" s="38">
        <v>8.748481166464156E-2</v>
      </c>
      <c r="BH16" s="38">
        <v>8.0194410692588092E-2</v>
      </c>
      <c r="BI16" s="38">
        <v>1.375796178343949</v>
      </c>
      <c r="BJ16" s="38">
        <v>1.5191082802547771</v>
      </c>
      <c r="BK16" s="38">
        <v>0.18152866242038218</v>
      </c>
      <c r="BL16" s="38">
        <v>1.2515923566878979</v>
      </c>
      <c r="BM16" s="38">
        <v>0.11464968152866242</v>
      </c>
      <c r="BN16" s="38">
        <v>0.2579617834394905</v>
      </c>
      <c r="BO16" s="38">
        <v>2.2834394904458599</v>
      </c>
      <c r="BP16" s="45">
        <v>4682</v>
      </c>
      <c r="BQ16" s="42">
        <v>188</v>
      </c>
      <c r="BR16" s="42">
        <v>97</v>
      </c>
      <c r="BS16" s="42">
        <v>45</v>
      </c>
      <c r="BT16" s="42">
        <v>17</v>
      </c>
      <c r="BU16" s="42">
        <v>29</v>
      </c>
      <c r="BV16" s="42">
        <v>17</v>
      </c>
      <c r="BW16" s="42">
        <v>4</v>
      </c>
      <c r="BX16" s="42">
        <v>59</v>
      </c>
      <c r="BY16" s="42">
        <v>7</v>
      </c>
      <c r="BZ16" s="47">
        <v>22</v>
      </c>
      <c r="CA16" s="45">
        <v>33</v>
      </c>
      <c r="CB16" s="42">
        <v>43</v>
      </c>
      <c r="CC16" s="42">
        <v>13</v>
      </c>
      <c r="CD16" s="42">
        <v>22</v>
      </c>
      <c r="CE16" s="42">
        <v>0</v>
      </c>
      <c r="CF16" s="42">
        <v>5</v>
      </c>
      <c r="CG16" s="42">
        <v>3</v>
      </c>
      <c r="CH16" s="42">
        <v>4</v>
      </c>
      <c r="CI16" s="42">
        <v>0</v>
      </c>
      <c r="CJ16" s="42">
        <v>0</v>
      </c>
      <c r="CK16" s="47">
        <v>42</v>
      </c>
      <c r="CL16" s="45">
        <v>5956</v>
      </c>
      <c r="CM16" s="47">
        <v>46017</v>
      </c>
      <c r="CN16" s="45">
        <v>585</v>
      </c>
      <c r="CO16" s="42">
        <v>92</v>
      </c>
      <c r="CP16" s="42">
        <v>4240</v>
      </c>
      <c r="CQ16" s="42">
        <v>30</v>
      </c>
      <c r="CR16" s="42">
        <v>63</v>
      </c>
      <c r="CS16" s="42">
        <v>42</v>
      </c>
      <c r="CT16" s="42">
        <v>5416</v>
      </c>
      <c r="CU16" s="47">
        <v>175</v>
      </c>
      <c r="CV16" s="45">
        <v>161</v>
      </c>
      <c r="CW16" s="42">
        <v>181</v>
      </c>
      <c r="CX16" s="42">
        <v>6</v>
      </c>
      <c r="CY16" s="42">
        <v>41</v>
      </c>
      <c r="CZ16" s="42">
        <v>110</v>
      </c>
      <c r="DA16" s="42">
        <v>332</v>
      </c>
      <c r="DB16" s="42">
        <v>11</v>
      </c>
      <c r="DC16" s="42">
        <v>82</v>
      </c>
      <c r="DD16" s="42">
        <v>4</v>
      </c>
      <c r="DE16" s="47">
        <v>27</v>
      </c>
      <c r="DF16" s="40">
        <v>3763.0137399969803</v>
      </c>
    </row>
    <row r="17" spans="1:110" ht="15" thickBot="1" x14ac:dyDescent="0.4">
      <c r="A17" s="25" t="s">
        <v>102</v>
      </c>
      <c r="B17" s="25" t="s">
        <v>103</v>
      </c>
      <c r="C17" s="25" t="s">
        <v>104</v>
      </c>
      <c r="D17" s="25" t="s">
        <v>105</v>
      </c>
      <c r="E17" s="25" t="s">
        <v>140</v>
      </c>
      <c r="F17" s="25" t="s">
        <v>141</v>
      </c>
      <c r="G17" s="25" t="s">
        <v>145</v>
      </c>
      <c r="H17" s="25" t="s">
        <v>146</v>
      </c>
      <c r="I17" s="26">
        <v>360</v>
      </c>
      <c r="J17" s="26">
        <v>332</v>
      </c>
      <c r="K17" s="27">
        <v>692</v>
      </c>
      <c r="L17" s="28" t="s">
        <v>145</v>
      </c>
      <c r="M17" s="28">
        <v>118</v>
      </c>
      <c r="N17" s="28">
        <v>117</v>
      </c>
      <c r="O17" s="28" t="s">
        <v>146</v>
      </c>
      <c r="P17" s="28">
        <v>1303</v>
      </c>
      <c r="Q17" s="28" t="s">
        <v>145</v>
      </c>
      <c r="R17" s="29">
        <v>25</v>
      </c>
      <c r="S17" s="28">
        <v>13</v>
      </c>
      <c r="T17" s="28" t="s">
        <v>140</v>
      </c>
      <c r="U17" s="28">
        <v>1</v>
      </c>
      <c r="V17" s="28" t="s">
        <v>109</v>
      </c>
      <c r="W17" s="28">
        <v>5.9279900000000003</v>
      </c>
      <c r="X17" s="28">
        <v>12</v>
      </c>
      <c r="Y17" s="28">
        <v>1303</v>
      </c>
      <c r="Z17">
        <v>116922</v>
      </c>
      <c r="AA17">
        <v>10622</v>
      </c>
      <c r="AB17">
        <v>1823</v>
      </c>
      <c r="AC17">
        <v>1913</v>
      </c>
      <c r="AD17">
        <v>102564</v>
      </c>
      <c r="AE17">
        <v>1196</v>
      </c>
      <c r="AF17">
        <v>48</v>
      </c>
      <c r="AG17">
        <v>252</v>
      </c>
      <c r="AH17">
        <v>0</v>
      </c>
      <c r="AI17">
        <v>25</v>
      </c>
      <c r="AJ17">
        <v>0</v>
      </c>
      <c r="AK17">
        <v>856</v>
      </c>
      <c r="AL17">
        <v>14</v>
      </c>
      <c r="AM17">
        <v>1913</v>
      </c>
      <c r="AN17" s="41">
        <v>3</v>
      </c>
      <c r="AO17" s="42">
        <v>42</v>
      </c>
      <c r="AP17" s="42">
        <v>0</v>
      </c>
      <c r="AQ17" s="42">
        <v>0</v>
      </c>
      <c r="AR17" s="42">
        <v>0</v>
      </c>
      <c r="AS17" s="42">
        <v>0</v>
      </c>
      <c r="AT17" s="42">
        <v>0</v>
      </c>
      <c r="AU17" s="43">
        <v>0</v>
      </c>
      <c r="AV17" s="44">
        <v>48</v>
      </c>
      <c r="AW17" s="45">
        <v>87.9375</v>
      </c>
      <c r="AX17" s="42">
        <v>35.291666666666664</v>
      </c>
      <c r="AY17" s="42">
        <v>17.305555555555557</v>
      </c>
      <c r="AZ17" s="42">
        <v>14.631944444444445</v>
      </c>
      <c r="BA17" s="43">
        <v>14.631944444444445</v>
      </c>
      <c r="BB17" s="46">
        <v>11.583831048611112</v>
      </c>
      <c r="BC17" s="38">
        <v>13.29936305732484</v>
      </c>
      <c r="BD17" s="38">
        <v>3.0191082802547773</v>
      </c>
      <c r="BE17" s="38">
        <v>0.53948967193195629</v>
      </c>
      <c r="BF17" s="38">
        <v>0.40826245443499393</v>
      </c>
      <c r="BG17" s="38">
        <v>0.34993924665856624</v>
      </c>
      <c r="BH17" s="38">
        <v>0.32077764277035237</v>
      </c>
      <c r="BI17" s="38">
        <v>5.5031847133757958</v>
      </c>
      <c r="BJ17" s="38">
        <v>6.0764331210191083</v>
      </c>
      <c r="BK17" s="38">
        <v>0.72611464968152872</v>
      </c>
      <c r="BL17" s="38">
        <v>5.0063694267515917</v>
      </c>
      <c r="BM17" s="38">
        <v>0.45859872611464969</v>
      </c>
      <c r="BN17" s="38">
        <v>1.031847133757962</v>
      </c>
      <c r="BO17" s="38">
        <v>9.1337579617834397</v>
      </c>
      <c r="BP17" s="45">
        <v>18729</v>
      </c>
      <c r="BQ17" s="42">
        <v>753</v>
      </c>
      <c r="BR17" s="42">
        <v>386</v>
      </c>
      <c r="BS17" s="42">
        <v>181</v>
      </c>
      <c r="BT17" s="42">
        <v>66</v>
      </c>
      <c r="BU17" s="42">
        <v>114</v>
      </c>
      <c r="BV17" s="42">
        <v>68</v>
      </c>
      <c r="BW17" s="42">
        <v>14</v>
      </c>
      <c r="BX17" s="42">
        <v>238</v>
      </c>
      <c r="BY17" s="42">
        <v>28</v>
      </c>
      <c r="BZ17" s="47">
        <v>90</v>
      </c>
      <c r="CA17" s="45">
        <v>131</v>
      </c>
      <c r="CB17" s="42">
        <v>173</v>
      </c>
      <c r="CC17" s="42">
        <v>54</v>
      </c>
      <c r="CD17" s="42">
        <v>86</v>
      </c>
      <c r="CE17" s="42">
        <v>0</v>
      </c>
      <c r="CF17" s="42">
        <v>22</v>
      </c>
      <c r="CG17" s="42">
        <v>12</v>
      </c>
      <c r="CH17" s="42">
        <v>15</v>
      </c>
      <c r="CI17" s="42">
        <v>0</v>
      </c>
      <c r="CJ17" s="42">
        <v>0</v>
      </c>
      <c r="CK17" s="47">
        <v>169</v>
      </c>
      <c r="CL17" s="45">
        <v>6371</v>
      </c>
      <c r="CM17" s="47">
        <v>49218</v>
      </c>
      <c r="CN17" s="45">
        <v>11</v>
      </c>
      <c r="CO17" s="42">
        <v>2</v>
      </c>
      <c r="CP17" s="42">
        <v>76</v>
      </c>
      <c r="CQ17" s="42">
        <v>1</v>
      </c>
      <c r="CR17" s="42">
        <v>1</v>
      </c>
      <c r="CS17" s="42">
        <v>1</v>
      </c>
      <c r="CT17" s="42">
        <v>97</v>
      </c>
      <c r="CU17" s="47">
        <v>3</v>
      </c>
      <c r="CV17" s="45">
        <v>644</v>
      </c>
      <c r="CW17" s="42">
        <v>724</v>
      </c>
      <c r="CX17" s="42">
        <v>24</v>
      </c>
      <c r="CY17" s="42">
        <v>164</v>
      </c>
      <c r="CZ17" s="42">
        <v>441</v>
      </c>
      <c r="DA17" s="42">
        <v>1329</v>
      </c>
      <c r="DB17" s="42">
        <v>43</v>
      </c>
      <c r="DC17" s="42">
        <v>326</v>
      </c>
      <c r="DD17" s="42">
        <v>16</v>
      </c>
      <c r="DE17" s="47">
        <v>109</v>
      </c>
      <c r="DF17" s="40">
        <v>4024.7380341235089</v>
      </c>
    </row>
    <row r="18" spans="1:110" ht="15" thickBot="1" x14ac:dyDescent="0.4">
      <c r="A18" s="25" t="s">
        <v>102</v>
      </c>
      <c r="B18" s="25" t="s">
        <v>103</v>
      </c>
      <c r="C18" s="25" t="s">
        <v>104</v>
      </c>
      <c r="D18" s="25" t="s">
        <v>105</v>
      </c>
      <c r="E18" s="25" t="s">
        <v>140</v>
      </c>
      <c r="F18" s="25" t="s">
        <v>141</v>
      </c>
      <c r="G18" s="25" t="s">
        <v>147</v>
      </c>
      <c r="H18" s="25" t="s">
        <v>148</v>
      </c>
      <c r="I18" s="26">
        <v>491</v>
      </c>
      <c r="J18" s="26">
        <v>414</v>
      </c>
      <c r="K18" s="27">
        <v>905</v>
      </c>
      <c r="L18" s="28" t="s">
        <v>147</v>
      </c>
      <c r="M18" s="28">
        <v>116</v>
      </c>
      <c r="N18" s="28">
        <v>115</v>
      </c>
      <c r="O18" s="28" t="s">
        <v>148</v>
      </c>
      <c r="P18" s="28">
        <v>1304</v>
      </c>
      <c r="Q18" s="28" t="s">
        <v>147</v>
      </c>
      <c r="R18" s="29">
        <v>25</v>
      </c>
      <c r="S18" s="28">
        <v>13</v>
      </c>
      <c r="T18" s="28" t="s">
        <v>140</v>
      </c>
      <c r="U18" s="28">
        <v>1</v>
      </c>
      <c r="V18" s="28" t="s">
        <v>109</v>
      </c>
      <c r="W18" s="28">
        <v>5.15855</v>
      </c>
      <c r="X18" s="28">
        <v>12</v>
      </c>
      <c r="Y18" s="28">
        <v>1304</v>
      </c>
      <c r="Z18">
        <v>168577</v>
      </c>
      <c r="AA18">
        <v>15120</v>
      </c>
      <c r="AB18">
        <v>3282</v>
      </c>
      <c r="AC18">
        <v>3149</v>
      </c>
      <c r="AD18">
        <v>147026</v>
      </c>
      <c r="AE18">
        <v>922</v>
      </c>
      <c r="AF18">
        <v>36</v>
      </c>
      <c r="AG18">
        <v>202</v>
      </c>
      <c r="AH18">
        <v>9</v>
      </c>
      <c r="AI18">
        <v>68</v>
      </c>
      <c r="AJ18">
        <v>0</v>
      </c>
      <c r="AK18">
        <v>593</v>
      </c>
      <c r="AL18">
        <v>13</v>
      </c>
      <c r="AM18">
        <v>39563</v>
      </c>
      <c r="AN18" s="41">
        <v>0</v>
      </c>
      <c r="AO18" s="42">
        <v>7</v>
      </c>
      <c r="AP18" s="42">
        <v>6</v>
      </c>
      <c r="AQ18" s="42">
        <v>5</v>
      </c>
      <c r="AR18" s="42">
        <v>0</v>
      </c>
      <c r="AS18" s="42">
        <v>0</v>
      </c>
      <c r="AT18" s="42">
        <v>0</v>
      </c>
      <c r="AU18" s="43">
        <v>0</v>
      </c>
      <c r="AV18" s="44">
        <v>36</v>
      </c>
      <c r="AW18" s="45">
        <v>70.489583333333329</v>
      </c>
      <c r="AX18" s="42">
        <v>28.289351851851851</v>
      </c>
      <c r="AY18" s="42">
        <v>13.871913580246913</v>
      </c>
      <c r="AZ18" s="42">
        <v>11.728780864197532</v>
      </c>
      <c r="BA18" s="43">
        <v>11.728780864197532</v>
      </c>
      <c r="BB18" s="46">
        <v>9.2854518722993831</v>
      </c>
      <c r="BC18" s="38">
        <v>9.9745222929936315</v>
      </c>
      <c r="BD18" s="38">
        <v>2.2643312101910831</v>
      </c>
      <c r="BE18" s="38">
        <v>0.40461725394896719</v>
      </c>
      <c r="BF18" s="38">
        <v>0.30619684082624543</v>
      </c>
      <c r="BG18" s="38">
        <v>0.26245443499392468</v>
      </c>
      <c r="BH18" s="38">
        <v>0.24058323207776428</v>
      </c>
      <c r="BI18" s="38">
        <v>4.1273885350318462</v>
      </c>
      <c r="BJ18" s="38">
        <v>4.5573248407643314</v>
      </c>
      <c r="BK18" s="38">
        <v>0.54458598726114649</v>
      </c>
      <c r="BL18" s="38">
        <v>3.7547770700636942</v>
      </c>
      <c r="BM18" s="38">
        <v>0.34394904458598724</v>
      </c>
      <c r="BN18" s="38">
        <v>0.77388535031847128</v>
      </c>
      <c r="BO18" s="38">
        <v>6.8503184713375802</v>
      </c>
      <c r="BP18" s="45">
        <v>14046</v>
      </c>
      <c r="BQ18" s="42">
        <v>565</v>
      </c>
      <c r="BR18" s="42">
        <v>290</v>
      </c>
      <c r="BS18" s="42">
        <v>136</v>
      </c>
      <c r="BT18" s="42">
        <v>50</v>
      </c>
      <c r="BU18" s="42">
        <v>86</v>
      </c>
      <c r="BV18" s="42">
        <v>51</v>
      </c>
      <c r="BW18" s="42">
        <v>11</v>
      </c>
      <c r="BX18" s="42">
        <v>178</v>
      </c>
      <c r="BY18" s="42">
        <v>21</v>
      </c>
      <c r="BZ18" s="47">
        <v>67</v>
      </c>
      <c r="CA18" s="45">
        <v>98</v>
      </c>
      <c r="CB18" s="42">
        <v>130</v>
      </c>
      <c r="CC18" s="42">
        <v>40</v>
      </c>
      <c r="CD18" s="42">
        <v>65</v>
      </c>
      <c r="CE18" s="42">
        <v>0</v>
      </c>
      <c r="CF18" s="42">
        <v>16</v>
      </c>
      <c r="CG18" s="42">
        <v>9</v>
      </c>
      <c r="CH18" s="42">
        <v>11</v>
      </c>
      <c r="CI18" s="42">
        <v>0</v>
      </c>
      <c r="CJ18" s="42">
        <v>0</v>
      </c>
      <c r="CK18" s="47">
        <v>127</v>
      </c>
      <c r="CL18" s="45">
        <v>8332</v>
      </c>
      <c r="CM18" s="47">
        <v>64367</v>
      </c>
      <c r="CN18" s="45">
        <v>218</v>
      </c>
      <c r="CO18" s="42">
        <v>34</v>
      </c>
      <c r="CP18" s="42">
        <v>1578</v>
      </c>
      <c r="CQ18" s="42">
        <v>11</v>
      </c>
      <c r="CR18" s="42">
        <v>24</v>
      </c>
      <c r="CS18" s="42">
        <v>15</v>
      </c>
      <c r="CT18" s="42">
        <v>2016</v>
      </c>
      <c r="CU18" s="47">
        <v>65</v>
      </c>
      <c r="CV18" s="45">
        <v>483</v>
      </c>
      <c r="CW18" s="42">
        <v>543</v>
      </c>
      <c r="CX18" s="42">
        <v>18</v>
      </c>
      <c r="CY18" s="42">
        <v>123</v>
      </c>
      <c r="CZ18" s="42">
        <v>331</v>
      </c>
      <c r="DA18" s="42">
        <v>997</v>
      </c>
      <c r="DB18" s="42">
        <v>32</v>
      </c>
      <c r="DC18" s="42">
        <v>245</v>
      </c>
      <c r="DD18" s="42">
        <v>12</v>
      </c>
      <c r="DE18" s="47">
        <v>82</v>
      </c>
      <c r="DF18" s="40">
        <v>5263.5663596557451</v>
      </c>
    </row>
    <row r="19" spans="1:110" ht="15" thickBot="1" x14ac:dyDescent="0.4">
      <c r="A19" s="25" t="s">
        <v>102</v>
      </c>
      <c r="B19" s="25" t="s">
        <v>103</v>
      </c>
      <c r="C19" s="25" t="s">
        <v>104</v>
      </c>
      <c r="D19" s="25" t="s">
        <v>105</v>
      </c>
      <c r="E19" s="25" t="s">
        <v>140</v>
      </c>
      <c r="F19" s="25" t="s">
        <v>141</v>
      </c>
      <c r="G19" s="25" t="s">
        <v>149</v>
      </c>
      <c r="H19" s="25" t="s">
        <v>150</v>
      </c>
      <c r="I19" s="26">
        <v>184</v>
      </c>
      <c r="J19" s="26">
        <v>146</v>
      </c>
      <c r="K19" s="27">
        <v>330</v>
      </c>
      <c r="L19" s="28" t="s">
        <v>149</v>
      </c>
      <c r="M19" s="28">
        <v>115</v>
      </c>
      <c r="N19" s="28">
        <v>114</v>
      </c>
      <c r="O19" s="28" t="s">
        <v>150</v>
      </c>
      <c r="P19" s="28">
        <v>1305</v>
      </c>
      <c r="Q19" s="28" t="s">
        <v>149</v>
      </c>
      <c r="R19" s="29">
        <v>25</v>
      </c>
      <c r="S19" s="28">
        <v>13</v>
      </c>
      <c r="T19" s="28" t="s">
        <v>140</v>
      </c>
      <c r="U19" s="28">
        <v>1</v>
      </c>
      <c r="V19" s="28" t="s">
        <v>109</v>
      </c>
      <c r="W19" s="28">
        <v>1.8801099999999999</v>
      </c>
      <c r="X19" s="28">
        <v>12</v>
      </c>
      <c r="Y19" s="28">
        <v>1305</v>
      </c>
      <c r="Z19">
        <v>63305</v>
      </c>
      <c r="AA19">
        <v>5015</v>
      </c>
      <c r="AB19">
        <v>100</v>
      </c>
      <c r="AC19">
        <v>1070</v>
      </c>
      <c r="AD19">
        <v>57120</v>
      </c>
      <c r="AE19">
        <v>221</v>
      </c>
      <c r="AF19">
        <v>6</v>
      </c>
      <c r="AG19">
        <v>53</v>
      </c>
      <c r="AH19">
        <v>0</v>
      </c>
      <c r="AI19">
        <v>0</v>
      </c>
      <c r="AJ19">
        <v>0</v>
      </c>
      <c r="AK19">
        <v>166</v>
      </c>
      <c r="AL19">
        <v>0</v>
      </c>
      <c r="AM19">
        <v>1070</v>
      </c>
      <c r="AN19" s="41">
        <v>0</v>
      </c>
      <c r="AO19" s="42">
        <v>5</v>
      </c>
      <c r="AP19" s="42">
        <v>0</v>
      </c>
      <c r="AQ19" s="42">
        <v>1</v>
      </c>
      <c r="AR19" s="42">
        <v>0</v>
      </c>
      <c r="AS19" s="42">
        <v>0</v>
      </c>
      <c r="AT19" s="42">
        <v>0</v>
      </c>
      <c r="AU19" s="43">
        <v>0</v>
      </c>
      <c r="AV19" s="44">
        <v>2</v>
      </c>
      <c r="AW19" s="45">
        <v>18.494791666666668</v>
      </c>
      <c r="AX19" s="42">
        <v>7.4224537037037033</v>
      </c>
      <c r="AY19" s="42">
        <v>3.6396604938271606</v>
      </c>
      <c r="AZ19" s="42">
        <v>3.0773533950617282</v>
      </c>
      <c r="BA19" s="43">
        <v>3.0773533950617282</v>
      </c>
      <c r="BB19" s="46">
        <v>2.4362819268904321</v>
      </c>
      <c r="BC19" s="38">
        <v>0.55414012738853502</v>
      </c>
      <c r="BD19" s="38">
        <v>0.12579617834394904</v>
      </c>
      <c r="BE19" s="38">
        <v>2.2478736330498177E-2</v>
      </c>
      <c r="BF19" s="38">
        <v>1.7010935601458079E-2</v>
      </c>
      <c r="BG19" s="38">
        <v>1.4580801944106925E-2</v>
      </c>
      <c r="BH19" s="38">
        <v>1.3365735115431347E-2</v>
      </c>
      <c r="BI19" s="38">
        <v>0.22929936305732485</v>
      </c>
      <c r="BJ19" s="38">
        <v>0.25318471337579618</v>
      </c>
      <c r="BK19" s="38">
        <v>3.0254777070063694E-2</v>
      </c>
      <c r="BL19" s="38">
        <v>0.20859872611464969</v>
      </c>
      <c r="BM19" s="38">
        <v>1.9108280254777069E-2</v>
      </c>
      <c r="BN19" s="38">
        <v>4.2993630573248405E-2</v>
      </c>
      <c r="BO19" s="38">
        <v>0.38057324840764334</v>
      </c>
      <c r="BP19" s="45">
        <v>2341</v>
      </c>
      <c r="BQ19" s="42">
        <v>94</v>
      </c>
      <c r="BR19" s="42">
        <v>48</v>
      </c>
      <c r="BS19" s="42">
        <v>23</v>
      </c>
      <c r="BT19" s="42">
        <v>8</v>
      </c>
      <c r="BU19" s="42">
        <v>14</v>
      </c>
      <c r="BV19" s="42">
        <v>9</v>
      </c>
      <c r="BW19" s="42">
        <v>2</v>
      </c>
      <c r="BX19" s="42">
        <v>30</v>
      </c>
      <c r="BY19" s="42">
        <v>4</v>
      </c>
      <c r="BZ19" s="47">
        <v>11</v>
      </c>
      <c r="CA19" s="45">
        <v>16</v>
      </c>
      <c r="CB19" s="42">
        <v>22</v>
      </c>
      <c r="CC19" s="42">
        <v>7</v>
      </c>
      <c r="CD19" s="42">
        <v>11</v>
      </c>
      <c r="CE19" s="42">
        <v>0</v>
      </c>
      <c r="CF19" s="42">
        <v>3</v>
      </c>
      <c r="CG19" s="42">
        <v>2</v>
      </c>
      <c r="CH19" s="42">
        <v>2</v>
      </c>
      <c r="CI19" s="42">
        <v>0</v>
      </c>
      <c r="CJ19" s="42">
        <v>0</v>
      </c>
      <c r="CK19" s="47">
        <v>21</v>
      </c>
      <c r="CL19" s="45">
        <v>3038</v>
      </c>
      <c r="CM19" s="47">
        <v>23471</v>
      </c>
      <c r="CN19" s="45">
        <v>6</v>
      </c>
      <c r="CO19" s="42">
        <v>1</v>
      </c>
      <c r="CP19" s="42">
        <v>43</v>
      </c>
      <c r="CQ19" s="42">
        <v>0</v>
      </c>
      <c r="CR19" s="42">
        <v>1</v>
      </c>
      <c r="CS19" s="42">
        <v>0</v>
      </c>
      <c r="CT19" s="42">
        <v>55</v>
      </c>
      <c r="CU19" s="47">
        <v>2</v>
      </c>
      <c r="CV19" s="45">
        <v>80</v>
      </c>
      <c r="CW19" s="42">
        <v>91</v>
      </c>
      <c r="CX19" s="42">
        <v>3</v>
      </c>
      <c r="CY19" s="42">
        <v>20</v>
      </c>
      <c r="CZ19" s="42">
        <v>55</v>
      </c>
      <c r="DA19" s="42">
        <v>166</v>
      </c>
      <c r="DB19" s="42">
        <v>5</v>
      </c>
      <c r="DC19" s="42">
        <v>41</v>
      </c>
      <c r="DD19" s="42">
        <v>2</v>
      </c>
      <c r="DE19" s="47">
        <v>14</v>
      </c>
      <c r="DF19" s="40">
        <v>1919.311490261211</v>
      </c>
    </row>
    <row r="20" spans="1:110" ht="15" thickBot="1" x14ac:dyDescent="0.4">
      <c r="A20" s="25" t="s">
        <v>102</v>
      </c>
      <c r="B20" s="25" t="s">
        <v>103</v>
      </c>
      <c r="C20" s="25" t="s">
        <v>104</v>
      </c>
      <c r="D20" s="25" t="s">
        <v>105</v>
      </c>
      <c r="E20" s="25" t="s">
        <v>140</v>
      </c>
      <c r="F20" s="25" t="s">
        <v>141</v>
      </c>
      <c r="G20" s="25" t="s">
        <v>151</v>
      </c>
      <c r="H20" s="25" t="s">
        <v>152</v>
      </c>
      <c r="I20" s="26">
        <v>719</v>
      </c>
      <c r="J20" s="26">
        <v>692</v>
      </c>
      <c r="K20" s="27">
        <v>1411</v>
      </c>
      <c r="L20" s="28" t="s">
        <v>151</v>
      </c>
      <c r="M20" s="28">
        <v>114</v>
      </c>
      <c r="N20" s="28">
        <v>113</v>
      </c>
      <c r="O20" s="28" t="s">
        <v>152</v>
      </c>
      <c r="P20" s="28">
        <v>1306</v>
      </c>
      <c r="Q20" s="28" t="s">
        <v>151</v>
      </c>
      <c r="R20" s="29">
        <v>25</v>
      </c>
      <c r="S20" s="28">
        <v>13</v>
      </c>
      <c r="T20" s="28" t="s">
        <v>140</v>
      </c>
      <c r="U20" s="28">
        <v>1</v>
      </c>
      <c r="V20" s="28" t="s">
        <v>109</v>
      </c>
      <c r="W20" s="28">
        <v>3.3012000000000001</v>
      </c>
      <c r="X20" s="28">
        <v>12</v>
      </c>
      <c r="Y20" s="28">
        <v>1306</v>
      </c>
      <c r="Z20">
        <v>231210</v>
      </c>
      <c r="AA20">
        <v>20582</v>
      </c>
      <c r="AB20">
        <v>721</v>
      </c>
      <c r="AC20">
        <v>3355</v>
      </c>
      <c r="AD20">
        <v>206552</v>
      </c>
      <c r="AE20">
        <v>927</v>
      </c>
      <c r="AF20">
        <v>21</v>
      </c>
      <c r="AG20">
        <v>373</v>
      </c>
      <c r="AH20">
        <v>0</v>
      </c>
      <c r="AI20">
        <v>40</v>
      </c>
      <c r="AJ20">
        <v>8</v>
      </c>
      <c r="AK20">
        <v>478</v>
      </c>
      <c r="AL20">
        <v>7</v>
      </c>
      <c r="AM20">
        <v>3355</v>
      </c>
      <c r="AN20" s="41">
        <v>0</v>
      </c>
      <c r="AO20" s="42">
        <v>2</v>
      </c>
      <c r="AP20" s="42">
        <v>0</v>
      </c>
      <c r="AQ20" s="42">
        <v>7</v>
      </c>
      <c r="AR20" s="42">
        <v>4</v>
      </c>
      <c r="AS20" s="42">
        <v>0</v>
      </c>
      <c r="AT20" s="42">
        <v>8</v>
      </c>
      <c r="AU20" s="43">
        <v>0</v>
      </c>
      <c r="AV20" s="44">
        <v>21</v>
      </c>
      <c r="AW20" s="45">
        <v>130.16145833333334</v>
      </c>
      <c r="AX20" s="42">
        <v>52.237268518518519</v>
      </c>
      <c r="AY20" s="42">
        <v>25.614969135802468</v>
      </c>
      <c r="AZ20" s="42">
        <v>21.657600308641975</v>
      </c>
      <c r="BA20" s="43">
        <v>21.657600308641975</v>
      </c>
      <c r="BB20" s="46">
        <v>17.145908655285496</v>
      </c>
      <c r="BC20" s="38">
        <v>5.8184713375796182</v>
      </c>
      <c r="BD20" s="38">
        <v>1.3208598726114651</v>
      </c>
      <c r="BE20" s="38">
        <v>0.23602673147023087</v>
      </c>
      <c r="BF20" s="38">
        <v>0.17861482381530985</v>
      </c>
      <c r="BG20" s="38">
        <v>0.15309842041312272</v>
      </c>
      <c r="BH20" s="38">
        <v>0.14034021871202917</v>
      </c>
      <c r="BI20" s="38">
        <v>2.4076433121019103</v>
      </c>
      <c r="BJ20" s="38">
        <v>2.6584394904458599</v>
      </c>
      <c r="BK20" s="38">
        <v>0.3176751592356688</v>
      </c>
      <c r="BL20" s="38">
        <v>2.1902866242038215</v>
      </c>
      <c r="BM20" s="38">
        <v>0.20063694267515922</v>
      </c>
      <c r="BN20" s="38">
        <v>0.45143312101910826</v>
      </c>
      <c r="BO20" s="38">
        <v>3.996019108280255</v>
      </c>
      <c r="BP20" s="45">
        <v>8194</v>
      </c>
      <c r="BQ20" s="42">
        <v>329</v>
      </c>
      <c r="BR20" s="42">
        <v>169</v>
      </c>
      <c r="BS20" s="42">
        <v>79</v>
      </c>
      <c r="BT20" s="42">
        <v>29</v>
      </c>
      <c r="BU20" s="42">
        <v>50</v>
      </c>
      <c r="BV20" s="42">
        <v>30</v>
      </c>
      <c r="BW20" s="42">
        <v>6</v>
      </c>
      <c r="BX20" s="42">
        <v>104</v>
      </c>
      <c r="BY20" s="42">
        <v>12</v>
      </c>
      <c r="BZ20" s="47">
        <v>39</v>
      </c>
      <c r="CA20" s="45">
        <v>57</v>
      </c>
      <c r="CB20" s="42">
        <v>76</v>
      </c>
      <c r="CC20" s="42">
        <v>24</v>
      </c>
      <c r="CD20" s="42">
        <v>38</v>
      </c>
      <c r="CE20" s="42">
        <v>0</v>
      </c>
      <c r="CF20" s="42">
        <v>9</v>
      </c>
      <c r="CG20" s="42">
        <v>5</v>
      </c>
      <c r="CH20" s="42">
        <v>7</v>
      </c>
      <c r="CI20" s="42">
        <v>0</v>
      </c>
      <c r="CJ20" s="42">
        <v>0</v>
      </c>
      <c r="CK20" s="47">
        <v>74</v>
      </c>
      <c r="CL20" s="45">
        <v>12990</v>
      </c>
      <c r="CM20" s="47">
        <v>100355</v>
      </c>
      <c r="CN20" s="45">
        <v>18</v>
      </c>
      <c r="CO20" s="42">
        <v>3</v>
      </c>
      <c r="CP20" s="42">
        <v>134</v>
      </c>
      <c r="CQ20" s="42">
        <v>1</v>
      </c>
      <c r="CR20" s="42">
        <v>2</v>
      </c>
      <c r="CS20" s="42">
        <v>1</v>
      </c>
      <c r="CT20" s="42">
        <v>171</v>
      </c>
      <c r="CU20" s="47">
        <v>6</v>
      </c>
      <c r="CV20" s="45">
        <v>282</v>
      </c>
      <c r="CW20" s="42">
        <v>317</v>
      </c>
      <c r="CX20" s="42">
        <v>11</v>
      </c>
      <c r="CY20" s="42">
        <v>72</v>
      </c>
      <c r="CZ20" s="42">
        <v>193</v>
      </c>
      <c r="DA20" s="42">
        <v>581</v>
      </c>
      <c r="DB20" s="42">
        <v>19</v>
      </c>
      <c r="DC20" s="42">
        <v>143</v>
      </c>
      <c r="DD20" s="42">
        <v>7</v>
      </c>
      <c r="DE20" s="47">
        <v>48</v>
      </c>
      <c r="DF20" s="40">
        <v>8206.5106447229355</v>
      </c>
    </row>
    <row r="21" spans="1:110" ht="15" thickBot="1" x14ac:dyDescent="0.4">
      <c r="A21" s="25" t="s">
        <v>102</v>
      </c>
      <c r="B21" s="25" t="s">
        <v>103</v>
      </c>
      <c r="C21" s="25" t="s">
        <v>104</v>
      </c>
      <c r="D21" s="25" t="s">
        <v>105</v>
      </c>
      <c r="E21" s="25" t="s">
        <v>140</v>
      </c>
      <c r="F21" s="25" t="s">
        <v>141</v>
      </c>
      <c r="G21" s="25" t="s">
        <v>153</v>
      </c>
      <c r="H21" s="25" t="s">
        <v>154</v>
      </c>
      <c r="I21" s="26">
        <v>1381</v>
      </c>
      <c r="J21" s="26">
        <v>1255</v>
      </c>
      <c r="K21" s="27">
        <v>2636</v>
      </c>
      <c r="L21" s="28" t="s">
        <v>153</v>
      </c>
      <c r="M21" s="28">
        <v>113</v>
      </c>
      <c r="N21" s="28">
        <v>112</v>
      </c>
      <c r="O21" s="28" t="s">
        <v>154</v>
      </c>
      <c r="P21" s="28">
        <v>1307</v>
      </c>
      <c r="Q21" s="28" t="s">
        <v>153</v>
      </c>
      <c r="R21" s="29">
        <v>25</v>
      </c>
      <c r="S21" s="28">
        <v>13</v>
      </c>
      <c r="T21" s="28" t="s">
        <v>140</v>
      </c>
      <c r="U21" s="28">
        <v>1</v>
      </c>
      <c r="V21" s="28" t="s">
        <v>109</v>
      </c>
      <c r="W21" s="28">
        <v>8.3967200000000002</v>
      </c>
      <c r="X21" s="28">
        <v>12</v>
      </c>
      <c r="Y21" s="28">
        <v>1307</v>
      </c>
      <c r="Z21">
        <v>551323</v>
      </c>
      <c r="AA21">
        <v>51036</v>
      </c>
      <c r="AB21">
        <v>6300</v>
      </c>
      <c r="AC21">
        <v>23646</v>
      </c>
      <c r="AD21">
        <v>470341</v>
      </c>
      <c r="AE21">
        <v>1591</v>
      </c>
      <c r="AF21">
        <v>16</v>
      </c>
      <c r="AG21">
        <v>952</v>
      </c>
      <c r="AH21">
        <v>8</v>
      </c>
      <c r="AI21">
        <v>128</v>
      </c>
      <c r="AJ21">
        <v>2</v>
      </c>
      <c r="AK21">
        <v>424</v>
      </c>
      <c r="AL21">
        <v>60</v>
      </c>
      <c r="AM21">
        <v>56014</v>
      </c>
      <c r="AN21" s="41">
        <v>2</v>
      </c>
      <c r="AO21" s="42">
        <v>4</v>
      </c>
      <c r="AP21" s="42">
        <v>1</v>
      </c>
      <c r="AQ21" s="42">
        <v>5</v>
      </c>
      <c r="AR21" s="42">
        <v>1</v>
      </c>
      <c r="AS21" s="42">
        <v>0</v>
      </c>
      <c r="AT21" s="42">
        <v>0</v>
      </c>
      <c r="AU21" s="43">
        <v>0</v>
      </c>
      <c r="AV21" s="44">
        <v>16</v>
      </c>
      <c r="AW21" s="45">
        <v>332.20833333333331</v>
      </c>
      <c r="AX21" s="42">
        <v>133.32407407407408</v>
      </c>
      <c r="AY21" s="42">
        <v>65.376543209876544</v>
      </c>
      <c r="AZ21" s="42">
        <v>55.276234567901234</v>
      </c>
      <c r="BA21" s="43">
        <v>55.276234567901234</v>
      </c>
      <c r="BB21" s="46">
        <v>43.761139516975312</v>
      </c>
      <c r="BC21" s="38">
        <v>4.4331210191082802</v>
      </c>
      <c r="BD21" s="38">
        <v>1.0063694267515924</v>
      </c>
      <c r="BE21" s="38">
        <v>0.17982989064398541</v>
      </c>
      <c r="BF21" s="38">
        <v>0.13608748481166463</v>
      </c>
      <c r="BG21" s="38">
        <v>0.1166464155528554</v>
      </c>
      <c r="BH21" s="38">
        <v>0.10692588092345078</v>
      </c>
      <c r="BI21" s="38">
        <v>1.8343949044585988</v>
      </c>
      <c r="BJ21" s="38">
        <v>2.0254777070063694</v>
      </c>
      <c r="BK21" s="38">
        <v>0.24203821656050956</v>
      </c>
      <c r="BL21" s="38">
        <v>1.6687898089171975</v>
      </c>
      <c r="BM21" s="38">
        <v>0.15286624203821655</v>
      </c>
      <c r="BN21" s="38">
        <v>0.34394904458598724</v>
      </c>
      <c r="BO21" s="38">
        <v>3.0445859872611467</v>
      </c>
      <c r="BP21" s="45">
        <v>6243</v>
      </c>
      <c r="BQ21" s="42">
        <v>251</v>
      </c>
      <c r="BR21" s="42">
        <v>129</v>
      </c>
      <c r="BS21" s="42">
        <v>60</v>
      </c>
      <c r="BT21" s="42">
        <v>22</v>
      </c>
      <c r="BU21" s="42">
        <v>38</v>
      </c>
      <c r="BV21" s="42">
        <v>23</v>
      </c>
      <c r="BW21" s="42">
        <v>5</v>
      </c>
      <c r="BX21" s="42">
        <v>79</v>
      </c>
      <c r="BY21" s="42">
        <v>9</v>
      </c>
      <c r="BZ21" s="47">
        <v>30</v>
      </c>
      <c r="CA21" s="45">
        <v>44</v>
      </c>
      <c r="CB21" s="42">
        <v>58</v>
      </c>
      <c r="CC21" s="42">
        <v>18</v>
      </c>
      <c r="CD21" s="42">
        <v>29</v>
      </c>
      <c r="CE21" s="42">
        <v>0</v>
      </c>
      <c r="CF21" s="42">
        <v>7</v>
      </c>
      <c r="CG21" s="42">
        <v>4</v>
      </c>
      <c r="CH21" s="42">
        <v>5</v>
      </c>
      <c r="CI21" s="42">
        <v>0</v>
      </c>
      <c r="CJ21" s="42">
        <v>0</v>
      </c>
      <c r="CK21" s="47">
        <v>56</v>
      </c>
      <c r="CL21" s="45">
        <v>24268</v>
      </c>
      <c r="CM21" s="47">
        <v>187482</v>
      </c>
      <c r="CN21" s="45">
        <v>308</v>
      </c>
      <c r="CO21" s="42">
        <v>48</v>
      </c>
      <c r="CP21" s="42">
        <v>2234</v>
      </c>
      <c r="CQ21" s="42">
        <v>16</v>
      </c>
      <c r="CR21" s="42">
        <v>33</v>
      </c>
      <c r="CS21" s="42">
        <v>22</v>
      </c>
      <c r="CT21" s="42">
        <v>2854</v>
      </c>
      <c r="CU21" s="47">
        <v>92</v>
      </c>
      <c r="CV21" s="45">
        <v>215</v>
      </c>
      <c r="CW21" s="42">
        <v>241</v>
      </c>
      <c r="CX21" s="42">
        <v>8</v>
      </c>
      <c r="CY21" s="42">
        <v>55</v>
      </c>
      <c r="CZ21" s="42">
        <v>147</v>
      </c>
      <c r="DA21" s="42">
        <v>443</v>
      </c>
      <c r="DB21" s="42">
        <v>14</v>
      </c>
      <c r="DC21" s="42">
        <v>109</v>
      </c>
      <c r="DD21" s="42">
        <v>5</v>
      </c>
      <c r="DE21" s="47">
        <v>36</v>
      </c>
      <c r="DF21" s="40">
        <v>15331.227540389551</v>
      </c>
    </row>
    <row r="22" spans="1:110" ht="15" thickBot="1" x14ac:dyDescent="0.4">
      <c r="A22" s="25" t="s">
        <v>102</v>
      </c>
      <c r="B22" s="25" t="s">
        <v>103</v>
      </c>
      <c r="C22" s="25" t="s">
        <v>104</v>
      </c>
      <c r="D22" s="25" t="s">
        <v>105</v>
      </c>
      <c r="E22" s="25" t="s">
        <v>140</v>
      </c>
      <c r="F22" s="25" t="s">
        <v>141</v>
      </c>
      <c r="G22" s="25" t="s">
        <v>155</v>
      </c>
      <c r="H22" s="25" t="s">
        <v>156</v>
      </c>
      <c r="I22" s="26">
        <v>1056</v>
      </c>
      <c r="J22" s="26">
        <v>948</v>
      </c>
      <c r="K22" s="27">
        <v>2004</v>
      </c>
      <c r="L22" s="28" t="s">
        <v>155</v>
      </c>
      <c r="M22" s="28">
        <v>141</v>
      </c>
      <c r="N22" s="28">
        <v>139</v>
      </c>
      <c r="O22" s="28" t="s">
        <v>156</v>
      </c>
      <c r="P22" s="28">
        <v>1308</v>
      </c>
      <c r="Q22" s="28" t="s">
        <v>155</v>
      </c>
      <c r="R22" s="29">
        <v>25</v>
      </c>
      <c r="S22" s="28">
        <v>13</v>
      </c>
      <c r="T22" s="28" t="s">
        <v>140</v>
      </c>
      <c r="U22" s="28">
        <v>1</v>
      </c>
      <c r="V22" s="28" t="s">
        <v>109</v>
      </c>
      <c r="W22" s="28">
        <v>11.9299</v>
      </c>
      <c r="X22" s="28">
        <v>12</v>
      </c>
      <c r="Y22" s="28">
        <v>1308</v>
      </c>
      <c r="Z22">
        <v>352152</v>
      </c>
      <c r="AA22">
        <v>35078</v>
      </c>
      <c r="AB22">
        <v>5591</v>
      </c>
      <c r="AC22">
        <v>4360</v>
      </c>
      <c r="AD22">
        <v>307123</v>
      </c>
      <c r="AE22">
        <v>1541</v>
      </c>
      <c r="AF22">
        <v>60</v>
      </c>
      <c r="AG22">
        <v>856</v>
      </c>
      <c r="AH22">
        <v>5</v>
      </c>
      <c r="AI22">
        <v>112</v>
      </c>
      <c r="AJ22">
        <v>0</v>
      </c>
      <c r="AK22">
        <v>458</v>
      </c>
      <c r="AL22">
        <v>51</v>
      </c>
      <c r="AM22">
        <v>24590</v>
      </c>
      <c r="AN22" s="41">
        <v>14</v>
      </c>
      <c r="AO22" s="42">
        <v>8</v>
      </c>
      <c r="AP22" s="42">
        <v>4</v>
      </c>
      <c r="AQ22" s="42">
        <v>25</v>
      </c>
      <c r="AR22" s="42">
        <v>0</v>
      </c>
      <c r="AS22" s="42">
        <v>0</v>
      </c>
      <c r="AT22" s="42">
        <v>2</v>
      </c>
      <c r="AU22" s="43">
        <v>0</v>
      </c>
      <c r="AV22" s="44">
        <v>60</v>
      </c>
      <c r="AW22" s="45">
        <v>298.70833333333331</v>
      </c>
      <c r="AX22" s="42">
        <v>119.87962962962963</v>
      </c>
      <c r="AY22" s="42">
        <v>58.783950617283949</v>
      </c>
      <c r="AZ22" s="42">
        <v>49.702160493827158</v>
      </c>
      <c r="BA22" s="43">
        <v>49.702160493827158</v>
      </c>
      <c r="BB22" s="46">
        <v>39.348251498456797</v>
      </c>
      <c r="BC22" s="38">
        <v>16.624203821656053</v>
      </c>
      <c r="BD22" s="38">
        <v>3.7738853503184719</v>
      </c>
      <c r="BE22" s="38">
        <v>0.67436208991494528</v>
      </c>
      <c r="BF22" s="38">
        <v>0.51032806804374231</v>
      </c>
      <c r="BG22" s="38">
        <v>0.43742405832320774</v>
      </c>
      <c r="BH22" s="38">
        <v>0.4009720534629404</v>
      </c>
      <c r="BI22" s="38">
        <v>6.8789808917197446</v>
      </c>
      <c r="BJ22" s="38">
        <v>7.595541401273886</v>
      </c>
      <c r="BK22" s="38">
        <v>0.90764331210191096</v>
      </c>
      <c r="BL22" s="38">
        <v>6.2579617834394909</v>
      </c>
      <c r="BM22" s="38">
        <v>0.57324840764331209</v>
      </c>
      <c r="BN22" s="38">
        <v>1.2898089171974521</v>
      </c>
      <c r="BO22" s="38">
        <v>11.417197452229299</v>
      </c>
      <c r="BP22" s="45">
        <v>23411</v>
      </c>
      <c r="BQ22" s="42">
        <v>941</v>
      </c>
      <c r="BR22" s="42">
        <v>483</v>
      </c>
      <c r="BS22" s="42">
        <v>226</v>
      </c>
      <c r="BT22" s="42">
        <v>83</v>
      </c>
      <c r="BU22" s="42">
        <v>143</v>
      </c>
      <c r="BV22" s="42">
        <v>85</v>
      </c>
      <c r="BW22" s="42">
        <v>18</v>
      </c>
      <c r="BX22" s="42">
        <v>297</v>
      </c>
      <c r="BY22" s="42">
        <v>35</v>
      </c>
      <c r="BZ22" s="47">
        <v>112</v>
      </c>
      <c r="CA22" s="45">
        <v>163</v>
      </c>
      <c r="CB22" s="42">
        <v>216</v>
      </c>
      <c r="CC22" s="42">
        <v>67</v>
      </c>
      <c r="CD22" s="42">
        <v>108</v>
      </c>
      <c r="CE22" s="42">
        <v>0</v>
      </c>
      <c r="CF22" s="42">
        <v>27</v>
      </c>
      <c r="CG22" s="42">
        <v>16</v>
      </c>
      <c r="CH22" s="42">
        <v>19</v>
      </c>
      <c r="CI22" s="42">
        <v>0</v>
      </c>
      <c r="CJ22" s="42">
        <v>0</v>
      </c>
      <c r="CK22" s="47">
        <v>211</v>
      </c>
      <c r="CL22" s="45">
        <v>18449</v>
      </c>
      <c r="CM22" s="47">
        <v>142532</v>
      </c>
      <c r="CN22" s="45">
        <v>135</v>
      </c>
      <c r="CO22" s="42">
        <v>21</v>
      </c>
      <c r="CP22" s="42">
        <v>981</v>
      </c>
      <c r="CQ22" s="42">
        <v>7</v>
      </c>
      <c r="CR22" s="42">
        <v>15</v>
      </c>
      <c r="CS22" s="42">
        <v>10</v>
      </c>
      <c r="CT22" s="42">
        <v>1253</v>
      </c>
      <c r="CU22" s="47">
        <v>41</v>
      </c>
      <c r="CV22" s="45">
        <v>805</v>
      </c>
      <c r="CW22" s="42">
        <v>905</v>
      </c>
      <c r="CX22" s="42">
        <v>30</v>
      </c>
      <c r="CY22" s="42">
        <v>205</v>
      </c>
      <c r="CZ22" s="42">
        <v>551</v>
      </c>
      <c r="DA22" s="42">
        <v>1661</v>
      </c>
      <c r="DB22" s="42">
        <v>53</v>
      </c>
      <c r="DC22" s="42">
        <v>408</v>
      </c>
      <c r="DD22" s="42">
        <v>20</v>
      </c>
      <c r="DE22" s="47">
        <v>136</v>
      </c>
      <c r="DF22" s="40">
        <v>11655.455231768081</v>
      </c>
    </row>
    <row r="23" spans="1:110" ht="15" thickBot="1" x14ac:dyDescent="0.4">
      <c r="A23" s="25" t="s">
        <v>102</v>
      </c>
      <c r="B23" s="25" t="s">
        <v>103</v>
      </c>
      <c r="C23" s="25" t="s">
        <v>104</v>
      </c>
      <c r="D23" s="25" t="s">
        <v>105</v>
      </c>
      <c r="E23" s="25" t="s">
        <v>140</v>
      </c>
      <c r="F23" s="25" t="s">
        <v>141</v>
      </c>
      <c r="G23" s="25" t="s">
        <v>157</v>
      </c>
      <c r="H23" s="25" t="s">
        <v>158</v>
      </c>
      <c r="I23" s="26">
        <v>688</v>
      </c>
      <c r="J23" s="26">
        <v>617</v>
      </c>
      <c r="K23" s="27">
        <v>1305</v>
      </c>
      <c r="L23" s="28" t="s">
        <v>157</v>
      </c>
      <c r="M23" s="28">
        <v>102</v>
      </c>
      <c r="N23" s="28">
        <v>101</v>
      </c>
      <c r="O23" s="28" t="s">
        <v>158</v>
      </c>
      <c r="P23" s="28">
        <v>1309</v>
      </c>
      <c r="Q23" s="28" t="s">
        <v>157</v>
      </c>
      <c r="R23" s="29">
        <v>25</v>
      </c>
      <c r="S23" s="28">
        <v>13</v>
      </c>
      <c r="T23" s="28" t="s">
        <v>140</v>
      </c>
      <c r="U23" s="28">
        <v>1</v>
      </c>
      <c r="V23" s="28" t="s">
        <v>109</v>
      </c>
      <c r="W23" s="28">
        <v>4.70566</v>
      </c>
      <c r="X23" s="28">
        <v>12</v>
      </c>
      <c r="Y23" s="28">
        <v>1309</v>
      </c>
      <c r="Z23">
        <v>198032</v>
      </c>
      <c r="AA23">
        <v>17531</v>
      </c>
      <c r="AB23">
        <v>3056</v>
      </c>
      <c r="AC23">
        <v>3125</v>
      </c>
      <c r="AD23">
        <v>174320</v>
      </c>
      <c r="AE23">
        <v>989</v>
      </c>
      <c r="AF23">
        <v>7</v>
      </c>
      <c r="AG23">
        <v>620</v>
      </c>
      <c r="AH23">
        <v>0</v>
      </c>
      <c r="AI23">
        <v>34</v>
      </c>
      <c r="AJ23">
        <v>0</v>
      </c>
      <c r="AK23">
        <v>312</v>
      </c>
      <c r="AL23">
        <v>16</v>
      </c>
      <c r="AM23">
        <v>3125</v>
      </c>
      <c r="AN23" s="41">
        <v>0</v>
      </c>
      <c r="AO23" s="42">
        <v>0</v>
      </c>
      <c r="AP23" s="42">
        <v>0</v>
      </c>
      <c r="AQ23" s="42">
        <v>2</v>
      </c>
      <c r="AR23" s="42">
        <v>0</v>
      </c>
      <c r="AS23" s="42">
        <v>0</v>
      </c>
      <c r="AT23" s="42">
        <v>0</v>
      </c>
      <c r="AU23" s="43">
        <v>0</v>
      </c>
      <c r="AV23" s="44">
        <v>7</v>
      </c>
      <c r="AW23" s="45">
        <v>216.35416666666666</v>
      </c>
      <c r="AX23" s="42">
        <v>86.828703703703709</v>
      </c>
      <c r="AY23" s="42">
        <v>42.577160493827158</v>
      </c>
      <c r="AZ23" s="42">
        <v>35.999228395061728</v>
      </c>
      <c r="BA23" s="43">
        <v>35.999228395061728</v>
      </c>
      <c r="BB23" s="46">
        <v>28.499901786265436</v>
      </c>
      <c r="BC23" s="38">
        <v>1.9394904458598727</v>
      </c>
      <c r="BD23" s="38">
        <v>0.44028662420382164</v>
      </c>
      <c r="BE23" s="38">
        <v>7.8675577156743615E-2</v>
      </c>
      <c r="BF23" s="38">
        <v>5.9538274605103275E-2</v>
      </c>
      <c r="BG23" s="38">
        <v>5.1032806804374234E-2</v>
      </c>
      <c r="BH23" s="38">
        <v>4.678007290400972E-2</v>
      </c>
      <c r="BI23" s="38">
        <v>0.80254777070063699</v>
      </c>
      <c r="BJ23" s="38">
        <v>0.88614649681528668</v>
      </c>
      <c r="BK23" s="38">
        <v>0.10589171974522292</v>
      </c>
      <c r="BL23" s="38">
        <v>0.73009554140127386</v>
      </c>
      <c r="BM23" s="38">
        <v>6.6878980891719744E-2</v>
      </c>
      <c r="BN23" s="38">
        <v>0.15047770700636945</v>
      </c>
      <c r="BO23" s="38">
        <v>1.3320063694267517</v>
      </c>
      <c r="BP23" s="45">
        <v>2731</v>
      </c>
      <c r="BQ23" s="42">
        <v>110</v>
      </c>
      <c r="BR23" s="42">
        <v>56</v>
      </c>
      <c r="BS23" s="42">
        <v>26</v>
      </c>
      <c r="BT23" s="42">
        <v>10</v>
      </c>
      <c r="BU23" s="42">
        <v>17</v>
      </c>
      <c r="BV23" s="42">
        <v>10</v>
      </c>
      <c r="BW23" s="42">
        <v>2</v>
      </c>
      <c r="BX23" s="42">
        <v>35</v>
      </c>
      <c r="BY23" s="42">
        <v>4</v>
      </c>
      <c r="BZ23" s="47">
        <v>13</v>
      </c>
      <c r="CA23" s="45">
        <v>19</v>
      </c>
      <c r="CB23" s="42">
        <v>25</v>
      </c>
      <c r="CC23" s="42">
        <v>8</v>
      </c>
      <c r="CD23" s="42">
        <v>13</v>
      </c>
      <c r="CE23" s="42">
        <v>0</v>
      </c>
      <c r="CF23" s="42">
        <v>3</v>
      </c>
      <c r="CG23" s="42">
        <v>2</v>
      </c>
      <c r="CH23" s="42">
        <v>2</v>
      </c>
      <c r="CI23" s="42">
        <v>0</v>
      </c>
      <c r="CJ23" s="42">
        <v>0</v>
      </c>
      <c r="CK23" s="47">
        <v>25</v>
      </c>
      <c r="CL23" s="45">
        <v>12014</v>
      </c>
      <c r="CM23" s="47">
        <v>92816</v>
      </c>
      <c r="CN23" s="45">
        <v>17</v>
      </c>
      <c r="CO23" s="42">
        <v>3</v>
      </c>
      <c r="CP23" s="42">
        <v>125</v>
      </c>
      <c r="CQ23" s="42">
        <v>1</v>
      </c>
      <c r="CR23" s="42">
        <v>2</v>
      </c>
      <c r="CS23" s="42">
        <v>1</v>
      </c>
      <c r="CT23" s="42">
        <v>159</v>
      </c>
      <c r="CU23" s="47">
        <v>5</v>
      </c>
      <c r="CV23" s="45">
        <v>94</v>
      </c>
      <c r="CW23" s="42">
        <v>106</v>
      </c>
      <c r="CX23" s="42">
        <v>4</v>
      </c>
      <c r="CY23" s="42">
        <v>24</v>
      </c>
      <c r="CZ23" s="42">
        <v>64</v>
      </c>
      <c r="DA23" s="42">
        <v>194</v>
      </c>
      <c r="DB23" s="42">
        <v>6</v>
      </c>
      <c r="DC23" s="42">
        <v>48</v>
      </c>
      <c r="DD23" s="42">
        <v>2</v>
      </c>
      <c r="DE23" s="47">
        <v>16</v>
      </c>
      <c r="DF23" s="40">
        <v>7590.0045296693343</v>
      </c>
    </row>
    <row r="24" spans="1:110" ht="15" thickBot="1" x14ac:dyDescent="0.4">
      <c r="A24" s="25" t="s">
        <v>102</v>
      </c>
      <c r="B24" s="25" t="s">
        <v>103</v>
      </c>
      <c r="C24" s="25" t="s">
        <v>104</v>
      </c>
      <c r="D24" s="25" t="s">
        <v>105</v>
      </c>
      <c r="E24" s="25" t="s">
        <v>159</v>
      </c>
      <c r="F24" s="25" t="s">
        <v>160</v>
      </c>
      <c r="G24" s="25" t="s">
        <v>159</v>
      </c>
      <c r="H24" s="25" t="s">
        <v>161</v>
      </c>
      <c r="I24" s="26">
        <v>920</v>
      </c>
      <c r="J24" s="26">
        <v>937</v>
      </c>
      <c r="K24" s="27">
        <v>1857</v>
      </c>
      <c r="L24" s="28" t="s">
        <v>159</v>
      </c>
      <c r="M24" s="28">
        <v>124</v>
      </c>
      <c r="N24" s="28">
        <v>122</v>
      </c>
      <c r="O24" s="28" t="s">
        <v>161</v>
      </c>
      <c r="P24" s="28">
        <v>1401</v>
      </c>
      <c r="Q24" s="28" t="s">
        <v>159</v>
      </c>
      <c r="R24" s="29">
        <v>18</v>
      </c>
      <c r="S24" s="28">
        <v>14</v>
      </c>
      <c r="T24" s="28" t="s">
        <v>159</v>
      </c>
      <c r="U24" s="28">
        <v>1</v>
      </c>
      <c r="V24" s="28" t="s">
        <v>109</v>
      </c>
      <c r="W24" s="28">
        <v>9.0178499999999993</v>
      </c>
      <c r="X24" s="28">
        <v>12</v>
      </c>
      <c r="Y24" s="28">
        <v>1401</v>
      </c>
      <c r="Z24">
        <v>352723</v>
      </c>
      <c r="AA24">
        <v>38164</v>
      </c>
      <c r="AB24">
        <v>7182</v>
      </c>
      <c r="AC24">
        <v>8330</v>
      </c>
      <c r="AD24">
        <v>299047</v>
      </c>
      <c r="AE24">
        <v>1576</v>
      </c>
      <c r="AF24">
        <v>17</v>
      </c>
      <c r="AG24">
        <v>561</v>
      </c>
      <c r="AH24">
        <v>0</v>
      </c>
      <c r="AI24">
        <v>221</v>
      </c>
      <c r="AJ24">
        <v>3</v>
      </c>
      <c r="AK24">
        <v>754</v>
      </c>
      <c r="AL24">
        <v>23</v>
      </c>
      <c r="AM24">
        <v>8330</v>
      </c>
      <c r="AN24" s="41">
        <v>0</v>
      </c>
      <c r="AO24" s="42">
        <v>11</v>
      </c>
      <c r="AP24" s="42">
        <v>2</v>
      </c>
      <c r="AQ24" s="42">
        <v>4</v>
      </c>
      <c r="AR24" s="42">
        <v>0</v>
      </c>
      <c r="AS24" s="42">
        <v>0</v>
      </c>
      <c r="AT24" s="42">
        <v>0</v>
      </c>
      <c r="AU24" s="43">
        <v>0</v>
      </c>
      <c r="AV24" s="44">
        <v>15</v>
      </c>
      <c r="AW24" s="45">
        <v>189</v>
      </c>
      <c r="AX24" s="42">
        <v>139.80000000000001</v>
      </c>
      <c r="AY24" s="42">
        <v>46.6</v>
      </c>
      <c r="AZ24" s="42">
        <v>44.4</v>
      </c>
      <c r="BA24" s="43">
        <v>15.6</v>
      </c>
      <c r="BB24" s="46">
        <v>29.703423400000002</v>
      </c>
      <c r="BC24" s="38">
        <v>4.1560509554140133</v>
      </c>
      <c r="BD24" s="38">
        <v>0.94347133757961799</v>
      </c>
      <c r="BE24" s="38">
        <v>0.16859052247873632</v>
      </c>
      <c r="BF24" s="38">
        <v>0.12758201701093558</v>
      </c>
      <c r="BG24" s="38">
        <v>0.10935601458080194</v>
      </c>
      <c r="BH24" s="38">
        <v>0.1002430133657351</v>
      </c>
      <c r="BI24" s="38">
        <v>1.7197452229299361</v>
      </c>
      <c r="BJ24" s="38">
        <v>1.8988853503184715</v>
      </c>
      <c r="BK24" s="38">
        <v>0.22691082802547774</v>
      </c>
      <c r="BL24" s="38">
        <v>1.5644904458598727</v>
      </c>
      <c r="BM24" s="38">
        <v>0.14331210191082802</v>
      </c>
      <c r="BN24" s="38">
        <v>0.32245222929936301</v>
      </c>
      <c r="BO24" s="38">
        <v>2.8542993630573248</v>
      </c>
      <c r="BP24" s="45">
        <v>6177</v>
      </c>
      <c r="BQ24" s="42">
        <v>312</v>
      </c>
      <c r="BR24" s="42">
        <v>149</v>
      </c>
      <c r="BS24" s="42">
        <v>94</v>
      </c>
      <c r="BT24" s="42">
        <v>50</v>
      </c>
      <c r="BU24" s="42">
        <v>43</v>
      </c>
      <c r="BV24" s="42">
        <v>26</v>
      </c>
      <c r="BW24" s="42">
        <v>13</v>
      </c>
      <c r="BX24" s="42">
        <v>24</v>
      </c>
      <c r="BY24" s="42">
        <v>50</v>
      </c>
      <c r="BZ24" s="47">
        <v>101</v>
      </c>
      <c r="CA24" s="45">
        <v>205</v>
      </c>
      <c r="CB24" s="42">
        <v>190</v>
      </c>
      <c r="CC24" s="42">
        <v>51</v>
      </c>
      <c r="CD24" s="42">
        <v>85</v>
      </c>
      <c r="CE24" s="42">
        <v>3</v>
      </c>
      <c r="CF24" s="42">
        <v>9</v>
      </c>
      <c r="CG24" s="42">
        <v>7</v>
      </c>
      <c r="CH24" s="42">
        <v>0</v>
      </c>
      <c r="CI24" s="42">
        <v>4</v>
      </c>
      <c r="CJ24" s="42">
        <v>0</v>
      </c>
      <c r="CK24" s="47">
        <v>132</v>
      </c>
      <c r="CL24" s="45">
        <v>7221</v>
      </c>
      <c r="CM24" s="47">
        <v>59310</v>
      </c>
      <c r="CN24" s="45">
        <v>222</v>
      </c>
      <c r="CO24" s="42">
        <v>29</v>
      </c>
      <c r="CP24" s="42">
        <v>755</v>
      </c>
      <c r="CQ24" s="42">
        <v>9</v>
      </c>
      <c r="CR24" s="42">
        <v>25</v>
      </c>
      <c r="CS24" s="42">
        <v>3</v>
      </c>
      <c r="CT24" s="42">
        <v>641</v>
      </c>
      <c r="CU24" s="47">
        <v>35</v>
      </c>
      <c r="CV24" s="45">
        <v>162</v>
      </c>
      <c r="CW24" s="42">
        <v>145</v>
      </c>
      <c r="CX24" s="42">
        <v>60</v>
      </c>
      <c r="CY24" s="42">
        <v>48</v>
      </c>
      <c r="CZ24" s="42">
        <v>62</v>
      </c>
      <c r="DA24" s="42">
        <v>16</v>
      </c>
      <c r="DB24" s="42">
        <v>27</v>
      </c>
      <c r="DC24" s="42">
        <v>51</v>
      </c>
      <c r="DD24" s="42">
        <v>13</v>
      </c>
      <c r="DE24" s="47">
        <v>20</v>
      </c>
      <c r="DF24" s="40">
        <v>5431.5191241685143</v>
      </c>
    </row>
    <row r="25" spans="1:110" ht="15" thickBot="1" x14ac:dyDescent="0.4">
      <c r="A25" s="25" t="s">
        <v>102</v>
      </c>
      <c r="B25" s="25" t="s">
        <v>103</v>
      </c>
      <c r="C25" s="25" t="s">
        <v>104</v>
      </c>
      <c r="D25" s="25" t="s">
        <v>105</v>
      </c>
      <c r="E25" s="25" t="s">
        <v>159</v>
      </c>
      <c r="F25" s="25" t="s">
        <v>160</v>
      </c>
      <c r="G25" s="25" t="s">
        <v>162</v>
      </c>
      <c r="H25" s="25" t="s">
        <v>163</v>
      </c>
      <c r="I25" s="26">
        <v>286</v>
      </c>
      <c r="J25" s="26">
        <v>234</v>
      </c>
      <c r="K25" s="27">
        <v>520</v>
      </c>
      <c r="L25" s="28" t="s">
        <v>164</v>
      </c>
      <c r="M25" s="28">
        <v>121</v>
      </c>
      <c r="N25" s="28">
        <v>120</v>
      </c>
      <c r="O25" s="28" t="s">
        <v>163</v>
      </c>
      <c r="P25" s="28">
        <v>1402</v>
      </c>
      <c r="Q25" s="28" t="s">
        <v>164</v>
      </c>
      <c r="R25" s="29">
        <v>18</v>
      </c>
      <c r="S25" s="28">
        <v>14</v>
      </c>
      <c r="T25" s="28" t="s">
        <v>159</v>
      </c>
      <c r="U25" s="28">
        <v>1</v>
      </c>
      <c r="V25" s="28" t="s">
        <v>109</v>
      </c>
      <c r="W25" s="28">
        <v>1.57975</v>
      </c>
      <c r="X25" s="28">
        <v>12</v>
      </c>
      <c r="Y25" s="28">
        <v>1402</v>
      </c>
      <c r="Z25">
        <v>107237</v>
      </c>
      <c r="AA25">
        <v>11033</v>
      </c>
      <c r="AB25">
        <v>7048</v>
      </c>
      <c r="AC25">
        <v>2701</v>
      </c>
      <c r="AD25">
        <v>86455</v>
      </c>
      <c r="AE25">
        <v>362</v>
      </c>
      <c r="AF25">
        <v>20</v>
      </c>
      <c r="AG25">
        <v>64</v>
      </c>
      <c r="AH25">
        <v>1</v>
      </c>
      <c r="AI25">
        <v>66</v>
      </c>
      <c r="AJ25">
        <v>0</v>
      </c>
      <c r="AK25">
        <v>213</v>
      </c>
      <c r="AL25">
        <v>1</v>
      </c>
      <c r="AM25">
        <v>6747</v>
      </c>
      <c r="AN25" s="41">
        <v>2</v>
      </c>
      <c r="AO25" s="42">
        <v>17</v>
      </c>
      <c r="AP25" s="42">
        <v>0</v>
      </c>
      <c r="AQ25" s="42">
        <v>1</v>
      </c>
      <c r="AR25" s="42">
        <v>0</v>
      </c>
      <c r="AS25" s="42">
        <v>0</v>
      </c>
      <c r="AT25" s="42">
        <v>0</v>
      </c>
      <c r="AU25" s="43">
        <v>0</v>
      </c>
      <c r="AV25" s="44">
        <v>18</v>
      </c>
      <c r="AW25" s="45">
        <v>21.561497326203209</v>
      </c>
      <c r="AX25" s="42">
        <v>15.948663101604279</v>
      </c>
      <c r="AY25" s="42">
        <v>5.3162210338680929</v>
      </c>
      <c r="AZ25" s="42">
        <v>5.0652406417112301</v>
      </c>
      <c r="BA25" s="43">
        <v>1.7796791443850268</v>
      </c>
      <c r="BB25" s="46">
        <v>3.3886258424242426</v>
      </c>
      <c r="BC25" s="38">
        <v>4.9872611464968157</v>
      </c>
      <c r="BD25" s="38">
        <v>1.1321656050955415</v>
      </c>
      <c r="BE25" s="38">
        <v>0.2023086269744836</v>
      </c>
      <c r="BF25" s="38">
        <v>0.15309842041312272</v>
      </c>
      <c r="BG25" s="38">
        <v>0.13122721749696234</v>
      </c>
      <c r="BH25" s="38">
        <v>0.12029161603888214</v>
      </c>
      <c r="BI25" s="38">
        <v>2.0636942675159231</v>
      </c>
      <c r="BJ25" s="38">
        <v>2.2786624203821657</v>
      </c>
      <c r="BK25" s="38">
        <v>0.27229299363057324</v>
      </c>
      <c r="BL25" s="38">
        <v>1.8773885350318471</v>
      </c>
      <c r="BM25" s="38">
        <v>0.17197452229299362</v>
      </c>
      <c r="BN25" s="38">
        <v>0.38694267515923564</v>
      </c>
      <c r="BO25" s="38">
        <v>3.4251592356687901</v>
      </c>
      <c r="BP25" s="45">
        <v>7267</v>
      </c>
      <c r="BQ25" s="42">
        <v>367</v>
      </c>
      <c r="BR25" s="42">
        <v>175</v>
      </c>
      <c r="BS25" s="42">
        <v>111</v>
      </c>
      <c r="BT25" s="42">
        <v>59</v>
      </c>
      <c r="BU25" s="42">
        <v>50</v>
      </c>
      <c r="BV25" s="42">
        <v>30</v>
      </c>
      <c r="BW25" s="42">
        <v>15</v>
      </c>
      <c r="BX25" s="42">
        <v>28</v>
      </c>
      <c r="BY25" s="42">
        <v>59</v>
      </c>
      <c r="BZ25" s="47">
        <v>119</v>
      </c>
      <c r="CA25" s="45">
        <v>242</v>
      </c>
      <c r="CB25" s="42">
        <v>224</v>
      </c>
      <c r="CC25" s="42">
        <v>60</v>
      </c>
      <c r="CD25" s="42">
        <v>100</v>
      </c>
      <c r="CE25" s="42">
        <v>3</v>
      </c>
      <c r="CF25" s="42">
        <v>11</v>
      </c>
      <c r="CG25" s="42">
        <v>9</v>
      </c>
      <c r="CH25" s="42">
        <v>0</v>
      </c>
      <c r="CI25" s="42">
        <v>4</v>
      </c>
      <c r="CJ25" s="42">
        <v>0</v>
      </c>
      <c r="CK25" s="47">
        <v>155</v>
      </c>
      <c r="CL25" s="45">
        <v>2022</v>
      </c>
      <c r="CM25" s="47">
        <v>16608</v>
      </c>
      <c r="CN25" s="45">
        <v>179</v>
      </c>
      <c r="CO25" s="42">
        <v>24</v>
      </c>
      <c r="CP25" s="42">
        <v>611</v>
      </c>
      <c r="CQ25" s="42">
        <v>7</v>
      </c>
      <c r="CR25" s="42">
        <v>20</v>
      </c>
      <c r="CS25" s="42">
        <v>3</v>
      </c>
      <c r="CT25" s="42">
        <v>519</v>
      </c>
      <c r="CU25" s="47">
        <v>28</v>
      </c>
      <c r="CV25" s="45">
        <v>191</v>
      </c>
      <c r="CW25" s="42">
        <v>170</v>
      </c>
      <c r="CX25" s="42">
        <v>70</v>
      </c>
      <c r="CY25" s="42">
        <v>57</v>
      </c>
      <c r="CZ25" s="42">
        <v>73</v>
      </c>
      <c r="DA25" s="42">
        <v>19</v>
      </c>
      <c r="DB25" s="42">
        <v>32</v>
      </c>
      <c r="DC25" s="42">
        <v>60</v>
      </c>
      <c r="DD25" s="42">
        <v>15</v>
      </c>
      <c r="DE25" s="47">
        <v>23</v>
      </c>
      <c r="DF25" s="40">
        <v>1520.9423503325943</v>
      </c>
    </row>
    <row r="26" spans="1:110" ht="15" thickBot="1" x14ac:dyDescent="0.4">
      <c r="A26" s="25" t="s">
        <v>102</v>
      </c>
      <c r="B26" s="25" t="s">
        <v>103</v>
      </c>
      <c r="C26" s="25" t="s">
        <v>104</v>
      </c>
      <c r="D26" s="25" t="s">
        <v>105</v>
      </c>
      <c r="E26" s="25" t="s">
        <v>159</v>
      </c>
      <c r="F26" s="25" t="s">
        <v>160</v>
      </c>
      <c r="G26" s="25" t="s">
        <v>165</v>
      </c>
      <c r="H26" s="25" t="s">
        <v>166</v>
      </c>
      <c r="I26" s="26">
        <v>459</v>
      </c>
      <c r="J26" s="26">
        <v>418</v>
      </c>
      <c r="K26" s="27">
        <v>877</v>
      </c>
      <c r="L26" s="28" t="s">
        <v>165</v>
      </c>
      <c r="M26" s="28">
        <v>123</v>
      </c>
      <c r="N26" s="28">
        <v>121</v>
      </c>
      <c r="O26" s="28" t="s">
        <v>166</v>
      </c>
      <c r="P26" s="28">
        <v>1403</v>
      </c>
      <c r="Q26" s="28" t="s">
        <v>165</v>
      </c>
      <c r="R26" s="29">
        <v>18</v>
      </c>
      <c r="S26" s="28">
        <v>14</v>
      </c>
      <c r="T26" s="28" t="s">
        <v>159</v>
      </c>
      <c r="U26" s="28">
        <v>1</v>
      </c>
      <c r="V26" s="28" t="s">
        <v>109</v>
      </c>
      <c r="W26" s="28">
        <v>8.8464799999999997</v>
      </c>
      <c r="X26" s="28">
        <v>12</v>
      </c>
      <c r="Y26" s="28">
        <v>1403</v>
      </c>
      <c r="Z26">
        <v>141276</v>
      </c>
      <c r="AA26">
        <v>15537</v>
      </c>
      <c r="AB26">
        <v>1115</v>
      </c>
      <c r="AC26">
        <v>6096</v>
      </c>
      <c r="AD26">
        <v>118528</v>
      </c>
      <c r="AE26">
        <v>1320</v>
      </c>
      <c r="AF26">
        <v>32</v>
      </c>
      <c r="AG26">
        <v>416</v>
      </c>
      <c r="AH26">
        <v>1</v>
      </c>
      <c r="AI26">
        <v>227</v>
      </c>
      <c r="AJ26">
        <v>0</v>
      </c>
      <c r="AK26">
        <v>629</v>
      </c>
      <c r="AL26">
        <v>14</v>
      </c>
      <c r="AM26">
        <v>10142</v>
      </c>
      <c r="AN26" s="41">
        <v>1</v>
      </c>
      <c r="AO26" s="42">
        <v>23</v>
      </c>
      <c r="AP26" s="42">
        <v>1</v>
      </c>
      <c r="AQ26" s="42">
        <v>4</v>
      </c>
      <c r="AR26" s="42">
        <v>0</v>
      </c>
      <c r="AS26" s="42">
        <v>0</v>
      </c>
      <c r="AT26" s="42">
        <v>0</v>
      </c>
      <c r="AU26" s="43">
        <v>0</v>
      </c>
      <c r="AV26" s="44">
        <v>32</v>
      </c>
      <c r="AW26" s="45">
        <v>140.14973262032086</v>
      </c>
      <c r="AX26" s="42">
        <v>103.66631016042781</v>
      </c>
      <c r="AY26" s="42">
        <v>34.555436720142602</v>
      </c>
      <c r="AZ26" s="42">
        <v>32.924064171122993</v>
      </c>
      <c r="BA26" s="43">
        <v>11.567914438502674</v>
      </c>
      <c r="BB26" s="46">
        <v>22.026067975757577</v>
      </c>
      <c r="BC26" s="38">
        <v>8.8662420382165603</v>
      </c>
      <c r="BD26" s="38">
        <v>2.0127388535031847</v>
      </c>
      <c r="BE26" s="38">
        <v>0.35965978128797083</v>
      </c>
      <c r="BF26" s="38">
        <v>0.27217496962332927</v>
      </c>
      <c r="BG26" s="38">
        <v>0.23329283110571081</v>
      </c>
      <c r="BH26" s="38">
        <v>0.21385176184690155</v>
      </c>
      <c r="BI26" s="38">
        <v>3.6687898089171975</v>
      </c>
      <c r="BJ26" s="38">
        <v>4.0509554140127388</v>
      </c>
      <c r="BK26" s="38">
        <v>0.48407643312101911</v>
      </c>
      <c r="BL26" s="38">
        <v>3.3375796178343951</v>
      </c>
      <c r="BM26" s="38">
        <v>0.30573248407643311</v>
      </c>
      <c r="BN26" s="38">
        <v>0.68789808917197448</v>
      </c>
      <c r="BO26" s="38">
        <v>6.0891719745222934</v>
      </c>
      <c r="BP26" s="45">
        <v>11628</v>
      </c>
      <c r="BQ26" s="42">
        <v>588</v>
      </c>
      <c r="BR26" s="42">
        <v>280</v>
      </c>
      <c r="BS26" s="42">
        <v>177</v>
      </c>
      <c r="BT26" s="42">
        <v>94</v>
      </c>
      <c r="BU26" s="42">
        <v>80</v>
      </c>
      <c r="BV26" s="42">
        <v>49</v>
      </c>
      <c r="BW26" s="42">
        <v>25</v>
      </c>
      <c r="BX26" s="42">
        <v>45</v>
      </c>
      <c r="BY26" s="42">
        <v>94</v>
      </c>
      <c r="BZ26" s="47">
        <v>191</v>
      </c>
      <c r="CA26" s="45">
        <v>387</v>
      </c>
      <c r="CB26" s="42">
        <v>358</v>
      </c>
      <c r="CC26" s="42">
        <v>96</v>
      </c>
      <c r="CD26" s="42">
        <v>160</v>
      </c>
      <c r="CE26" s="42">
        <v>5</v>
      </c>
      <c r="CF26" s="42">
        <v>17</v>
      </c>
      <c r="CG26" s="42">
        <v>14</v>
      </c>
      <c r="CH26" s="42">
        <v>0</v>
      </c>
      <c r="CI26" s="42">
        <v>7</v>
      </c>
      <c r="CJ26" s="42">
        <v>0</v>
      </c>
      <c r="CK26" s="47">
        <v>248</v>
      </c>
      <c r="CL26" s="45">
        <v>3410</v>
      </c>
      <c r="CM26" s="47">
        <v>28010</v>
      </c>
      <c r="CN26" s="45">
        <v>270</v>
      </c>
      <c r="CO26" s="42">
        <v>36</v>
      </c>
      <c r="CP26" s="42">
        <v>919</v>
      </c>
      <c r="CQ26" s="42">
        <v>11</v>
      </c>
      <c r="CR26" s="42">
        <v>30</v>
      </c>
      <c r="CS26" s="42">
        <v>4</v>
      </c>
      <c r="CT26" s="42">
        <v>781</v>
      </c>
      <c r="CU26" s="47">
        <v>42</v>
      </c>
      <c r="CV26" s="45">
        <v>306</v>
      </c>
      <c r="CW26" s="42">
        <v>272</v>
      </c>
      <c r="CX26" s="42">
        <v>113</v>
      </c>
      <c r="CY26" s="42">
        <v>91</v>
      </c>
      <c r="CZ26" s="42">
        <v>116</v>
      </c>
      <c r="DA26" s="42">
        <v>31</v>
      </c>
      <c r="DB26" s="42">
        <v>51</v>
      </c>
      <c r="DC26" s="42">
        <v>95</v>
      </c>
      <c r="DD26" s="42">
        <v>24</v>
      </c>
      <c r="DE26" s="47">
        <v>37</v>
      </c>
      <c r="DF26" s="40">
        <v>2565.1277716186255</v>
      </c>
    </row>
    <row r="27" spans="1:110" ht="15" thickBot="1" x14ac:dyDescent="0.4">
      <c r="A27" s="25" t="s">
        <v>102</v>
      </c>
      <c r="B27" s="25" t="s">
        <v>103</v>
      </c>
      <c r="C27" s="25" t="s">
        <v>104</v>
      </c>
      <c r="D27" s="25" t="s">
        <v>105</v>
      </c>
      <c r="E27" s="25" t="s">
        <v>159</v>
      </c>
      <c r="F27" s="25" t="s">
        <v>160</v>
      </c>
      <c r="G27" s="25" t="s">
        <v>167</v>
      </c>
      <c r="H27" s="25" t="s">
        <v>168</v>
      </c>
      <c r="I27" s="26">
        <v>855</v>
      </c>
      <c r="J27" s="26">
        <v>820</v>
      </c>
      <c r="K27" s="27">
        <v>1675</v>
      </c>
      <c r="L27" s="28" t="s">
        <v>167</v>
      </c>
      <c r="M27" s="28">
        <v>119</v>
      </c>
      <c r="N27" s="28">
        <v>118</v>
      </c>
      <c r="O27" s="28" t="s">
        <v>168</v>
      </c>
      <c r="P27" s="28">
        <v>1404</v>
      </c>
      <c r="Q27" s="28" t="s">
        <v>167</v>
      </c>
      <c r="R27" s="29">
        <v>18</v>
      </c>
      <c r="S27" s="28">
        <v>14</v>
      </c>
      <c r="T27" s="28" t="s">
        <v>159</v>
      </c>
      <c r="U27" s="28">
        <v>1</v>
      </c>
      <c r="V27" s="28" t="s">
        <v>109</v>
      </c>
      <c r="W27" s="28">
        <v>21.220600000000001</v>
      </c>
      <c r="X27" s="28">
        <v>12</v>
      </c>
      <c r="Y27" s="28">
        <v>1404</v>
      </c>
      <c r="Z27">
        <v>301933</v>
      </c>
      <c r="AA27">
        <v>42494</v>
      </c>
      <c r="AB27">
        <v>4343</v>
      </c>
      <c r="AC27">
        <v>19248</v>
      </c>
      <c r="AD27">
        <v>235848</v>
      </c>
      <c r="AE27">
        <v>2847</v>
      </c>
      <c r="AF27">
        <v>47</v>
      </c>
      <c r="AG27">
        <v>880</v>
      </c>
      <c r="AH27">
        <v>1</v>
      </c>
      <c r="AI27">
        <v>935</v>
      </c>
      <c r="AJ27">
        <v>9</v>
      </c>
      <c r="AK27">
        <v>829</v>
      </c>
      <c r="AL27">
        <v>147</v>
      </c>
      <c r="AM27">
        <v>23294</v>
      </c>
      <c r="AN27" s="41">
        <v>3</v>
      </c>
      <c r="AO27" s="42">
        <v>22</v>
      </c>
      <c r="AP27" s="42">
        <v>3</v>
      </c>
      <c r="AQ27" s="42">
        <v>11</v>
      </c>
      <c r="AR27" s="42">
        <v>0</v>
      </c>
      <c r="AS27" s="42">
        <v>0</v>
      </c>
      <c r="AT27" s="42">
        <v>0</v>
      </c>
      <c r="AU27" s="43">
        <v>0</v>
      </c>
      <c r="AV27" s="44">
        <v>47</v>
      </c>
      <c r="AW27" s="45">
        <v>296.47058823529414</v>
      </c>
      <c r="AX27" s="42">
        <v>219.29411764705881</v>
      </c>
      <c r="AY27" s="42">
        <v>73.098039215686271</v>
      </c>
      <c r="AZ27" s="42">
        <v>69.647058823529406</v>
      </c>
      <c r="BA27" s="43">
        <v>24.470588235294116</v>
      </c>
      <c r="BB27" s="46">
        <v>46.593605333333336</v>
      </c>
      <c r="BC27" s="38">
        <v>13.022292993630574</v>
      </c>
      <c r="BD27" s="38">
        <v>2.9562101910828025</v>
      </c>
      <c r="BE27" s="38">
        <v>0.52825030376670723</v>
      </c>
      <c r="BF27" s="38">
        <v>0.3997569866342649</v>
      </c>
      <c r="BG27" s="38">
        <v>0.34264884568651277</v>
      </c>
      <c r="BH27" s="38">
        <v>0.31409477521263673</v>
      </c>
      <c r="BI27" s="38">
        <v>5.3885350318471339</v>
      </c>
      <c r="BJ27" s="38">
        <v>5.9498407643312108</v>
      </c>
      <c r="BK27" s="38">
        <v>0.7109872611464968</v>
      </c>
      <c r="BL27" s="38">
        <v>4.9020700636942678</v>
      </c>
      <c r="BM27" s="38">
        <v>0.4490445859872611</v>
      </c>
      <c r="BN27" s="38">
        <v>1.0103503184713376</v>
      </c>
      <c r="BO27" s="38">
        <v>8.9434713375796164</v>
      </c>
      <c r="BP27" s="45">
        <v>17078</v>
      </c>
      <c r="BQ27" s="42">
        <v>863</v>
      </c>
      <c r="BR27" s="42">
        <v>411</v>
      </c>
      <c r="BS27" s="42">
        <v>260</v>
      </c>
      <c r="BT27" s="42">
        <v>138</v>
      </c>
      <c r="BU27" s="42">
        <v>118</v>
      </c>
      <c r="BV27" s="42">
        <v>71</v>
      </c>
      <c r="BW27" s="42">
        <v>36</v>
      </c>
      <c r="BX27" s="42">
        <v>65</v>
      </c>
      <c r="BY27" s="42">
        <v>139</v>
      </c>
      <c r="BZ27" s="47">
        <v>280</v>
      </c>
      <c r="CA27" s="45">
        <v>568</v>
      </c>
      <c r="CB27" s="42">
        <v>525</v>
      </c>
      <c r="CC27" s="42">
        <v>140</v>
      </c>
      <c r="CD27" s="42">
        <v>235</v>
      </c>
      <c r="CE27" s="42">
        <v>8</v>
      </c>
      <c r="CF27" s="42">
        <v>26</v>
      </c>
      <c r="CG27" s="42">
        <v>20</v>
      </c>
      <c r="CH27" s="42">
        <v>0</v>
      </c>
      <c r="CI27" s="42">
        <v>10</v>
      </c>
      <c r="CJ27" s="42">
        <v>0</v>
      </c>
      <c r="CK27" s="47">
        <v>364</v>
      </c>
      <c r="CL27" s="45">
        <v>6513</v>
      </c>
      <c r="CM27" s="47">
        <v>53497</v>
      </c>
      <c r="CN27" s="45">
        <v>619</v>
      </c>
      <c r="CO27" s="42">
        <v>82</v>
      </c>
      <c r="CP27" s="42">
        <v>2110</v>
      </c>
      <c r="CQ27" s="42">
        <v>26</v>
      </c>
      <c r="CR27" s="42">
        <v>70</v>
      </c>
      <c r="CS27" s="42">
        <v>9</v>
      </c>
      <c r="CT27" s="42">
        <v>1793</v>
      </c>
      <c r="CU27" s="47">
        <v>97</v>
      </c>
      <c r="CV27" s="45">
        <v>449</v>
      </c>
      <c r="CW27" s="42">
        <v>400</v>
      </c>
      <c r="CX27" s="42">
        <v>166</v>
      </c>
      <c r="CY27" s="42">
        <v>134</v>
      </c>
      <c r="CZ27" s="42">
        <v>170</v>
      </c>
      <c r="DA27" s="42">
        <v>46</v>
      </c>
      <c r="DB27" s="42">
        <v>74</v>
      </c>
      <c r="DC27" s="42">
        <v>140</v>
      </c>
      <c r="DD27" s="42">
        <v>35</v>
      </c>
      <c r="DE27" s="47">
        <v>54</v>
      </c>
      <c r="DF27" s="40">
        <v>4899.1893015521064</v>
      </c>
    </row>
    <row r="28" spans="1:110" ht="15" thickBot="1" x14ac:dyDescent="0.4">
      <c r="A28" s="25" t="s">
        <v>102</v>
      </c>
      <c r="B28" s="25" t="s">
        <v>103</v>
      </c>
      <c r="C28" s="25" t="s">
        <v>104</v>
      </c>
      <c r="D28" s="25" t="s">
        <v>105</v>
      </c>
      <c r="E28" s="25" t="s">
        <v>159</v>
      </c>
      <c r="F28" s="25" t="s">
        <v>160</v>
      </c>
      <c r="G28" s="25" t="s">
        <v>169</v>
      </c>
      <c r="H28" s="25" t="s">
        <v>170</v>
      </c>
      <c r="I28" s="26">
        <v>223</v>
      </c>
      <c r="J28" s="26">
        <v>185</v>
      </c>
      <c r="K28" s="27">
        <v>408</v>
      </c>
      <c r="L28" s="28" t="s">
        <v>169</v>
      </c>
      <c r="M28" s="28">
        <v>125</v>
      </c>
      <c r="N28" s="28">
        <v>123</v>
      </c>
      <c r="O28" s="28" t="s">
        <v>170</v>
      </c>
      <c r="P28" s="28">
        <v>1405</v>
      </c>
      <c r="Q28" s="28" t="s">
        <v>169</v>
      </c>
      <c r="R28" s="29">
        <v>18</v>
      </c>
      <c r="S28" s="28">
        <v>14</v>
      </c>
      <c r="T28" s="28" t="s">
        <v>159</v>
      </c>
      <c r="U28" s="28">
        <v>1</v>
      </c>
      <c r="V28" s="28" t="s">
        <v>109</v>
      </c>
      <c r="W28" s="28">
        <v>1.58632</v>
      </c>
      <c r="X28" s="28">
        <v>12</v>
      </c>
      <c r="Y28" s="28">
        <v>1405</v>
      </c>
      <c r="Z28">
        <v>85956</v>
      </c>
      <c r="AA28">
        <v>8494</v>
      </c>
      <c r="AB28">
        <v>0</v>
      </c>
      <c r="AC28">
        <v>3444</v>
      </c>
      <c r="AD28">
        <v>74018</v>
      </c>
      <c r="AE28">
        <v>500</v>
      </c>
      <c r="AF28">
        <v>23</v>
      </c>
      <c r="AG28">
        <v>161</v>
      </c>
      <c r="AH28">
        <v>1</v>
      </c>
      <c r="AI28">
        <v>42</v>
      </c>
      <c r="AJ28">
        <v>0</v>
      </c>
      <c r="AK28">
        <v>277</v>
      </c>
      <c r="AL28">
        <v>2</v>
      </c>
      <c r="AM28">
        <v>7490</v>
      </c>
      <c r="AN28" s="41">
        <v>0</v>
      </c>
      <c r="AO28" s="42">
        <v>17</v>
      </c>
      <c r="AP28" s="42">
        <v>0</v>
      </c>
      <c r="AQ28" s="42">
        <v>5</v>
      </c>
      <c r="AR28" s="42">
        <v>1</v>
      </c>
      <c r="AS28" s="42">
        <v>0</v>
      </c>
      <c r="AT28" s="42">
        <v>0</v>
      </c>
      <c r="AU28" s="43">
        <v>0</v>
      </c>
      <c r="AV28" s="44">
        <v>17</v>
      </c>
      <c r="AW28" s="45">
        <v>54.240641711229948</v>
      </c>
      <c r="AX28" s="42">
        <v>40.120855614973259</v>
      </c>
      <c r="AY28" s="42">
        <v>13.37361853832442</v>
      </c>
      <c r="AZ28" s="42">
        <v>12.742245989304813</v>
      </c>
      <c r="BA28" s="43">
        <v>4.4770053475935825</v>
      </c>
      <c r="BB28" s="46">
        <v>8.5245118848484847</v>
      </c>
      <c r="BC28" s="38">
        <v>4.7101910828025479</v>
      </c>
      <c r="BD28" s="38">
        <v>1.0692675159235669</v>
      </c>
      <c r="BE28" s="38">
        <v>0.19106925880923453</v>
      </c>
      <c r="BF28" s="38">
        <v>0.14459295261239369</v>
      </c>
      <c r="BG28" s="38">
        <v>0.12393681652490887</v>
      </c>
      <c r="BH28" s="38">
        <v>0.11360874848116648</v>
      </c>
      <c r="BI28" s="38">
        <v>1.9490445859872614</v>
      </c>
      <c r="BJ28" s="38">
        <v>2.1520700636942678</v>
      </c>
      <c r="BK28" s="38">
        <v>0.25716560509554137</v>
      </c>
      <c r="BL28" s="38">
        <v>1.7730891719745221</v>
      </c>
      <c r="BM28" s="38">
        <v>0.16242038216560509</v>
      </c>
      <c r="BN28" s="38">
        <v>0.36544585987261152</v>
      </c>
      <c r="BO28" s="38">
        <v>3.2348726114649682</v>
      </c>
      <c r="BP28" s="45">
        <v>8358</v>
      </c>
      <c r="BQ28" s="42">
        <v>422</v>
      </c>
      <c r="BR28" s="42">
        <v>201</v>
      </c>
      <c r="BS28" s="42">
        <v>127</v>
      </c>
      <c r="BT28" s="42">
        <v>68</v>
      </c>
      <c r="BU28" s="42">
        <v>58</v>
      </c>
      <c r="BV28" s="42">
        <v>35</v>
      </c>
      <c r="BW28" s="42">
        <v>18</v>
      </c>
      <c r="BX28" s="42">
        <v>32</v>
      </c>
      <c r="BY28" s="42">
        <v>68</v>
      </c>
      <c r="BZ28" s="47">
        <v>137</v>
      </c>
      <c r="CA28" s="45">
        <v>278</v>
      </c>
      <c r="CB28" s="42">
        <v>257</v>
      </c>
      <c r="CC28" s="42">
        <v>69</v>
      </c>
      <c r="CD28" s="42">
        <v>115</v>
      </c>
      <c r="CE28" s="42">
        <v>4</v>
      </c>
      <c r="CF28" s="42">
        <v>12</v>
      </c>
      <c r="CG28" s="42">
        <v>10</v>
      </c>
      <c r="CH28" s="42">
        <v>0</v>
      </c>
      <c r="CI28" s="42">
        <v>5</v>
      </c>
      <c r="CJ28" s="42">
        <v>0</v>
      </c>
      <c r="CK28" s="47">
        <v>178</v>
      </c>
      <c r="CL28" s="45">
        <v>1587</v>
      </c>
      <c r="CM28" s="47">
        <v>13031</v>
      </c>
      <c r="CN28" s="45">
        <v>199</v>
      </c>
      <c r="CO28" s="42">
        <v>26</v>
      </c>
      <c r="CP28" s="42">
        <v>678</v>
      </c>
      <c r="CQ28" s="42">
        <v>8</v>
      </c>
      <c r="CR28" s="42">
        <v>22</v>
      </c>
      <c r="CS28" s="42">
        <v>3</v>
      </c>
      <c r="CT28" s="42">
        <v>576</v>
      </c>
      <c r="CU28" s="47">
        <v>31</v>
      </c>
      <c r="CV28" s="45">
        <v>220</v>
      </c>
      <c r="CW28" s="42">
        <v>196</v>
      </c>
      <c r="CX28" s="42">
        <v>81</v>
      </c>
      <c r="CY28" s="42">
        <v>66</v>
      </c>
      <c r="CZ28" s="42">
        <v>83</v>
      </c>
      <c r="DA28" s="42">
        <v>22</v>
      </c>
      <c r="DB28" s="42">
        <v>36</v>
      </c>
      <c r="DC28" s="42">
        <v>69</v>
      </c>
      <c r="DD28" s="42">
        <v>17</v>
      </c>
      <c r="DE28" s="47">
        <v>27</v>
      </c>
      <c r="DF28" s="40">
        <v>1193.3547671840354</v>
      </c>
    </row>
    <row r="29" spans="1:110" ht="15" thickBot="1" x14ac:dyDescent="0.4">
      <c r="A29" s="25" t="s">
        <v>102</v>
      </c>
      <c r="B29" s="25" t="s">
        <v>103</v>
      </c>
      <c r="C29" s="25" t="s">
        <v>104</v>
      </c>
      <c r="D29" s="25" t="s">
        <v>105</v>
      </c>
      <c r="E29" s="25" t="s">
        <v>159</v>
      </c>
      <c r="F29" s="25" t="s">
        <v>160</v>
      </c>
      <c r="G29" s="25" t="s">
        <v>171</v>
      </c>
      <c r="H29" s="25" t="s">
        <v>172</v>
      </c>
      <c r="I29" s="26">
        <v>477</v>
      </c>
      <c r="J29" s="26">
        <v>420</v>
      </c>
      <c r="K29" s="27">
        <v>897</v>
      </c>
      <c r="L29" s="28" t="s">
        <v>173</v>
      </c>
      <c r="M29" s="28">
        <v>126</v>
      </c>
      <c r="N29" s="28">
        <v>124</v>
      </c>
      <c r="O29" s="28" t="s">
        <v>172</v>
      </c>
      <c r="P29" s="28">
        <v>1406</v>
      </c>
      <c r="Q29" s="28" t="s">
        <v>173</v>
      </c>
      <c r="R29" s="29">
        <v>18</v>
      </c>
      <c r="S29" s="28">
        <v>14</v>
      </c>
      <c r="T29" s="28" t="s">
        <v>159</v>
      </c>
      <c r="U29" s="28">
        <v>1</v>
      </c>
      <c r="V29" s="28" t="s">
        <v>109</v>
      </c>
      <c r="W29" s="28">
        <v>6.2440199999999999</v>
      </c>
      <c r="X29" s="28">
        <v>12</v>
      </c>
      <c r="Y29" s="28">
        <v>1406</v>
      </c>
      <c r="Z29">
        <v>148453</v>
      </c>
      <c r="AA29">
        <v>20665</v>
      </c>
      <c r="AB29">
        <v>2264</v>
      </c>
      <c r="AC29">
        <v>6071</v>
      </c>
      <c r="AD29">
        <v>119453</v>
      </c>
      <c r="AE29">
        <v>932</v>
      </c>
      <c r="AF29">
        <v>58</v>
      </c>
      <c r="AG29">
        <v>291</v>
      </c>
      <c r="AH29">
        <v>1</v>
      </c>
      <c r="AI29">
        <v>96</v>
      </c>
      <c r="AJ29">
        <v>16</v>
      </c>
      <c r="AK29">
        <v>454</v>
      </c>
      <c r="AL29">
        <v>16</v>
      </c>
      <c r="AM29">
        <v>10117</v>
      </c>
      <c r="AN29" s="41">
        <v>0</v>
      </c>
      <c r="AO29" s="42">
        <v>34</v>
      </c>
      <c r="AP29" s="42">
        <v>6</v>
      </c>
      <c r="AQ29" s="42">
        <v>13</v>
      </c>
      <c r="AR29" s="42">
        <v>0</v>
      </c>
      <c r="AS29" s="42">
        <v>0</v>
      </c>
      <c r="AT29" s="42">
        <v>0</v>
      </c>
      <c r="AU29" s="43">
        <v>0</v>
      </c>
      <c r="AV29" s="44">
        <v>58</v>
      </c>
      <c r="AW29" s="45">
        <v>98.037433155080208</v>
      </c>
      <c r="AX29" s="42">
        <v>72.516577540106951</v>
      </c>
      <c r="AY29" s="42">
        <v>24.172192513368984</v>
      </c>
      <c r="AZ29" s="42">
        <v>23.031016042780749</v>
      </c>
      <c r="BA29" s="43">
        <v>8.0919786096256683</v>
      </c>
      <c r="BB29" s="46">
        <v>15.407658127272727</v>
      </c>
      <c r="BC29" s="38">
        <v>16.070063694267517</v>
      </c>
      <c r="BD29" s="38">
        <v>3.6480891719745228</v>
      </c>
      <c r="BE29" s="38">
        <v>0.65188335358444716</v>
      </c>
      <c r="BF29" s="38">
        <v>0.49331713244228437</v>
      </c>
      <c r="BG29" s="38">
        <v>0.42284325637910086</v>
      </c>
      <c r="BH29" s="38">
        <v>0.38760631834750914</v>
      </c>
      <c r="BI29" s="38">
        <v>6.6496815286624198</v>
      </c>
      <c r="BJ29" s="38">
        <v>7.3423566878980893</v>
      </c>
      <c r="BK29" s="38">
        <v>0.87738853503184711</v>
      </c>
      <c r="BL29" s="38">
        <v>6.0493630573248414</v>
      </c>
      <c r="BM29" s="38">
        <v>0.55414012738853502</v>
      </c>
      <c r="BN29" s="38">
        <v>1.2468152866242037</v>
      </c>
      <c r="BO29" s="38">
        <v>11.036624203821656</v>
      </c>
      <c r="BP29" s="45">
        <v>21076</v>
      </c>
      <c r="BQ29" s="42">
        <v>1065</v>
      </c>
      <c r="BR29" s="42">
        <v>507</v>
      </c>
      <c r="BS29" s="42">
        <v>321</v>
      </c>
      <c r="BT29" s="42">
        <v>170</v>
      </c>
      <c r="BU29" s="42">
        <v>145</v>
      </c>
      <c r="BV29" s="42">
        <v>88</v>
      </c>
      <c r="BW29" s="42">
        <v>45</v>
      </c>
      <c r="BX29" s="42">
        <v>81</v>
      </c>
      <c r="BY29" s="42">
        <v>171</v>
      </c>
      <c r="BZ29" s="47">
        <v>346</v>
      </c>
      <c r="CA29" s="45">
        <v>701</v>
      </c>
      <c r="CB29" s="42">
        <v>648</v>
      </c>
      <c r="CC29" s="42">
        <v>173</v>
      </c>
      <c r="CD29" s="42">
        <v>290</v>
      </c>
      <c r="CE29" s="42">
        <v>9</v>
      </c>
      <c r="CF29" s="42">
        <v>31</v>
      </c>
      <c r="CG29" s="42">
        <v>25</v>
      </c>
      <c r="CH29" s="42">
        <v>0</v>
      </c>
      <c r="CI29" s="42">
        <v>12</v>
      </c>
      <c r="CJ29" s="42">
        <v>0</v>
      </c>
      <c r="CK29" s="47">
        <v>449</v>
      </c>
      <c r="CL29" s="45">
        <v>3488</v>
      </c>
      <c r="CM29" s="47">
        <v>28649</v>
      </c>
      <c r="CN29" s="45">
        <v>269</v>
      </c>
      <c r="CO29" s="42">
        <v>36</v>
      </c>
      <c r="CP29" s="42">
        <v>916</v>
      </c>
      <c r="CQ29" s="42">
        <v>11</v>
      </c>
      <c r="CR29" s="42">
        <v>30</v>
      </c>
      <c r="CS29" s="42">
        <v>4</v>
      </c>
      <c r="CT29" s="42">
        <v>779</v>
      </c>
      <c r="CU29" s="47">
        <v>42</v>
      </c>
      <c r="CV29" s="45">
        <v>554</v>
      </c>
      <c r="CW29" s="42">
        <v>493</v>
      </c>
      <c r="CX29" s="42">
        <v>204</v>
      </c>
      <c r="CY29" s="42">
        <v>165</v>
      </c>
      <c r="CZ29" s="42">
        <v>210</v>
      </c>
      <c r="DA29" s="42">
        <v>56</v>
      </c>
      <c r="DB29" s="42">
        <v>92</v>
      </c>
      <c r="DC29" s="42">
        <v>173</v>
      </c>
      <c r="DD29" s="42">
        <v>43</v>
      </c>
      <c r="DE29" s="47">
        <v>67</v>
      </c>
      <c r="DF29" s="40">
        <v>2623.6255543237253</v>
      </c>
    </row>
    <row r="30" spans="1:110" ht="15" thickBot="1" x14ac:dyDescent="0.4">
      <c r="A30" s="25" t="s">
        <v>102</v>
      </c>
      <c r="B30" s="25" t="s">
        <v>103</v>
      </c>
      <c r="C30" s="25" t="s">
        <v>104</v>
      </c>
      <c r="D30" s="25" t="s">
        <v>105</v>
      </c>
      <c r="E30" s="25" t="s">
        <v>159</v>
      </c>
      <c r="F30" s="25" t="s">
        <v>160</v>
      </c>
      <c r="G30" s="25" t="s">
        <v>174</v>
      </c>
      <c r="H30" s="25" t="s">
        <v>175</v>
      </c>
      <c r="I30" s="26">
        <v>193</v>
      </c>
      <c r="J30" s="26">
        <v>167</v>
      </c>
      <c r="K30" s="27">
        <v>360</v>
      </c>
      <c r="L30" s="28" t="s">
        <v>174</v>
      </c>
      <c r="M30" s="28">
        <v>127</v>
      </c>
      <c r="N30" s="28">
        <v>125</v>
      </c>
      <c r="O30" s="28" t="s">
        <v>175</v>
      </c>
      <c r="P30" s="28">
        <v>1407</v>
      </c>
      <c r="Q30" s="28" t="s">
        <v>174</v>
      </c>
      <c r="R30" s="29">
        <v>18</v>
      </c>
      <c r="S30" s="28">
        <v>14</v>
      </c>
      <c r="T30" s="28" t="s">
        <v>159</v>
      </c>
      <c r="U30" s="28">
        <v>1</v>
      </c>
      <c r="V30" s="28" t="s">
        <v>109</v>
      </c>
      <c r="W30" s="28">
        <v>4.2208800000000002</v>
      </c>
      <c r="X30" s="28">
        <v>12</v>
      </c>
      <c r="Y30" s="28">
        <v>1407</v>
      </c>
      <c r="Z30">
        <v>72979</v>
      </c>
      <c r="AA30">
        <v>12022</v>
      </c>
      <c r="AB30">
        <v>3822</v>
      </c>
      <c r="AC30">
        <v>3509</v>
      </c>
      <c r="AD30">
        <v>53626</v>
      </c>
      <c r="AE30">
        <v>695</v>
      </c>
      <c r="AF30">
        <v>46</v>
      </c>
      <c r="AG30">
        <v>175</v>
      </c>
      <c r="AH30">
        <v>5</v>
      </c>
      <c r="AI30">
        <v>20</v>
      </c>
      <c r="AJ30">
        <v>0</v>
      </c>
      <c r="AK30">
        <v>436</v>
      </c>
      <c r="AL30">
        <v>15</v>
      </c>
      <c r="AM30">
        <v>23739</v>
      </c>
      <c r="AN30" s="41">
        <v>1</v>
      </c>
      <c r="AO30" s="42">
        <v>37</v>
      </c>
      <c r="AP30" s="42">
        <v>7</v>
      </c>
      <c r="AQ30" s="42">
        <v>1</v>
      </c>
      <c r="AR30" s="42">
        <v>0</v>
      </c>
      <c r="AS30" s="42">
        <v>0</v>
      </c>
      <c r="AT30" s="42">
        <v>0</v>
      </c>
      <c r="AU30" s="43">
        <v>0</v>
      </c>
      <c r="AV30" s="44">
        <v>44</v>
      </c>
      <c r="AW30" s="45">
        <v>58.957219251336902</v>
      </c>
      <c r="AX30" s="42">
        <v>43.609625668449198</v>
      </c>
      <c r="AY30" s="42">
        <v>14.536541889483066</v>
      </c>
      <c r="AZ30" s="42">
        <v>13.850267379679144</v>
      </c>
      <c r="BA30" s="43">
        <v>4.8663101604278074</v>
      </c>
      <c r="BB30" s="46">
        <v>9.2657737878787891</v>
      </c>
      <c r="BC30" s="38">
        <v>12.19108280254777</v>
      </c>
      <c r="BD30" s="38">
        <v>2.7675159235668794</v>
      </c>
      <c r="BE30" s="38">
        <v>0.49453219927095993</v>
      </c>
      <c r="BF30" s="38">
        <v>0.37424058323207776</v>
      </c>
      <c r="BG30" s="38">
        <v>0.32077764277035237</v>
      </c>
      <c r="BH30" s="38">
        <v>0.29404617253948967</v>
      </c>
      <c r="BI30" s="38">
        <v>5.0445859872611463</v>
      </c>
      <c r="BJ30" s="38">
        <v>5.5700636942675166</v>
      </c>
      <c r="BK30" s="38">
        <v>0.66560509554140135</v>
      </c>
      <c r="BL30" s="38">
        <v>4.5891719745222934</v>
      </c>
      <c r="BM30" s="38">
        <v>0.4203821656050955</v>
      </c>
      <c r="BN30" s="38">
        <v>0.94585987261146498</v>
      </c>
      <c r="BO30" s="38">
        <v>8.372611464968152</v>
      </c>
      <c r="BP30" s="45">
        <v>16715</v>
      </c>
      <c r="BQ30" s="42">
        <v>845</v>
      </c>
      <c r="BR30" s="42">
        <v>402</v>
      </c>
      <c r="BS30" s="42">
        <v>254</v>
      </c>
      <c r="BT30" s="42">
        <v>135</v>
      </c>
      <c r="BU30" s="42">
        <v>115</v>
      </c>
      <c r="BV30" s="42">
        <v>70</v>
      </c>
      <c r="BW30" s="42">
        <v>35</v>
      </c>
      <c r="BX30" s="42">
        <v>64</v>
      </c>
      <c r="BY30" s="42">
        <v>136</v>
      </c>
      <c r="BZ30" s="47">
        <v>274</v>
      </c>
      <c r="CA30" s="45">
        <v>556</v>
      </c>
      <c r="CB30" s="42">
        <v>514</v>
      </c>
      <c r="CC30" s="42">
        <v>137</v>
      </c>
      <c r="CD30" s="42">
        <v>230</v>
      </c>
      <c r="CE30" s="42">
        <v>7</v>
      </c>
      <c r="CF30" s="42">
        <v>25</v>
      </c>
      <c r="CG30" s="42">
        <v>20</v>
      </c>
      <c r="CH30" s="42">
        <v>0</v>
      </c>
      <c r="CI30" s="42">
        <v>9</v>
      </c>
      <c r="CJ30" s="42">
        <v>0</v>
      </c>
      <c r="CK30" s="47">
        <v>356</v>
      </c>
      <c r="CL30" s="45">
        <v>1400</v>
      </c>
      <c r="CM30" s="47">
        <v>11498</v>
      </c>
      <c r="CN30" s="45">
        <v>631</v>
      </c>
      <c r="CO30" s="42">
        <v>84</v>
      </c>
      <c r="CP30" s="42">
        <v>2150</v>
      </c>
      <c r="CQ30" s="42">
        <v>26</v>
      </c>
      <c r="CR30" s="42">
        <v>71</v>
      </c>
      <c r="CS30" s="42">
        <v>10</v>
      </c>
      <c r="CT30" s="42">
        <v>1827</v>
      </c>
      <c r="CU30" s="47">
        <v>99</v>
      </c>
      <c r="CV30" s="45">
        <v>440</v>
      </c>
      <c r="CW30" s="42">
        <v>391</v>
      </c>
      <c r="CX30" s="42">
        <v>162</v>
      </c>
      <c r="CY30" s="42">
        <v>131</v>
      </c>
      <c r="CZ30" s="42">
        <v>167</v>
      </c>
      <c r="DA30" s="42">
        <v>45</v>
      </c>
      <c r="DB30" s="42">
        <v>73</v>
      </c>
      <c r="DC30" s="42">
        <v>137</v>
      </c>
      <c r="DD30" s="42">
        <v>34</v>
      </c>
      <c r="DE30" s="47">
        <v>53</v>
      </c>
      <c r="DF30" s="40">
        <v>1052.960088691796</v>
      </c>
    </row>
    <row r="31" spans="1:110" ht="15" thickBot="1" x14ac:dyDescent="0.4">
      <c r="A31" s="25" t="s">
        <v>102</v>
      </c>
      <c r="B31" s="25" t="s">
        <v>103</v>
      </c>
      <c r="C31" s="25" t="s">
        <v>104</v>
      </c>
      <c r="D31" s="25" t="s">
        <v>105</v>
      </c>
      <c r="E31" s="25" t="s">
        <v>159</v>
      </c>
      <c r="F31" s="25" t="s">
        <v>160</v>
      </c>
      <c r="G31" s="25" t="s">
        <v>176</v>
      </c>
      <c r="H31" s="25" t="s">
        <v>177</v>
      </c>
      <c r="I31" s="26">
        <v>109</v>
      </c>
      <c r="J31" s="26">
        <v>103</v>
      </c>
      <c r="K31" s="27">
        <v>212</v>
      </c>
      <c r="L31" s="28" t="s">
        <v>176</v>
      </c>
      <c r="M31" s="28">
        <v>129</v>
      </c>
      <c r="N31" s="28">
        <v>127</v>
      </c>
      <c r="O31" s="28" t="s">
        <v>177</v>
      </c>
      <c r="P31" s="28">
        <v>1408</v>
      </c>
      <c r="Q31" s="28" t="s">
        <v>176</v>
      </c>
      <c r="R31" s="29">
        <v>18</v>
      </c>
      <c r="S31" s="28">
        <v>14</v>
      </c>
      <c r="T31" s="28" t="s">
        <v>159</v>
      </c>
      <c r="U31" s="28">
        <v>1</v>
      </c>
      <c r="V31" s="28" t="s">
        <v>109</v>
      </c>
      <c r="W31" s="28">
        <v>0.93975799999999998</v>
      </c>
      <c r="X31" s="28">
        <v>12</v>
      </c>
      <c r="Y31" s="28">
        <v>1408</v>
      </c>
      <c r="Z31">
        <v>34775</v>
      </c>
      <c r="AA31">
        <v>7944</v>
      </c>
      <c r="AB31">
        <v>717</v>
      </c>
      <c r="AC31">
        <v>1581</v>
      </c>
      <c r="AD31">
        <v>24533</v>
      </c>
      <c r="AE31">
        <v>211</v>
      </c>
      <c r="AF31">
        <v>7</v>
      </c>
      <c r="AG31">
        <v>64</v>
      </c>
      <c r="AH31">
        <v>0</v>
      </c>
      <c r="AI31">
        <v>40</v>
      </c>
      <c r="AJ31">
        <v>0</v>
      </c>
      <c r="AK31">
        <v>98</v>
      </c>
      <c r="AL31">
        <v>2</v>
      </c>
      <c r="AM31">
        <v>1581</v>
      </c>
      <c r="AN31" s="41">
        <v>0</v>
      </c>
      <c r="AO31" s="42">
        <v>0</v>
      </c>
      <c r="AP31" s="42">
        <v>3</v>
      </c>
      <c r="AQ31" s="42">
        <v>1</v>
      </c>
      <c r="AR31" s="42">
        <v>0</v>
      </c>
      <c r="AS31" s="42">
        <v>0</v>
      </c>
      <c r="AT31" s="42">
        <v>0</v>
      </c>
      <c r="AU31" s="43">
        <v>0</v>
      </c>
      <c r="AV31" s="44">
        <v>7</v>
      </c>
      <c r="AW31" s="45">
        <v>21.561497326203209</v>
      </c>
      <c r="AX31" s="42">
        <v>15.948663101604279</v>
      </c>
      <c r="AY31" s="42">
        <v>5.3162210338680929</v>
      </c>
      <c r="AZ31" s="42">
        <v>5.0652406417112301</v>
      </c>
      <c r="BA31" s="43">
        <v>1.7796791443850268</v>
      </c>
      <c r="BB31" s="46">
        <v>3.3886258424242426</v>
      </c>
      <c r="BC31" s="38">
        <v>1.9394904458598727</v>
      </c>
      <c r="BD31" s="38">
        <v>0.44028662420382164</v>
      </c>
      <c r="BE31" s="38">
        <v>7.8675577156743615E-2</v>
      </c>
      <c r="BF31" s="38">
        <v>5.9538274605103275E-2</v>
      </c>
      <c r="BG31" s="38">
        <v>5.1032806804374234E-2</v>
      </c>
      <c r="BH31" s="38">
        <v>4.678007290400972E-2</v>
      </c>
      <c r="BI31" s="38">
        <v>0.80254777070063699</v>
      </c>
      <c r="BJ31" s="38">
        <v>0.88614649681528668</v>
      </c>
      <c r="BK31" s="38">
        <v>0.10589171974522292</v>
      </c>
      <c r="BL31" s="38">
        <v>0.73009554140127386</v>
      </c>
      <c r="BM31" s="38">
        <v>6.6878980891719744E-2</v>
      </c>
      <c r="BN31" s="38">
        <v>0.15047770700636945</v>
      </c>
      <c r="BO31" s="38">
        <v>1.3320063694267517</v>
      </c>
      <c r="BP31" s="45">
        <v>2544</v>
      </c>
      <c r="BQ31" s="42">
        <v>129</v>
      </c>
      <c r="BR31" s="42">
        <v>61</v>
      </c>
      <c r="BS31" s="42">
        <v>39</v>
      </c>
      <c r="BT31" s="42">
        <v>21</v>
      </c>
      <c r="BU31" s="42">
        <v>18</v>
      </c>
      <c r="BV31" s="42">
        <v>11</v>
      </c>
      <c r="BW31" s="42">
        <v>5</v>
      </c>
      <c r="BX31" s="42">
        <v>10</v>
      </c>
      <c r="BY31" s="42">
        <v>21</v>
      </c>
      <c r="BZ31" s="47">
        <v>42</v>
      </c>
      <c r="CA31" s="45">
        <v>85</v>
      </c>
      <c r="CB31" s="42">
        <v>78</v>
      </c>
      <c r="CC31" s="42">
        <v>21</v>
      </c>
      <c r="CD31" s="42">
        <v>35</v>
      </c>
      <c r="CE31" s="42">
        <v>1</v>
      </c>
      <c r="CF31" s="42">
        <v>4</v>
      </c>
      <c r="CG31" s="42">
        <v>3</v>
      </c>
      <c r="CH31" s="42">
        <v>0</v>
      </c>
      <c r="CI31" s="42">
        <v>1</v>
      </c>
      <c r="CJ31" s="42">
        <v>0</v>
      </c>
      <c r="CK31" s="47">
        <v>54</v>
      </c>
      <c r="CL31" s="45">
        <v>824</v>
      </c>
      <c r="CM31" s="47">
        <v>6771</v>
      </c>
      <c r="CN31" s="45">
        <v>42</v>
      </c>
      <c r="CO31" s="42">
        <v>6</v>
      </c>
      <c r="CP31" s="42">
        <v>143</v>
      </c>
      <c r="CQ31" s="42">
        <v>2</v>
      </c>
      <c r="CR31" s="42">
        <v>5</v>
      </c>
      <c r="CS31" s="42">
        <v>1</v>
      </c>
      <c r="CT31" s="42">
        <v>122</v>
      </c>
      <c r="CU31" s="47">
        <v>7</v>
      </c>
      <c r="CV31" s="45">
        <v>67</v>
      </c>
      <c r="CW31" s="42">
        <v>60</v>
      </c>
      <c r="CX31" s="42">
        <v>25</v>
      </c>
      <c r="CY31" s="42">
        <v>20</v>
      </c>
      <c r="CZ31" s="42">
        <v>25</v>
      </c>
      <c r="DA31" s="42">
        <v>7</v>
      </c>
      <c r="DB31" s="42">
        <v>11</v>
      </c>
      <c r="DC31" s="42">
        <v>21</v>
      </c>
      <c r="DD31" s="42">
        <v>5</v>
      </c>
      <c r="DE31" s="47">
        <v>8</v>
      </c>
      <c r="DF31" s="40">
        <v>620.07649667405769</v>
      </c>
    </row>
    <row r="32" spans="1:110" ht="15" thickBot="1" x14ac:dyDescent="0.4">
      <c r="A32" s="25" t="s">
        <v>102</v>
      </c>
      <c r="B32" s="25" t="s">
        <v>103</v>
      </c>
      <c r="C32" s="25" t="s">
        <v>104</v>
      </c>
      <c r="D32" s="25" t="s">
        <v>105</v>
      </c>
      <c r="E32" s="25" t="s">
        <v>159</v>
      </c>
      <c r="F32" s="25" t="s">
        <v>160</v>
      </c>
      <c r="G32" s="25" t="s">
        <v>178</v>
      </c>
      <c r="H32" s="25" t="s">
        <v>179</v>
      </c>
      <c r="I32" s="26">
        <v>226</v>
      </c>
      <c r="J32" s="26">
        <v>184</v>
      </c>
      <c r="K32" s="27">
        <v>410</v>
      </c>
      <c r="L32" s="28" t="s">
        <v>178</v>
      </c>
      <c r="M32" s="28">
        <v>128</v>
      </c>
      <c r="N32" s="28">
        <v>126</v>
      </c>
      <c r="O32" s="28" t="s">
        <v>179</v>
      </c>
      <c r="P32" s="28">
        <v>1409</v>
      </c>
      <c r="Q32" s="28" t="s">
        <v>178</v>
      </c>
      <c r="R32" s="29">
        <v>18</v>
      </c>
      <c r="S32" s="28">
        <v>14</v>
      </c>
      <c r="T32" s="28" t="s">
        <v>159</v>
      </c>
      <c r="U32" s="28">
        <v>1</v>
      </c>
      <c r="V32" s="28" t="s">
        <v>109</v>
      </c>
      <c r="W32" s="28">
        <v>1.53948</v>
      </c>
      <c r="X32" s="28">
        <v>12</v>
      </c>
      <c r="Y32" s="28">
        <v>1409</v>
      </c>
      <c r="Z32">
        <v>82248</v>
      </c>
      <c r="AA32">
        <v>14135</v>
      </c>
      <c r="AB32">
        <v>3100</v>
      </c>
      <c r="AC32">
        <v>5357</v>
      </c>
      <c r="AD32">
        <v>59656</v>
      </c>
      <c r="AE32">
        <v>629</v>
      </c>
      <c r="AF32">
        <v>17</v>
      </c>
      <c r="AG32">
        <v>193</v>
      </c>
      <c r="AH32">
        <v>0</v>
      </c>
      <c r="AI32">
        <v>60</v>
      </c>
      <c r="AJ32">
        <v>0</v>
      </c>
      <c r="AK32">
        <v>298</v>
      </c>
      <c r="AL32">
        <v>63</v>
      </c>
      <c r="AM32">
        <v>5357</v>
      </c>
      <c r="AN32" s="41">
        <v>0</v>
      </c>
      <c r="AO32" s="42">
        <v>13</v>
      </c>
      <c r="AP32" s="42">
        <v>4</v>
      </c>
      <c r="AQ32" s="42">
        <v>0</v>
      </c>
      <c r="AR32" s="42">
        <v>0</v>
      </c>
      <c r="AS32" s="42">
        <v>0</v>
      </c>
      <c r="AT32" s="42">
        <v>0</v>
      </c>
      <c r="AU32" s="43">
        <v>0</v>
      </c>
      <c r="AV32" s="44">
        <v>16</v>
      </c>
      <c r="AW32" s="45">
        <v>65.021390374331546</v>
      </c>
      <c r="AX32" s="42">
        <v>48.0951871657754</v>
      </c>
      <c r="AY32" s="42">
        <v>16.031729055258467</v>
      </c>
      <c r="AZ32" s="42">
        <v>15.274866310160428</v>
      </c>
      <c r="BA32" s="43">
        <v>5.3668449197860966</v>
      </c>
      <c r="BB32" s="46">
        <v>10.218824806060608</v>
      </c>
      <c r="BC32" s="38">
        <v>4.4331210191082802</v>
      </c>
      <c r="BD32" s="38">
        <v>1.0063694267515924</v>
      </c>
      <c r="BE32" s="38">
        <v>0.17982989064398541</v>
      </c>
      <c r="BF32" s="38">
        <v>0.13608748481166463</v>
      </c>
      <c r="BG32" s="38">
        <v>0.1166464155528554</v>
      </c>
      <c r="BH32" s="38">
        <v>0.10692588092345078</v>
      </c>
      <c r="BI32" s="38">
        <v>1.8343949044585988</v>
      </c>
      <c r="BJ32" s="38">
        <v>2.0254777070063694</v>
      </c>
      <c r="BK32" s="38">
        <v>0.24203821656050956</v>
      </c>
      <c r="BL32" s="38">
        <v>1.6687898089171975</v>
      </c>
      <c r="BM32" s="38">
        <v>0.15286624203821655</v>
      </c>
      <c r="BN32" s="38">
        <v>0.34394904458598724</v>
      </c>
      <c r="BO32" s="38">
        <v>3.0445859872611467</v>
      </c>
      <c r="BP32" s="45">
        <v>6177</v>
      </c>
      <c r="BQ32" s="42">
        <v>312</v>
      </c>
      <c r="BR32" s="42">
        <v>149</v>
      </c>
      <c r="BS32" s="42">
        <v>94</v>
      </c>
      <c r="BT32" s="42">
        <v>50</v>
      </c>
      <c r="BU32" s="42">
        <v>43</v>
      </c>
      <c r="BV32" s="42">
        <v>26</v>
      </c>
      <c r="BW32" s="42">
        <v>13</v>
      </c>
      <c r="BX32" s="42">
        <v>24</v>
      </c>
      <c r="BY32" s="42">
        <v>50</v>
      </c>
      <c r="BZ32" s="47">
        <v>101</v>
      </c>
      <c r="CA32" s="45">
        <v>205</v>
      </c>
      <c r="CB32" s="42">
        <v>190</v>
      </c>
      <c r="CC32" s="42">
        <v>51</v>
      </c>
      <c r="CD32" s="42">
        <v>85</v>
      </c>
      <c r="CE32" s="42">
        <v>3</v>
      </c>
      <c r="CF32" s="42">
        <v>9</v>
      </c>
      <c r="CG32" s="42">
        <v>7</v>
      </c>
      <c r="CH32" s="42">
        <v>0</v>
      </c>
      <c r="CI32" s="42">
        <v>4</v>
      </c>
      <c r="CJ32" s="42">
        <v>0</v>
      </c>
      <c r="CK32" s="47">
        <v>132</v>
      </c>
      <c r="CL32" s="45">
        <v>1594</v>
      </c>
      <c r="CM32" s="47">
        <v>13095</v>
      </c>
      <c r="CN32" s="45">
        <v>142</v>
      </c>
      <c r="CO32" s="42">
        <v>19</v>
      </c>
      <c r="CP32" s="42">
        <v>485</v>
      </c>
      <c r="CQ32" s="42">
        <v>6</v>
      </c>
      <c r="CR32" s="42">
        <v>16</v>
      </c>
      <c r="CS32" s="42">
        <v>2</v>
      </c>
      <c r="CT32" s="42">
        <v>412</v>
      </c>
      <c r="CU32" s="47">
        <v>22</v>
      </c>
      <c r="CV32" s="45">
        <v>162</v>
      </c>
      <c r="CW32" s="42">
        <v>145</v>
      </c>
      <c r="CX32" s="42">
        <v>60</v>
      </c>
      <c r="CY32" s="42">
        <v>48</v>
      </c>
      <c r="CZ32" s="42">
        <v>62</v>
      </c>
      <c r="DA32" s="42">
        <v>16</v>
      </c>
      <c r="DB32" s="42">
        <v>27</v>
      </c>
      <c r="DC32" s="42">
        <v>51</v>
      </c>
      <c r="DD32" s="42">
        <v>13</v>
      </c>
      <c r="DE32" s="47">
        <v>20</v>
      </c>
      <c r="DF32" s="40">
        <v>1199.2045454545455</v>
      </c>
    </row>
    <row r="33" spans="1:110" ht="15" thickBot="1" x14ac:dyDescent="0.4">
      <c r="A33" s="25" t="s">
        <v>102</v>
      </c>
      <c r="B33" s="25" t="s">
        <v>103</v>
      </c>
      <c r="C33" s="25" t="s">
        <v>104</v>
      </c>
      <c r="D33" s="25" t="s">
        <v>105</v>
      </c>
      <c r="E33" s="25" t="s">
        <v>180</v>
      </c>
      <c r="F33" s="25" t="s">
        <v>181</v>
      </c>
      <c r="G33" s="25" t="s">
        <v>180</v>
      </c>
      <c r="H33" s="25" t="s">
        <v>182</v>
      </c>
      <c r="I33" s="26">
        <v>1015</v>
      </c>
      <c r="J33" s="26">
        <v>989</v>
      </c>
      <c r="K33" s="27">
        <v>2004</v>
      </c>
      <c r="L33" s="28" t="s">
        <v>180</v>
      </c>
      <c r="M33" s="28">
        <v>130</v>
      </c>
      <c r="N33" s="28">
        <v>128</v>
      </c>
      <c r="O33" s="28" t="s">
        <v>182</v>
      </c>
      <c r="P33" s="28">
        <v>1501</v>
      </c>
      <c r="Q33" s="28" t="s">
        <v>180</v>
      </c>
      <c r="R33" s="29">
        <v>20</v>
      </c>
      <c r="S33" s="28">
        <v>15</v>
      </c>
      <c r="T33" s="28" t="s">
        <v>180</v>
      </c>
      <c r="U33" s="28">
        <v>1</v>
      </c>
      <c r="V33" s="28" t="s">
        <v>109</v>
      </c>
      <c r="W33" s="28">
        <v>15.820499999999999</v>
      </c>
      <c r="X33" s="28">
        <v>12</v>
      </c>
      <c r="Y33" s="28">
        <v>1501</v>
      </c>
      <c r="Z33">
        <v>437629</v>
      </c>
      <c r="AA33">
        <v>38516</v>
      </c>
      <c r="AB33">
        <v>14077</v>
      </c>
      <c r="AC33">
        <v>9239</v>
      </c>
      <c r="AD33">
        <v>375797</v>
      </c>
      <c r="AE33">
        <v>2395</v>
      </c>
      <c r="AF33">
        <v>146</v>
      </c>
      <c r="AG33">
        <v>728</v>
      </c>
      <c r="AH33">
        <v>0</v>
      </c>
      <c r="AI33">
        <v>134</v>
      </c>
      <c r="AJ33">
        <v>10</v>
      </c>
      <c r="AK33">
        <v>1282</v>
      </c>
      <c r="AL33">
        <v>96</v>
      </c>
      <c r="AM33">
        <v>9239</v>
      </c>
      <c r="AN33" s="41">
        <v>1</v>
      </c>
      <c r="AO33" s="42">
        <v>103</v>
      </c>
      <c r="AP33" s="42">
        <v>4</v>
      </c>
      <c r="AQ33" s="42">
        <v>10</v>
      </c>
      <c r="AR33" s="42">
        <v>0</v>
      </c>
      <c r="AS33" s="42">
        <v>1</v>
      </c>
      <c r="AT33" s="42">
        <v>0</v>
      </c>
      <c r="AU33" s="43">
        <v>0</v>
      </c>
      <c r="AV33" s="44">
        <v>146</v>
      </c>
      <c r="AW33" s="45">
        <v>241.61273977560623</v>
      </c>
      <c r="AX33" s="42">
        <v>269.54180238870794</v>
      </c>
      <c r="AY33" s="42">
        <v>70.34961997828448</v>
      </c>
      <c r="AZ33" s="42">
        <v>61.918204849800944</v>
      </c>
      <c r="BA33" s="43">
        <v>12.647122692725299</v>
      </c>
      <c r="BB33" s="46">
        <v>44.757716655808906</v>
      </c>
      <c r="BC33" s="38">
        <v>40.452229299363061</v>
      </c>
      <c r="BD33" s="38">
        <v>9.183121019108281</v>
      </c>
      <c r="BE33" s="38">
        <v>1.6409477521263669</v>
      </c>
      <c r="BF33" s="38">
        <v>1.2417982989064398</v>
      </c>
      <c r="BG33" s="38">
        <v>1.0643985419198057</v>
      </c>
      <c r="BH33" s="38">
        <v>0.97569866342648848</v>
      </c>
      <c r="BI33" s="38">
        <v>16.738853503184711</v>
      </c>
      <c r="BJ33" s="38">
        <v>18.482484076433121</v>
      </c>
      <c r="BK33" s="38">
        <v>2.2085987261146496</v>
      </c>
      <c r="BL33" s="38">
        <v>15.227707006369428</v>
      </c>
      <c r="BM33" s="38">
        <v>1.394904458598726</v>
      </c>
      <c r="BN33" s="38">
        <v>3.1385350318471334</v>
      </c>
      <c r="BO33" s="38">
        <v>27.781847133757964</v>
      </c>
      <c r="BP33" s="45">
        <v>48474</v>
      </c>
      <c r="BQ33" s="42">
        <v>1514</v>
      </c>
      <c r="BR33" s="42">
        <v>734</v>
      </c>
      <c r="BS33" s="42">
        <v>703</v>
      </c>
      <c r="BT33" s="42">
        <v>365</v>
      </c>
      <c r="BU33" s="42">
        <v>327</v>
      </c>
      <c r="BV33" s="42">
        <v>123</v>
      </c>
      <c r="BW33" s="42">
        <v>11</v>
      </c>
      <c r="BX33" s="42">
        <v>34</v>
      </c>
      <c r="BY33" s="42">
        <v>37</v>
      </c>
      <c r="BZ33" s="47">
        <v>679</v>
      </c>
      <c r="CA33" s="45">
        <v>283</v>
      </c>
      <c r="CB33" s="42">
        <v>443</v>
      </c>
      <c r="CC33" s="42">
        <v>69</v>
      </c>
      <c r="CD33" s="42">
        <v>22</v>
      </c>
      <c r="CE33" s="42">
        <v>0</v>
      </c>
      <c r="CF33" s="42">
        <v>43</v>
      </c>
      <c r="CG33" s="42">
        <v>2</v>
      </c>
      <c r="CH33" s="42">
        <v>0</v>
      </c>
      <c r="CI33" s="42">
        <v>0</v>
      </c>
      <c r="CJ33" s="42">
        <v>0</v>
      </c>
      <c r="CK33" s="47">
        <v>28</v>
      </c>
      <c r="CL33" s="45">
        <v>15769</v>
      </c>
      <c r="CM33" s="47">
        <v>184310</v>
      </c>
      <c r="CN33" s="45">
        <v>74</v>
      </c>
      <c r="CO33" s="42">
        <v>6</v>
      </c>
      <c r="CP33" s="42">
        <v>498</v>
      </c>
      <c r="CQ33" s="42">
        <v>4</v>
      </c>
      <c r="CR33" s="42">
        <v>1</v>
      </c>
      <c r="CS33" s="42">
        <v>1</v>
      </c>
      <c r="CT33" s="42">
        <v>246</v>
      </c>
      <c r="CU33" s="47">
        <v>12</v>
      </c>
      <c r="CV33" s="45">
        <v>747</v>
      </c>
      <c r="CW33" s="42">
        <v>611</v>
      </c>
      <c r="CX33" s="42">
        <v>801</v>
      </c>
      <c r="CY33" s="42">
        <v>154</v>
      </c>
      <c r="CZ33" s="42">
        <v>557</v>
      </c>
      <c r="DA33" s="42">
        <v>38</v>
      </c>
      <c r="DB33" s="42">
        <v>101</v>
      </c>
      <c r="DC33" s="42">
        <v>315</v>
      </c>
      <c r="DD33" s="42">
        <v>100</v>
      </c>
      <c r="DE33" s="47">
        <v>108</v>
      </c>
      <c r="DF33" s="40">
        <v>14172.719706242349</v>
      </c>
    </row>
    <row r="34" spans="1:110" ht="15" thickBot="1" x14ac:dyDescent="0.4">
      <c r="A34" s="25" t="s">
        <v>102</v>
      </c>
      <c r="B34" s="25" t="s">
        <v>103</v>
      </c>
      <c r="C34" s="25" t="s">
        <v>104</v>
      </c>
      <c r="D34" s="25" t="s">
        <v>105</v>
      </c>
      <c r="E34" s="25" t="s">
        <v>180</v>
      </c>
      <c r="F34" s="25" t="s">
        <v>181</v>
      </c>
      <c r="G34" s="25" t="s">
        <v>183</v>
      </c>
      <c r="H34" s="25" t="s">
        <v>184</v>
      </c>
      <c r="I34" s="26">
        <v>180</v>
      </c>
      <c r="J34" s="26">
        <v>188</v>
      </c>
      <c r="K34" s="27">
        <v>368</v>
      </c>
      <c r="L34" s="28" t="s">
        <v>183</v>
      </c>
      <c r="M34" s="28">
        <v>131</v>
      </c>
      <c r="N34" s="28">
        <v>129</v>
      </c>
      <c r="O34" s="28" t="s">
        <v>184</v>
      </c>
      <c r="P34" s="28">
        <v>1502</v>
      </c>
      <c r="Q34" s="28" t="s">
        <v>183</v>
      </c>
      <c r="R34" s="29">
        <v>20</v>
      </c>
      <c r="S34" s="28">
        <v>15</v>
      </c>
      <c r="T34" s="28" t="s">
        <v>180</v>
      </c>
      <c r="U34" s="28">
        <v>1</v>
      </c>
      <c r="V34" s="28" t="s">
        <v>109</v>
      </c>
      <c r="W34" s="28">
        <v>1.8482099999999999</v>
      </c>
      <c r="X34" s="28">
        <v>12</v>
      </c>
      <c r="Y34" s="28">
        <v>1502</v>
      </c>
      <c r="Z34">
        <v>56610</v>
      </c>
      <c r="AA34">
        <v>3600</v>
      </c>
      <c r="AB34">
        <v>1952</v>
      </c>
      <c r="AC34">
        <v>1162</v>
      </c>
      <c r="AD34">
        <v>49896</v>
      </c>
      <c r="AE34">
        <v>152</v>
      </c>
      <c r="AF34">
        <v>11</v>
      </c>
      <c r="AG34">
        <v>78</v>
      </c>
      <c r="AH34">
        <v>0</v>
      </c>
      <c r="AI34">
        <v>0</v>
      </c>
      <c r="AJ34">
        <v>0</v>
      </c>
      <c r="AK34">
        <v>65</v>
      </c>
      <c r="AL34">
        <v>2</v>
      </c>
      <c r="AM34">
        <v>1162</v>
      </c>
      <c r="AN34" s="41">
        <v>0</v>
      </c>
      <c r="AO34" s="42">
        <v>11</v>
      </c>
      <c r="AP34" s="42">
        <v>0</v>
      </c>
      <c r="AQ34" s="42">
        <v>0</v>
      </c>
      <c r="AR34" s="42">
        <v>0</v>
      </c>
      <c r="AS34" s="42">
        <v>0</v>
      </c>
      <c r="AT34" s="42">
        <v>0</v>
      </c>
      <c r="AU34" s="43">
        <v>0</v>
      </c>
      <c r="AV34" s="44">
        <v>7</v>
      </c>
      <c r="AW34" s="45">
        <v>25.887079261672095</v>
      </c>
      <c r="AX34" s="42">
        <v>28.879478827361563</v>
      </c>
      <c r="AY34" s="42">
        <v>7.5374592833876219</v>
      </c>
      <c r="AZ34" s="42">
        <v>6.6340933767643868</v>
      </c>
      <c r="BA34" s="43">
        <v>1.3550488599348534</v>
      </c>
      <c r="BB34" s="46">
        <v>4.7954696416938116</v>
      </c>
      <c r="BC34" s="38">
        <v>1.9394904458598727</v>
      </c>
      <c r="BD34" s="38">
        <v>0.44028662420382164</v>
      </c>
      <c r="BE34" s="38">
        <v>7.8675577156743615E-2</v>
      </c>
      <c r="BF34" s="38">
        <v>5.9538274605103275E-2</v>
      </c>
      <c r="BG34" s="38">
        <v>5.1032806804374234E-2</v>
      </c>
      <c r="BH34" s="38">
        <v>4.678007290400972E-2</v>
      </c>
      <c r="BI34" s="38">
        <v>0.80254777070063699</v>
      </c>
      <c r="BJ34" s="38">
        <v>0.88614649681528668</v>
      </c>
      <c r="BK34" s="38">
        <v>0.10589171974522292</v>
      </c>
      <c r="BL34" s="38">
        <v>0.73009554140127386</v>
      </c>
      <c r="BM34" s="38">
        <v>6.6878980891719744E-2</v>
      </c>
      <c r="BN34" s="38">
        <v>0.15047770700636945</v>
      </c>
      <c r="BO34" s="38">
        <v>1.3320063694267517</v>
      </c>
      <c r="BP34" s="45">
        <v>3652</v>
      </c>
      <c r="BQ34" s="42">
        <v>114</v>
      </c>
      <c r="BR34" s="42">
        <v>55</v>
      </c>
      <c r="BS34" s="42">
        <v>53</v>
      </c>
      <c r="BT34" s="42">
        <v>28</v>
      </c>
      <c r="BU34" s="42">
        <v>25</v>
      </c>
      <c r="BV34" s="42">
        <v>9</v>
      </c>
      <c r="BW34" s="42">
        <v>1</v>
      </c>
      <c r="BX34" s="42">
        <v>3</v>
      </c>
      <c r="BY34" s="42">
        <v>3</v>
      </c>
      <c r="BZ34" s="47">
        <v>51</v>
      </c>
      <c r="CA34" s="45">
        <v>21</v>
      </c>
      <c r="CB34" s="42">
        <v>33</v>
      </c>
      <c r="CC34" s="42">
        <v>5</v>
      </c>
      <c r="CD34" s="42">
        <v>2</v>
      </c>
      <c r="CE34" s="42">
        <v>0</v>
      </c>
      <c r="CF34" s="42">
        <v>3</v>
      </c>
      <c r="CG34" s="42">
        <v>0</v>
      </c>
      <c r="CH34" s="42">
        <v>0</v>
      </c>
      <c r="CI34" s="42">
        <v>0</v>
      </c>
      <c r="CJ34" s="42">
        <v>0</v>
      </c>
      <c r="CK34" s="47">
        <v>2</v>
      </c>
      <c r="CL34" s="45">
        <v>2896</v>
      </c>
      <c r="CM34" s="47">
        <v>33845</v>
      </c>
      <c r="CN34" s="45">
        <v>9</v>
      </c>
      <c r="CO34" s="42">
        <v>1</v>
      </c>
      <c r="CP34" s="42">
        <v>63</v>
      </c>
      <c r="CQ34" s="42">
        <v>0</v>
      </c>
      <c r="CR34" s="42">
        <v>0</v>
      </c>
      <c r="CS34" s="42">
        <v>0</v>
      </c>
      <c r="CT34" s="42">
        <v>31</v>
      </c>
      <c r="CU34" s="47">
        <v>1</v>
      </c>
      <c r="CV34" s="45">
        <v>56</v>
      </c>
      <c r="CW34" s="42">
        <v>46</v>
      </c>
      <c r="CX34" s="42">
        <v>60</v>
      </c>
      <c r="CY34" s="42">
        <v>12</v>
      </c>
      <c r="CZ34" s="42">
        <v>42</v>
      </c>
      <c r="DA34" s="42">
        <v>3</v>
      </c>
      <c r="DB34" s="42">
        <v>8</v>
      </c>
      <c r="DC34" s="42">
        <v>24</v>
      </c>
      <c r="DD34" s="42">
        <v>8</v>
      </c>
      <c r="DE34" s="47">
        <v>8</v>
      </c>
      <c r="DF34" s="40">
        <v>2602.5752753977968</v>
      </c>
    </row>
    <row r="35" spans="1:110" ht="15" thickBot="1" x14ac:dyDescent="0.4">
      <c r="A35" s="25" t="s">
        <v>102</v>
      </c>
      <c r="B35" s="25" t="s">
        <v>103</v>
      </c>
      <c r="C35" s="25" t="s">
        <v>104</v>
      </c>
      <c r="D35" s="25" t="s">
        <v>105</v>
      </c>
      <c r="E35" s="25" t="s">
        <v>180</v>
      </c>
      <c r="F35" s="25" t="s">
        <v>181</v>
      </c>
      <c r="G35" s="25" t="s">
        <v>185</v>
      </c>
      <c r="H35" s="25" t="s">
        <v>186</v>
      </c>
      <c r="I35" s="26">
        <v>218</v>
      </c>
      <c r="J35" s="26">
        <v>211</v>
      </c>
      <c r="K35" s="27">
        <v>429</v>
      </c>
      <c r="L35" s="28" t="s">
        <v>185</v>
      </c>
      <c r="M35" s="28">
        <v>122</v>
      </c>
      <c r="N35" s="28">
        <v>130</v>
      </c>
      <c r="O35" s="28" t="s">
        <v>186</v>
      </c>
      <c r="P35" s="28">
        <v>1503</v>
      </c>
      <c r="Q35" s="28" t="s">
        <v>185</v>
      </c>
      <c r="R35" s="29">
        <v>20</v>
      </c>
      <c r="S35" s="28">
        <v>15</v>
      </c>
      <c r="T35" s="28" t="s">
        <v>180</v>
      </c>
      <c r="U35" s="28">
        <v>1</v>
      </c>
      <c r="V35" s="28" t="s">
        <v>109</v>
      </c>
      <c r="W35" s="28">
        <v>0.59270400000000001</v>
      </c>
      <c r="X35" s="28">
        <v>12</v>
      </c>
      <c r="Y35" s="28">
        <v>1503</v>
      </c>
      <c r="Z35">
        <v>89824</v>
      </c>
      <c r="AA35">
        <v>6023</v>
      </c>
      <c r="AB35">
        <v>85</v>
      </c>
      <c r="AC35">
        <v>1318</v>
      </c>
      <c r="AD35">
        <v>82398</v>
      </c>
      <c r="AE35">
        <v>741</v>
      </c>
      <c r="AF35">
        <v>33</v>
      </c>
      <c r="AG35">
        <v>288</v>
      </c>
      <c r="AH35">
        <v>6</v>
      </c>
      <c r="AI35">
        <v>20</v>
      </c>
      <c r="AJ35">
        <v>0</v>
      </c>
      <c r="AK35">
        <v>393</v>
      </c>
      <c r="AL35">
        <v>6</v>
      </c>
      <c r="AM35">
        <v>25594</v>
      </c>
      <c r="AN35" s="41">
        <v>0</v>
      </c>
      <c r="AO35" s="42">
        <v>24</v>
      </c>
      <c r="AP35" s="42">
        <v>4</v>
      </c>
      <c r="AQ35" s="42">
        <v>5</v>
      </c>
      <c r="AR35" s="42">
        <v>0</v>
      </c>
      <c r="AS35" s="42">
        <v>0</v>
      </c>
      <c r="AT35" s="42">
        <v>0</v>
      </c>
      <c r="AU35" s="43">
        <v>0</v>
      </c>
      <c r="AV35" s="44">
        <v>28</v>
      </c>
      <c r="AW35" s="45">
        <v>95.583061889250814</v>
      </c>
      <c r="AX35" s="42">
        <v>106.63192182410424</v>
      </c>
      <c r="AY35" s="42">
        <v>27.830618892508145</v>
      </c>
      <c r="AZ35" s="42">
        <v>24.495114006514658</v>
      </c>
      <c r="BA35" s="43">
        <v>5.0032573289902276</v>
      </c>
      <c r="BB35" s="46">
        <v>17.706349446254073</v>
      </c>
      <c r="BC35" s="38">
        <v>7.7579617834394909</v>
      </c>
      <c r="BD35" s="38">
        <v>1.7611464968152866</v>
      </c>
      <c r="BE35" s="38">
        <v>0.31470230862697446</v>
      </c>
      <c r="BF35" s="38">
        <v>0.2381530984204131</v>
      </c>
      <c r="BG35" s="38">
        <v>0.20413122721749694</v>
      </c>
      <c r="BH35" s="38">
        <v>0.18712029161603888</v>
      </c>
      <c r="BI35" s="38">
        <v>3.2101910828025479</v>
      </c>
      <c r="BJ35" s="38">
        <v>3.5445859872611467</v>
      </c>
      <c r="BK35" s="38">
        <v>0.42356687898089168</v>
      </c>
      <c r="BL35" s="38">
        <v>2.9203821656050954</v>
      </c>
      <c r="BM35" s="38">
        <v>0.26751592356687898</v>
      </c>
      <c r="BN35" s="38">
        <v>0.6019108280254778</v>
      </c>
      <c r="BO35" s="38">
        <v>5.3280254777070066</v>
      </c>
      <c r="BP35" s="45">
        <v>10957</v>
      </c>
      <c r="BQ35" s="42">
        <v>342</v>
      </c>
      <c r="BR35" s="42">
        <v>166</v>
      </c>
      <c r="BS35" s="42">
        <v>159</v>
      </c>
      <c r="BT35" s="42">
        <v>83</v>
      </c>
      <c r="BU35" s="42">
        <v>74</v>
      </c>
      <c r="BV35" s="42">
        <v>28</v>
      </c>
      <c r="BW35" s="42">
        <v>3</v>
      </c>
      <c r="BX35" s="42">
        <v>8</v>
      </c>
      <c r="BY35" s="42">
        <v>8</v>
      </c>
      <c r="BZ35" s="47">
        <v>153</v>
      </c>
      <c r="CA35" s="45">
        <v>64</v>
      </c>
      <c r="CB35" s="42">
        <v>100</v>
      </c>
      <c r="CC35" s="42">
        <v>16</v>
      </c>
      <c r="CD35" s="42">
        <v>5</v>
      </c>
      <c r="CE35" s="42">
        <v>0</v>
      </c>
      <c r="CF35" s="42">
        <v>10</v>
      </c>
      <c r="CG35" s="42">
        <v>1</v>
      </c>
      <c r="CH35" s="42">
        <v>0</v>
      </c>
      <c r="CI35" s="42">
        <v>0</v>
      </c>
      <c r="CJ35" s="42">
        <v>0</v>
      </c>
      <c r="CK35" s="47">
        <v>6</v>
      </c>
      <c r="CL35" s="45">
        <v>3376</v>
      </c>
      <c r="CM35" s="47">
        <v>39456</v>
      </c>
      <c r="CN35" s="45">
        <v>204</v>
      </c>
      <c r="CO35" s="42">
        <v>16</v>
      </c>
      <c r="CP35" s="42">
        <v>1380</v>
      </c>
      <c r="CQ35" s="42">
        <v>10</v>
      </c>
      <c r="CR35" s="42">
        <v>3</v>
      </c>
      <c r="CS35" s="42">
        <v>4</v>
      </c>
      <c r="CT35" s="42">
        <v>683</v>
      </c>
      <c r="CU35" s="47">
        <v>33</v>
      </c>
      <c r="CV35" s="45">
        <v>169</v>
      </c>
      <c r="CW35" s="42">
        <v>138</v>
      </c>
      <c r="CX35" s="42">
        <v>181</v>
      </c>
      <c r="CY35" s="42">
        <v>35</v>
      </c>
      <c r="CZ35" s="42">
        <v>126</v>
      </c>
      <c r="DA35" s="42">
        <v>9</v>
      </c>
      <c r="DB35" s="42">
        <v>23</v>
      </c>
      <c r="DC35" s="42">
        <v>71</v>
      </c>
      <c r="DD35" s="42">
        <v>23</v>
      </c>
      <c r="DE35" s="47">
        <v>24</v>
      </c>
      <c r="DF35" s="40">
        <v>3033.9804161566708</v>
      </c>
    </row>
    <row r="36" spans="1:110" ht="15" thickBot="1" x14ac:dyDescent="0.4">
      <c r="A36" s="25" t="s">
        <v>102</v>
      </c>
      <c r="B36" s="25" t="s">
        <v>103</v>
      </c>
      <c r="C36" s="25" t="s">
        <v>104</v>
      </c>
      <c r="D36" s="25" t="s">
        <v>105</v>
      </c>
      <c r="E36" s="25" t="s">
        <v>180</v>
      </c>
      <c r="F36" s="25" t="s">
        <v>181</v>
      </c>
      <c r="G36" s="25" t="s">
        <v>187</v>
      </c>
      <c r="H36" s="25" t="s">
        <v>188</v>
      </c>
      <c r="I36" s="26">
        <v>159</v>
      </c>
      <c r="J36" s="26">
        <v>174</v>
      </c>
      <c r="K36" s="27">
        <v>333</v>
      </c>
      <c r="L36" s="28" t="s">
        <v>187</v>
      </c>
      <c r="M36" s="28">
        <v>132</v>
      </c>
      <c r="N36" s="28">
        <v>131</v>
      </c>
      <c r="O36" s="28" t="s">
        <v>188</v>
      </c>
      <c r="P36" s="28">
        <v>1504</v>
      </c>
      <c r="Q36" s="28" t="s">
        <v>187</v>
      </c>
      <c r="R36" s="29">
        <v>20</v>
      </c>
      <c r="S36" s="28">
        <v>15</v>
      </c>
      <c r="T36" s="28" t="s">
        <v>180</v>
      </c>
      <c r="U36" s="28">
        <v>1</v>
      </c>
      <c r="V36" s="28" t="s">
        <v>109</v>
      </c>
      <c r="W36" s="28">
        <v>1.3588199999999999</v>
      </c>
      <c r="X36" s="28">
        <v>12</v>
      </c>
      <c r="Y36" s="28">
        <v>1504</v>
      </c>
      <c r="Z36">
        <v>54343</v>
      </c>
      <c r="AA36">
        <v>4343</v>
      </c>
      <c r="AB36">
        <v>760</v>
      </c>
      <c r="AC36">
        <v>3386</v>
      </c>
      <c r="AD36">
        <v>45854</v>
      </c>
      <c r="AE36">
        <v>183</v>
      </c>
      <c r="AF36">
        <v>16</v>
      </c>
      <c r="AG36">
        <v>63</v>
      </c>
      <c r="AH36">
        <v>0</v>
      </c>
      <c r="AI36">
        <v>12</v>
      </c>
      <c r="AJ36">
        <v>0</v>
      </c>
      <c r="AK36">
        <v>93</v>
      </c>
      <c r="AL36">
        <v>0</v>
      </c>
      <c r="AM36">
        <v>3386</v>
      </c>
      <c r="AN36" s="41">
        <v>4</v>
      </c>
      <c r="AO36" s="42">
        <v>1</v>
      </c>
      <c r="AP36" s="42">
        <v>11</v>
      </c>
      <c r="AQ36" s="42">
        <v>0</v>
      </c>
      <c r="AR36" s="42">
        <v>0</v>
      </c>
      <c r="AS36" s="42">
        <v>0</v>
      </c>
      <c r="AT36" s="42">
        <v>0</v>
      </c>
      <c r="AU36" s="43">
        <v>0</v>
      </c>
      <c r="AV36" s="44">
        <v>16</v>
      </c>
      <c r="AW36" s="45">
        <v>20.908794788273617</v>
      </c>
      <c r="AX36" s="42">
        <v>23.3257328990228</v>
      </c>
      <c r="AY36" s="42">
        <v>6.0879478827361559</v>
      </c>
      <c r="AZ36" s="42">
        <v>5.3583061889250816</v>
      </c>
      <c r="BA36" s="43">
        <v>1.0944625407166124</v>
      </c>
      <c r="BB36" s="46">
        <v>3.8732639413680783</v>
      </c>
      <c r="BC36" s="38">
        <v>4.4331210191082802</v>
      </c>
      <c r="BD36" s="38">
        <v>1.0063694267515924</v>
      </c>
      <c r="BE36" s="38">
        <v>0.17982989064398541</v>
      </c>
      <c r="BF36" s="38">
        <v>0.13608748481166463</v>
      </c>
      <c r="BG36" s="38">
        <v>0.1166464155528554</v>
      </c>
      <c r="BH36" s="38">
        <v>0.10692588092345078</v>
      </c>
      <c r="BI36" s="38">
        <v>1.8343949044585988</v>
      </c>
      <c r="BJ36" s="38">
        <v>2.0254777070063694</v>
      </c>
      <c r="BK36" s="38">
        <v>0.24203821656050956</v>
      </c>
      <c r="BL36" s="38">
        <v>1.6687898089171975</v>
      </c>
      <c r="BM36" s="38">
        <v>0.15286624203821655</v>
      </c>
      <c r="BN36" s="38">
        <v>0.34394904458598724</v>
      </c>
      <c r="BO36" s="38">
        <v>3.0445859872611467</v>
      </c>
      <c r="BP36" s="45">
        <v>5312</v>
      </c>
      <c r="BQ36" s="42">
        <v>166</v>
      </c>
      <c r="BR36" s="42">
        <v>80</v>
      </c>
      <c r="BS36" s="42">
        <v>77</v>
      </c>
      <c r="BT36" s="42">
        <v>40</v>
      </c>
      <c r="BU36" s="42">
        <v>36</v>
      </c>
      <c r="BV36" s="42">
        <v>13</v>
      </c>
      <c r="BW36" s="42">
        <v>1</v>
      </c>
      <c r="BX36" s="42">
        <v>4</v>
      </c>
      <c r="BY36" s="42">
        <v>4</v>
      </c>
      <c r="BZ36" s="47">
        <v>74</v>
      </c>
      <c r="CA36" s="45">
        <v>31</v>
      </c>
      <c r="CB36" s="42">
        <v>49</v>
      </c>
      <c r="CC36" s="42">
        <v>8</v>
      </c>
      <c r="CD36" s="42">
        <v>2</v>
      </c>
      <c r="CE36" s="42">
        <v>0</v>
      </c>
      <c r="CF36" s="42">
        <v>5</v>
      </c>
      <c r="CG36" s="42">
        <v>0</v>
      </c>
      <c r="CH36" s="42">
        <v>0</v>
      </c>
      <c r="CI36" s="42">
        <v>0</v>
      </c>
      <c r="CJ36" s="42">
        <v>0</v>
      </c>
      <c r="CK36" s="47">
        <v>3</v>
      </c>
      <c r="CL36" s="45">
        <v>2620</v>
      </c>
      <c r="CM36" s="47">
        <v>30626</v>
      </c>
      <c r="CN36" s="45">
        <v>27</v>
      </c>
      <c r="CO36" s="42">
        <v>2</v>
      </c>
      <c r="CP36" s="42">
        <v>183</v>
      </c>
      <c r="CQ36" s="42">
        <v>1</v>
      </c>
      <c r="CR36" s="42">
        <v>0</v>
      </c>
      <c r="CS36" s="42">
        <v>0</v>
      </c>
      <c r="CT36" s="42">
        <v>90</v>
      </c>
      <c r="CU36" s="47">
        <v>4</v>
      </c>
      <c r="CV36" s="45">
        <v>82</v>
      </c>
      <c r="CW36" s="42">
        <v>67</v>
      </c>
      <c r="CX36" s="42">
        <v>88</v>
      </c>
      <c r="CY36" s="42">
        <v>17</v>
      </c>
      <c r="CZ36" s="42">
        <v>61</v>
      </c>
      <c r="DA36" s="42">
        <v>4</v>
      </c>
      <c r="DB36" s="42">
        <v>11</v>
      </c>
      <c r="DC36" s="42">
        <v>35</v>
      </c>
      <c r="DD36" s="42">
        <v>11</v>
      </c>
      <c r="DE36" s="47">
        <v>12</v>
      </c>
      <c r="DF36" s="40">
        <v>2355.047735618115</v>
      </c>
    </row>
    <row r="37" spans="1:110" ht="15" thickBot="1" x14ac:dyDescent="0.4">
      <c r="A37" s="25" t="s">
        <v>102</v>
      </c>
      <c r="B37" s="25" t="s">
        <v>103</v>
      </c>
      <c r="C37" s="25" t="s">
        <v>104</v>
      </c>
      <c r="D37" s="25" t="s">
        <v>105</v>
      </c>
      <c r="E37" s="25" t="s">
        <v>180</v>
      </c>
      <c r="F37" s="25" t="s">
        <v>181</v>
      </c>
      <c r="G37" s="25" t="s">
        <v>189</v>
      </c>
      <c r="H37" s="25" t="s">
        <v>190</v>
      </c>
      <c r="I37" s="26">
        <v>185</v>
      </c>
      <c r="J37" s="26">
        <v>172</v>
      </c>
      <c r="K37" s="27">
        <v>357</v>
      </c>
      <c r="L37" s="28" t="s">
        <v>189</v>
      </c>
      <c r="M37" s="28">
        <v>133</v>
      </c>
      <c r="N37" s="28">
        <v>132</v>
      </c>
      <c r="O37" s="28" t="s">
        <v>190</v>
      </c>
      <c r="P37" s="28">
        <v>1505</v>
      </c>
      <c r="Q37" s="28" t="s">
        <v>189</v>
      </c>
      <c r="R37" s="29">
        <v>20</v>
      </c>
      <c r="S37" s="28">
        <v>15</v>
      </c>
      <c r="T37" s="28" t="s">
        <v>180</v>
      </c>
      <c r="U37" s="28">
        <v>1</v>
      </c>
      <c r="V37" s="28" t="s">
        <v>109</v>
      </c>
      <c r="W37" s="28">
        <v>2.0645799999999999</v>
      </c>
      <c r="X37" s="28">
        <v>12</v>
      </c>
      <c r="Y37" s="28">
        <v>1505</v>
      </c>
      <c r="Z37">
        <v>68180</v>
      </c>
      <c r="AA37">
        <v>8816</v>
      </c>
      <c r="AB37">
        <v>0</v>
      </c>
      <c r="AC37">
        <v>3045</v>
      </c>
      <c r="AD37">
        <v>56319</v>
      </c>
      <c r="AE37">
        <v>361</v>
      </c>
      <c r="AF37">
        <v>7</v>
      </c>
      <c r="AG37">
        <v>113</v>
      </c>
      <c r="AH37">
        <v>0</v>
      </c>
      <c r="AI37">
        <v>40</v>
      </c>
      <c r="AJ37">
        <v>0</v>
      </c>
      <c r="AK37">
        <v>205</v>
      </c>
      <c r="AL37">
        <v>0</v>
      </c>
      <c r="AM37">
        <v>3045</v>
      </c>
      <c r="AN37" s="41">
        <v>1</v>
      </c>
      <c r="AO37" s="42">
        <v>4</v>
      </c>
      <c r="AP37" s="42">
        <v>2</v>
      </c>
      <c r="AQ37" s="42">
        <v>0</v>
      </c>
      <c r="AR37" s="42">
        <v>0</v>
      </c>
      <c r="AS37" s="42">
        <v>0</v>
      </c>
      <c r="AT37" s="42">
        <v>0</v>
      </c>
      <c r="AU37" s="43">
        <v>0</v>
      </c>
      <c r="AV37" s="44">
        <v>2</v>
      </c>
      <c r="AW37" s="45">
        <v>37.503076366268552</v>
      </c>
      <c r="AX37" s="42">
        <v>41.838219326818674</v>
      </c>
      <c r="AY37" s="42">
        <v>10.919652551574377</v>
      </c>
      <c r="AZ37" s="42">
        <v>9.610930148389432</v>
      </c>
      <c r="BA37" s="43">
        <v>1.9630836047774158</v>
      </c>
      <c r="BB37" s="46">
        <v>6.9472829424538558</v>
      </c>
      <c r="BC37" s="38">
        <v>0.55414012738853502</v>
      </c>
      <c r="BD37" s="38">
        <v>0.12579617834394904</v>
      </c>
      <c r="BE37" s="38">
        <v>2.2478736330498177E-2</v>
      </c>
      <c r="BF37" s="38">
        <v>1.7010935601458079E-2</v>
      </c>
      <c r="BG37" s="38">
        <v>1.4580801944106925E-2</v>
      </c>
      <c r="BH37" s="38">
        <v>1.3365735115431347E-2</v>
      </c>
      <c r="BI37" s="38">
        <v>0.22929936305732485</v>
      </c>
      <c r="BJ37" s="38">
        <v>0.25318471337579618</v>
      </c>
      <c r="BK37" s="38">
        <v>3.0254777070063694E-2</v>
      </c>
      <c r="BL37" s="38">
        <v>0.20859872611464969</v>
      </c>
      <c r="BM37" s="38">
        <v>1.9108280254777069E-2</v>
      </c>
      <c r="BN37" s="38">
        <v>4.2993630573248405E-2</v>
      </c>
      <c r="BO37" s="38">
        <v>0.38057324840764334</v>
      </c>
      <c r="BP37" s="45">
        <v>2324</v>
      </c>
      <c r="BQ37" s="42">
        <v>73</v>
      </c>
      <c r="BR37" s="42">
        <v>35</v>
      </c>
      <c r="BS37" s="42">
        <v>34</v>
      </c>
      <c r="BT37" s="42">
        <v>18</v>
      </c>
      <c r="BU37" s="42">
        <v>16</v>
      </c>
      <c r="BV37" s="42">
        <v>6</v>
      </c>
      <c r="BW37" s="42">
        <v>1</v>
      </c>
      <c r="BX37" s="42">
        <v>2</v>
      </c>
      <c r="BY37" s="42">
        <v>2</v>
      </c>
      <c r="BZ37" s="47">
        <v>33</v>
      </c>
      <c r="CA37" s="45">
        <v>14</v>
      </c>
      <c r="CB37" s="42">
        <v>21</v>
      </c>
      <c r="CC37" s="42">
        <v>3</v>
      </c>
      <c r="CD37" s="42">
        <v>1</v>
      </c>
      <c r="CE37" s="42">
        <v>0</v>
      </c>
      <c r="CF37" s="42">
        <v>2</v>
      </c>
      <c r="CG37" s="42">
        <v>0</v>
      </c>
      <c r="CH37" s="42">
        <v>0</v>
      </c>
      <c r="CI37" s="42">
        <v>0</v>
      </c>
      <c r="CJ37" s="42">
        <v>0</v>
      </c>
      <c r="CK37" s="47">
        <v>1</v>
      </c>
      <c r="CL37" s="45">
        <v>2809</v>
      </c>
      <c r="CM37" s="47">
        <v>32834</v>
      </c>
      <c r="CN37" s="45">
        <v>24</v>
      </c>
      <c r="CO37" s="42">
        <v>2</v>
      </c>
      <c r="CP37" s="42">
        <v>164</v>
      </c>
      <c r="CQ37" s="42">
        <v>1</v>
      </c>
      <c r="CR37" s="42">
        <v>0</v>
      </c>
      <c r="CS37" s="42">
        <v>0</v>
      </c>
      <c r="CT37" s="42">
        <v>81</v>
      </c>
      <c r="CU37" s="47">
        <v>4</v>
      </c>
      <c r="CV37" s="45">
        <v>36</v>
      </c>
      <c r="CW37" s="42">
        <v>29</v>
      </c>
      <c r="CX37" s="42">
        <v>38</v>
      </c>
      <c r="CY37" s="42">
        <v>7</v>
      </c>
      <c r="CZ37" s="42">
        <v>27</v>
      </c>
      <c r="DA37" s="42">
        <v>2</v>
      </c>
      <c r="DB37" s="42">
        <v>5</v>
      </c>
      <c r="DC37" s="42">
        <v>15</v>
      </c>
      <c r="DD37" s="42">
        <v>5</v>
      </c>
      <c r="DE37" s="47">
        <v>5</v>
      </c>
      <c r="DF37" s="40">
        <v>2524.7809057527538</v>
      </c>
    </row>
    <row r="38" spans="1:110" ht="15" thickBot="1" x14ac:dyDescent="0.4">
      <c r="A38" s="25" t="s">
        <v>102</v>
      </c>
      <c r="B38" s="25" t="s">
        <v>103</v>
      </c>
      <c r="C38" s="25" t="s">
        <v>104</v>
      </c>
      <c r="D38" s="25" t="s">
        <v>105</v>
      </c>
      <c r="E38" s="25" t="s">
        <v>180</v>
      </c>
      <c r="F38" s="25" t="s">
        <v>181</v>
      </c>
      <c r="G38" s="25" t="s">
        <v>191</v>
      </c>
      <c r="H38" s="25" t="s">
        <v>192</v>
      </c>
      <c r="I38" s="26">
        <v>194</v>
      </c>
      <c r="J38" s="26">
        <v>197</v>
      </c>
      <c r="K38" s="27">
        <v>391</v>
      </c>
      <c r="L38" s="28" t="s">
        <v>191</v>
      </c>
      <c r="M38" s="28">
        <v>134</v>
      </c>
      <c r="N38" s="28">
        <v>133</v>
      </c>
      <c r="O38" s="28" t="s">
        <v>192</v>
      </c>
      <c r="P38" s="28">
        <v>1506</v>
      </c>
      <c r="Q38" s="28" t="s">
        <v>191</v>
      </c>
      <c r="R38" s="29">
        <v>20</v>
      </c>
      <c r="S38" s="28">
        <v>15</v>
      </c>
      <c r="T38" s="28" t="s">
        <v>180</v>
      </c>
      <c r="U38" s="28">
        <v>1</v>
      </c>
      <c r="V38" s="28" t="s">
        <v>109</v>
      </c>
      <c r="W38" s="28">
        <v>2.2788499999999998</v>
      </c>
      <c r="X38" s="28">
        <v>12</v>
      </c>
      <c r="Y38" s="28">
        <v>1506</v>
      </c>
      <c r="Z38">
        <v>80060</v>
      </c>
      <c r="AA38">
        <v>4639</v>
      </c>
      <c r="AB38">
        <v>1668</v>
      </c>
      <c r="AC38">
        <v>3276</v>
      </c>
      <c r="AD38">
        <v>70477</v>
      </c>
      <c r="AE38">
        <v>334</v>
      </c>
      <c r="AF38">
        <v>5</v>
      </c>
      <c r="AG38">
        <v>148</v>
      </c>
      <c r="AH38">
        <v>0</v>
      </c>
      <c r="AI38">
        <v>58</v>
      </c>
      <c r="AJ38">
        <v>8</v>
      </c>
      <c r="AK38">
        <v>118</v>
      </c>
      <c r="AL38">
        <v>0</v>
      </c>
      <c r="AM38">
        <v>3276</v>
      </c>
      <c r="AN38" s="41">
        <v>0</v>
      </c>
      <c r="AO38" s="42">
        <v>2</v>
      </c>
      <c r="AP38" s="42">
        <v>2</v>
      </c>
      <c r="AQ38" s="42">
        <v>1</v>
      </c>
      <c r="AR38" s="42">
        <v>0</v>
      </c>
      <c r="AS38" s="42">
        <v>0</v>
      </c>
      <c r="AT38" s="42">
        <v>0</v>
      </c>
      <c r="AU38" s="43">
        <v>0</v>
      </c>
      <c r="AV38" s="44">
        <v>3</v>
      </c>
      <c r="AW38" s="45">
        <v>49.119073470865004</v>
      </c>
      <c r="AX38" s="42">
        <v>54.796959826275788</v>
      </c>
      <c r="AY38" s="42">
        <v>14.301845819761128</v>
      </c>
      <c r="AZ38" s="42">
        <v>12.587766920014477</v>
      </c>
      <c r="BA38" s="43">
        <v>2.5711183496199781</v>
      </c>
      <c r="BB38" s="46">
        <v>9.0990962432138982</v>
      </c>
      <c r="BC38" s="38">
        <v>0.83121019108280247</v>
      </c>
      <c r="BD38" s="38">
        <v>0.18869426751592358</v>
      </c>
      <c r="BE38" s="38">
        <v>3.3718104495747268E-2</v>
      </c>
      <c r="BF38" s="38">
        <v>2.551640340218712E-2</v>
      </c>
      <c r="BG38" s="38">
        <v>2.187120291616039E-2</v>
      </c>
      <c r="BH38" s="38">
        <v>2.0048602673147023E-2</v>
      </c>
      <c r="BI38" s="38">
        <v>0.34394904458598724</v>
      </c>
      <c r="BJ38" s="38">
        <v>0.37977707006369427</v>
      </c>
      <c r="BK38" s="38">
        <v>4.5382165605095545E-2</v>
      </c>
      <c r="BL38" s="38">
        <v>0.31289808917197448</v>
      </c>
      <c r="BM38" s="38">
        <v>2.8662420382165606E-2</v>
      </c>
      <c r="BN38" s="38">
        <v>6.4490445859872625E-2</v>
      </c>
      <c r="BO38" s="38">
        <v>0.57085987261146498</v>
      </c>
      <c r="BP38" s="45">
        <v>1660</v>
      </c>
      <c r="BQ38" s="42">
        <v>52</v>
      </c>
      <c r="BR38" s="42">
        <v>25</v>
      </c>
      <c r="BS38" s="42">
        <v>24</v>
      </c>
      <c r="BT38" s="42">
        <v>13</v>
      </c>
      <c r="BU38" s="42">
        <v>11</v>
      </c>
      <c r="BV38" s="42">
        <v>4</v>
      </c>
      <c r="BW38" s="42">
        <v>0</v>
      </c>
      <c r="BX38" s="42">
        <v>1</v>
      </c>
      <c r="BY38" s="42">
        <v>1</v>
      </c>
      <c r="BZ38" s="47">
        <v>23</v>
      </c>
      <c r="CA38" s="45">
        <v>10</v>
      </c>
      <c r="CB38" s="42">
        <v>15</v>
      </c>
      <c r="CC38" s="42">
        <v>2</v>
      </c>
      <c r="CD38" s="42">
        <v>1</v>
      </c>
      <c r="CE38" s="42">
        <v>0</v>
      </c>
      <c r="CF38" s="42">
        <v>1</v>
      </c>
      <c r="CG38" s="42">
        <v>0</v>
      </c>
      <c r="CH38" s="42">
        <v>0</v>
      </c>
      <c r="CI38" s="42">
        <v>0</v>
      </c>
      <c r="CJ38" s="42">
        <v>0</v>
      </c>
      <c r="CK38" s="47">
        <v>1</v>
      </c>
      <c r="CL38" s="45">
        <v>3077</v>
      </c>
      <c r="CM38" s="47">
        <v>35961</v>
      </c>
      <c r="CN38" s="45">
        <v>26</v>
      </c>
      <c r="CO38" s="42">
        <v>2</v>
      </c>
      <c r="CP38" s="42">
        <v>177</v>
      </c>
      <c r="CQ38" s="42">
        <v>1</v>
      </c>
      <c r="CR38" s="42">
        <v>0</v>
      </c>
      <c r="CS38" s="42">
        <v>0</v>
      </c>
      <c r="CT38" s="42">
        <v>87</v>
      </c>
      <c r="CU38" s="47">
        <v>4</v>
      </c>
      <c r="CV38" s="45">
        <v>26</v>
      </c>
      <c r="CW38" s="42">
        <v>21</v>
      </c>
      <c r="CX38" s="42">
        <v>27</v>
      </c>
      <c r="CY38" s="42">
        <v>5</v>
      </c>
      <c r="CZ38" s="42">
        <v>19</v>
      </c>
      <c r="DA38" s="42">
        <v>1</v>
      </c>
      <c r="DB38" s="42">
        <v>3</v>
      </c>
      <c r="DC38" s="42">
        <v>11</v>
      </c>
      <c r="DD38" s="42">
        <v>3</v>
      </c>
      <c r="DE38" s="47">
        <v>4</v>
      </c>
      <c r="DF38" s="40">
        <v>2765.2362301101593</v>
      </c>
    </row>
    <row r="39" spans="1:110" ht="15" thickBot="1" x14ac:dyDescent="0.4">
      <c r="A39" s="25" t="s">
        <v>102</v>
      </c>
      <c r="B39" s="25" t="s">
        <v>103</v>
      </c>
      <c r="C39" s="25" t="s">
        <v>104</v>
      </c>
      <c r="D39" s="25" t="s">
        <v>105</v>
      </c>
      <c r="E39" s="25" t="s">
        <v>180</v>
      </c>
      <c r="F39" s="25" t="s">
        <v>181</v>
      </c>
      <c r="G39" s="25" t="s">
        <v>193</v>
      </c>
      <c r="H39" s="25" t="s">
        <v>194</v>
      </c>
      <c r="I39" s="26">
        <v>150</v>
      </c>
      <c r="J39" s="26">
        <v>152</v>
      </c>
      <c r="K39" s="27">
        <v>302</v>
      </c>
      <c r="L39" s="28" t="s">
        <v>193</v>
      </c>
      <c r="M39" s="28">
        <v>136</v>
      </c>
      <c r="N39" s="28">
        <v>135</v>
      </c>
      <c r="O39" s="28" t="s">
        <v>194</v>
      </c>
      <c r="P39" s="28">
        <v>1507</v>
      </c>
      <c r="Q39" s="28" t="s">
        <v>193</v>
      </c>
      <c r="R39" s="29">
        <v>20</v>
      </c>
      <c r="S39" s="28">
        <v>15</v>
      </c>
      <c r="T39" s="28" t="s">
        <v>180</v>
      </c>
      <c r="U39" s="28">
        <v>1</v>
      </c>
      <c r="V39" s="28" t="s">
        <v>109</v>
      </c>
      <c r="W39" s="28">
        <v>1.0273600000000001</v>
      </c>
      <c r="X39" s="28">
        <v>12</v>
      </c>
      <c r="Y39" s="28">
        <v>1507</v>
      </c>
      <c r="Z39">
        <v>48218</v>
      </c>
      <c r="AA39">
        <v>4116</v>
      </c>
      <c r="AB39">
        <v>111</v>
      </c>
      <c r="AC39">
        <v>1214</v>
      </c>
      <c r="AD39">
        <v>42777</v>
      </c>
      <c r="AE39">
        <v>59</v>
      </c>
      <c r="AF39">
        <v>4</v>
      </c>
      <c r="AG39">
        <v>17</v>
      </c>
      <c r="AH39">
        <v>0</v>
      </c>
      <c r="AI39">
        <v>2</v>
      </c>
      <c r="AJ39">
        <v>0</v>
      </c>
      <c r="AK39">
        <v>36</v>
      </c>
      <c r="AL39">
        <v>0</v>
      </c>
      <c r="AM39">
        <v>1214</v>
      </c>
      <c r="AN39" s="41">
        <v>2</v>
      </c>
      <c r="AO39" s="42">
        <v>1</v>
      </c>
      <c r="AP39" s="42">
        <v>1</v>
      </c>
      <c r="AQ39" s="42">
        <v>0</v>
      </c>
      <c r="AR39" s="42">
        <v>0</v>
      </c>
      <c r="AS39" s="42">
        <v>0</v>
      </c>
      <c r="AT39" s="42">
        <v>0</v>
      </c>
      <c r="AU39" s="43">
        <v>0</v>
      </c>
      <c r="AV39" s="44">
        <v>4</v>
      </c>
      <c r="AW39" s="45">
        <v>5.6420557365182775</v>
      </c>
      <c r="AX39" s="42">
        <v>6.2942453854505969</v>
      </c>
      <c r="AY39" s="42">
        <v>1.6427795874049946</v>
      </c>
      <c r="AZ39" s="42">
        <v>1.4458921462178791</v>
      </c>
      <c r="BA39" s="43">
        <v>0.2953311617806732</v>
      </c>
      <c r="BB39" s="46">
        <v>1.0451664603691639</v>
      </c>
      <c r="BC39" s="38">
        <v>1.10828025477707</v>
      </c>
      <c r="BD39" s="38">
        <v>0.25159235668789809</v>
      </c>
      <c r="BE39" s="38">
        <v>4.4957472660996353E-2</v>
      </c>
      <c r="BF39" s="38">
        <v>3.4021871202916158E-2</v>
      </c>
      <c r="BG39" s="38">
        <v>2.9161603888213851E-2</v>
      </c>
      <c r="BH39" s="38">
        <v>2.6731470230862694E-2</v>
      </c>
      <c r="BI39" s="38">
        <v>0.45859872611464969</v>
      </c>
      <c r="BJ39" s="38">
        <v>0.50636942675159236</v>
      </c>
      <c r="BK39" s="38">
        <v>6.0509554140127389E-2</v>
      </c>
      <c r="BL39" s="38">
        <v>0.41719745222929938</v>
      </c>
      <c r="BM39" s="38">
        <v>3.8216560509554139E-2</v>
      </c>
      <c r="BN39" s="38">
        <v>8.598726114649681E-2</v>
      </c>
      <c r="BO39" s="38">
        <v>0.76114649681528668</v>
      </c>
      <c r="BP39" s="45">
        <v>1328</v>
      </c>
      <c r="BQ39" s="42">
        <v>41</v>
      </c>
      <c r="BR39" s="42">
        <v>20</v>
      </c>
      <c r="BS39" s="42">
        <v>19</v>
      </c>
      <c r="BT39" s="42">
        <v>10</v>
      </c>
      <c r="BU39" s="42">
        <v>9</v>
      </c>
      <c r="BV39" s="42">
        <v>3</v>
      </c>
      <c r="BW39" s="42">
        <v>0</v>
      </c>
      <c r="BX39" s="42">
        <v>1</v>
      </c>
      <c r="BY39" s="42">
        <v>1</v>
      </c>
      <c r="BZ39" s="47">
        <v>19</v>
      </c>
      <c r="CA39" s="45">
        <v>8</v>
      </c>
      <c r="CB39" s="42">
        <v>12</v>
      </c>
      <c r="CC39" s="42">
        <v>2</v>
      </c>
      <c r="CD39" s="42">
        <v>1</v>
      </c>
      <c r="CE39" s="42">
        <v>0</v>
      </c>
      <c r="CF39" s="42">
        <v>1</v>
      </c>
      <c r="CG39" s="42">
        <v>0</v>
      </c>
      <c r="CH39" s="42">
        <v>0</v>
      </c>
      <c r="CI39" s="42">
        <v>0</v>
      </c>
      <c r="CJ39" s="42">
        <v>0</v>
      </c>
      <c r="CK39" s="47">
        <v>1</v>
      </c>
      <c r="CL39" s="45">
        <v>2376</v>
      </c>
      <c r="CM39" s="47">
        <v>27775</v>
      </c>
      <c r="CN39" s="45">
        <v>10</v>
      </c>
      <c r="CO39" s="42">
        <v>1</v>
      </c>
      <c r="CP39" s="42">
        <v>65</v>
      </c>
      <c r="CQ39" s="42">
        <v>0</v>
      </c>
      <c r="CR39" s="42">
        <v>0</v>
      </c>
      <c r="CS39" s="42">
        <v>0</v>
      </c>
      <c r="CT39" s="42">
        <v>32</v>
      </c>
      <c r="CU39" s="47">
        <v>2</v>
      </c>
      <c r="CV39" s="45">
        <v>20</v>
      </c>
      <c r="CW39" s="42">
        <v>17</v>
      </c>
      <c r="CX39" s="42">
        <v>22</v>
      </c>
      <c r="CY39" s="42">
        <v>4</v>
      </c>
      <c r="CZ39" s="42">
        <v>15</v>
      </c>
      <c r="DA39" s="42">
        <v>1</v>
      </c>
      <c r="DB39" s="42">
        <v>3</v>
      </c>
      <c r="DC39" s="42">
        <v>9</v>
      </c>
      <c r="DD39" s="42">
        <v>3</v>
      </c>
      <c r="DE39" s="47">
        <v>3</v>
      </c>
      <c r="DF39" s="40">
        <v>2135.8090575275396</v>
      </c>
    </row>
    <row r="40" spans="1:110" ht="15" thickBot="1" x14ac:dyDescent="0.4">
      <c r="A40" s="25" t="s">
        <v>102</v>
      </c>
      <c r="B40" s="25" t="s">
        <v>103</v>
      </c>
      <c r="C40" s="25" t="s">
        <v>104</v>
      </c>
      <c r="D40" s="25" t="s">
        <v>105</v>
      </c>
      <c r="E40" s="25" t="s">
        <v>180</v>
      </c>
      <c r="F40" s="25" t="s">
        <v>181</v>
      </c>
      <c r="G40" s="25" t="s">
        <v>195</v>
      </c>
      <c r="H40" s="25" t="s">
        <v>196</v>
      </c>
      <c r="I40" s="26">
        <v>345</v>
      </c>
      <c r="J40" s="26">
        <v>338</v>
      </c>
      <c r="K40" s="27">
        <v>683</v>
      </c>
      <c r="L40" s="28" t="s">
        <v>195</v>
      </c>
      <c r="M40" s="28">
        <v>135</v>
      </c>
      <c r="N40" s="28">
        <v>134</v>
      </c>
      <c r="O40" s="28" t="s">
        <v>196</v>
      </c>
      <c r="P40" s="28">
        <v>1508</v>
      </c>
      <c r="Q40" s="28" t="s">
        <v>195</v>
      </c>
      <c r="R40" s="29">
        <v>20</v>
      </c>
      <c r="S40" s="28">
        <v>15</v>
      </c>
      <c r="T40" s="28" t="s">
        <v>180</v>
      </c>
      <c r="U40" s="28">
        <v>1</v>
      </c>
      <c r="V40" s="28" t="s">
        <v>109</v>
      </c>
      <c r="W40" s="28">
        <v>5.1382599999999998</v>
      </c>
      <c r="X40" s="28">
        <v>12</v>
      </c>
      <c r="Y40" s="28">
        <v>1508</v>
      </c>
      <c r="Z40">
        <v>122171</v>
      </c>
      <c r="AA40">
        <v>10805</v>
      </c>
      <c r="AB40">
        <v>50</v>
      </c>
      <c r="AC40">
        <v>3279</v>
      </c>
      <c r="AD40">
        <v>108037</v>
      </c>
      <c r="AE40">
        <v>814</v>
      </c>
      <c r="AF40">
        <v>42</v>
      </c>
      <c r="AG40">
        <v>292</v>
      </c>
      <c r="AH40">
        <v>0</v>
      </c>
      <c r="AI40">
        <v>77</v>
      </c>
      <c r="AJ40">
        <v>0</v>
      </c>
      <c r="AK40">
        <v>395</v>
      </c>
      <c r="AL40">
        <v>13</v>
      </c>
      <c r="AM40">
        <v>3279</v>
      </c>
      <c r="AN40" s="41">
        <v>7</v>
      </c>
      <c r="AO40" s="42">
        <v>23</v>
      </c>
      <c r="AP40" s="42">
        <v>10</v>
      </c>
      <c r="AQ40" s="42">
        <v>2</v>
      </c>
      <c r="AR40" s="42">
        <v>0</v>
      </c>
      <c r="AS40" s="42">
        <v>0</v>
      </c>
      <c r="AT40" s="42">
        <v>0</v>
      </c>
      <c r="AU40" s="43">
        <v>0</v>
      </c>
      <c r="AV40" s="44">
        <v>39</v>
      </c>
      <c r="AW40" s="45">
        <v>96.910604415490411</v>
      </c>
      <c r="AX40" s="42">
        <v>108.1129207383279</v>
      </c>
      <c r="AY40" s="42">
        <v>28.217155266015201</v>
      </c>
      <c r="AZ40" s="42">
        <v>24.835323923271805</v>
      </c>
      <c r="BA40" s="43">
        <v>5.0727470141150919</v>
      </c>
      <c r="BB40" s="46">
        <v>17.952270966340933</v>
      </c>
      <c r="BC40" s="38">
        <v>10.805732484076433</v>
      </c>
      <c r="BD40" s="38">
        <v>2.4530254777070066</v>
      </c>
      <c r="BE40" s="38">
        <v>0.43833535844471444</v>
      </c>
      <c r="BF40" s="38">
        <v>0.33171324422843257</v>
      </c>
      <c r="BG40" s="38">
        <v>0.28432563791008503</v>
      </c>
      <c r="BH40" s="38">
        <v>0.26063183475091128</v>
      </c>
      <c r="BI40" s="38">
        <v>4.4713375796178338</v>
      </c>
      <c r="BJ40" s="38">
        <v>4.9371019108280256</v>
      </c>
      <c r="BK40" s="38">
        <v>0.58996815286624205</v>
      </c>
      <c r="BL40" s="38">
        <v>4.0676751592356695</v>
      </c>
      <c r="BM40" s="38">
        <v>0.37261146496815284</v>
      </c>
      <c r="BN40" s="38">
        <v>0.8383757961783439</v>
      </c>
      <c r="BO40" s="38">
        <v>7.4211783439490464</v>
      </c>
      <c r="BP40" s="45">
        <v>13945</v>
      </c>
      <c r="BQ40" s="42">
        <v>435</v>
      </c>
      <c r="BR40" s="42">
        <v>211</v>
      </c>
      <c r="BS40" s="42">
        <v>202</v>
      </c>
      <c r="BT40" s="42">
        <v>105</v>
      </c>
      <c r="BU40" s="42">
        <v>94</v>
      </c>
      <c r="BV40" s="42">
        <v>35</v>
      </c>
      <c r="BW40" s="42">
        <v>3</v>
      </c>
      <c r="BX40" s="42">
        <v>10</v>
      </c>
      <c r="BY40" s="42">
        <v>11</v>
      </c>
      <c r="BZ40" s="47">
        <v>195</v>
      </c>
      <c r="CA40" s="45">
        <v>81</v>
      </c>
      <c r="CB40" s="42">
        <v>128</v>
      </c>
      <c r="CC40" s="42">
        <v>20</v>
      </c>
      <c r="CD40" s="42">
        <v>6</v>
      </c>
      <c r="CE40" s="42">
        <v>0</v>
      </c>
      <c r="CF40" s="42">
        <v>12</v>
      </c>
      <c r="CG40" s="42">
        <v>1</v>
      </c>
      <c r="CH40" s="42">
        <v>0</v>
      </c>
      <c r="CI40" s="42">
        <v>0</v>
      </c>
      <c r="CJ40" s="42">
        <v>0</v>
      </c>
      <c r="CK40" s="47">
        <v>8</v>
      </c>
      <c r="CL40" s="45">
        <v>5374</v>
      </c>
      <c r="CM40" s="47">
        <v>62816</v>
      </c>
      <c r="CN40" s="45">
        <v>26</v>
      </c>
      <c r="CO40" s="42">
        <v>2</v>
      </c>
      <c r="CP40" s="42">
        <v>177</v>
      </c>
      <c r="CQ40" s="42">
        <v>1</v>
      </c>
      <c r="CR40" s="42">
        <v>0</v>
      </c>
      <c r="CS40" s="42">
        <v>0</v>
      </c>
      <c r="CT40" s="42">
        <v>87</v>
      </c>
      <c r="CU40" s="47">
        <v>4</v>
      </c>
      <c r="CV40" s="45">
        <v>215</v>
      </c>
      <c r="CW40" s="42">
        <v>176</v>
      </c>
      <c r="CX40" s="42">
        <v>230</v>
      </c>
      <c r="CY40" s="42">
        <v>44</v>
      </c>
      <c r="CZ40" s="42">
        <v>160</v>
      </c>
      <c r="DA40" s="42">
        <v>11</v>
      </c>
      <c r="DB40" s="42">
        <v>29</v>
      </c>
      <c r="DC40" s="42">
        <v>91</v>
      </c>
      <c r="DD40" s="42">
        <v>29</v>
      </c>
      <c r="DE40" s="47">
        <v>31</v>
      </c>
      <c r="DF40" s="40">
        <v>4830.3231334149323</v>
      </c>
    </row>
    <row r="41" spans="1:110" ht="15" thickBot="1" x14ac:dyDescent="0.4">
      <c r="A41" s="25" t="s">
        <v>102</v>
      </c>
      <c r="B41" s="25" t="s">
        <v>103</v>
      </c>
      <c r="C41" s="25" t="s">
        <v>104</v>
      </c>
      <c r="D41" s="25" t="s">
        <v>105</v>
      </c>
      <c r="E41" s="25" t="s">
        <v>180</v>
      </c>
      <c r="F41" s="25" t="s">
        <v>181</v>
      </c>
      <c r="G41" s="25" t="s">
        <v>197</v>
      </c>
      <c r="H41" s="25" t="s">
        <v>198</v>
      </c>
      <c r="I41" s="26">
        <v>627</v>
      </c>
      <c r="J41" s="26">
        <v>586</v>
      </c>
      <c r="K41" s="27">
        <v>1213</v>
      </c>
      <c r="L41" s="28" t="s">
        <v>197</v>
      </c>
      <c r="M41" s="28">
        <v>137</v>
      </c>
      <c r="N41" s="28">
        <v>136</v>
      </c>
      <c r="O41" s="28" t="s">
        <v>198</v>
      </c>
      <c r="P41" s="28">
        <v>1509</v>
      </c>
      <c r="Q41" s="28" t="s">
        <v>197</v>
      </c>
      <c r="R41" s="29">
        <v>20</v>
      </c>
      <c r="S41" s="28">
        <v>15</v>
      </c>
      <c r="T41" s="28" t="s">
        <v>180</v>
      </c>
      <c r="U41" s="28">
        <v>1</v>
      </c>
      <c r="V41" s="28" t="s">
        <v>109</v>
      </c>
      <c r="W41" s="28">
        <v>12.4902</v>
      </c>
      <c r="X41" s="28">
        <v>12</v>
      </c>
      <c r="Y41" s="28">
        <v>1509</v>
      </c>
      <c r="Z41">
        <v>254494</v>
      </c>
      <c r="AA41">
        <v>17706</v>
      </c>
      <c r="AB41">
        <v>763</v>
      </c>
      <c r="AC41">
        <v>13998</v>
      </c>
      <c r="AD41">
        <v>222027</v>
      </c>
      <c r="AE41">
        <v>1751</v>
      </c>
      <c r="AF41">
        <v>54</v>
      </c>
      <c r="AG41">
        <v>686</v>
      </c>
      <c r="AH41">
        <v>20</v>
      </c>
      <c r="AI41">
        <v>152</v>
      </c>
      <c r="AJ41">
        <v>0</v>
      </c>
      <c r="AK41">
        <v>828</v>
      </c>
      <c r="AL41">
        <v>12</v>
      </c>
      <c r="AM41">
        <v>94918</v>
      </c>
      <c r="AN41" s="41">
        <v>6</v>
      </c>
      <c r="AO41" s="42">
        <v>16</v>
      </c>
      <c r="AP41" s="42">
        <v>25</v>
      </c>
      <c r="AQ41" s="42">
        <v>1</v>
      </c>
      <c r="AR41" s="42">
        <v>0</v>
      </c>
      <c r="AS41" s="42">
        <v>0</v>
      </c>
      <c r="AT41" s="42">
        <v>0</v>
      </c>
      <c r="AU41" s="43">
        <v>0</v>
      </c>
      <c r="AV41" s="44">
        <v>54</v>
      </c>
      <c r="AW41" s="45">
        <v>227.67354325009049</v>
      </c>
      <c r="AX41" s="42">
        <v>253.9913137893594</v>
      </c>
      <c r="AY41" s="42">
        <v>66.290988056460364</v>
      </c>
      <c r="AZ41" s="42">
        <v>58.346000723850885</v>
      </c>
      <c r="BA41" s="43">
        <v>11.917480998914224</v>
      </c>
      <c r="BB41" s="46">
        <v>42.175540694896853</v>
      </c>
      <c r="BC41" s="38">
        <v>14.961783439490446</v>
      </c>
      <c r="BD41" s="38">
        <v>3.3964968152866244</v>
      </c>
      <c r="BE41" s="38">
        <v>0.60692588092345079</v>
      </c>
      <c r="BF41" s="38">
        <v>0.4592952612393682</v>
      </c>
      <c r="BG41" s="38">
        <v>0.39368165249088705</v>
      </c>
      <c r="BH41" s="38">
        <v>0.36087484811664644</v>
      </c>
      <c r="BI41" s="38">
        <v>6.1910828025477711</v>
      </c>
      <c r="BJ41" s="38">
        <v>6.8359872611464976</v>
      </c>
      <c r="BK41" s="38">
        <v>0.81687898089171973</v>
      </c>
      <c r="BL41" s="38">
        <v>5.6321656050955413</v>
      </c>
      <c r="BM41" s="38">
        <v>0.51592356687898089</v>
      </c>
      <c r="BN41" s="38">
        <v>1.1608280254777068</v>
      </c>
      <c r="BO41" s="38">
        <v>10.27547770700637</v>
      </c>
      <c r="BP41" s="45">
        <v>17929</v>
      </c>
      <c r="BQ41" s="42">
        <v>560</v>
      </c>
      <c r="BR41" s="42">
        <v>271</v>
      </c>
      <c r="BS41" s="42">
        <v>260</v>
      </c>
      <c r="BT41" s="42">
        <v>135</v>
      </c>
      <c r="BU41" s="42">
        <v>121</v>
      </c>
      <c r="BV41" s="42">
        <v>45</v>
      </c>
      <c r="BW41" s="42">
        <v>4</v>
      </c>
      <c r="BX41" s="42">
        <v>13</v>
      </c>
      <c r="BY41" s="42">
        <v>14</v>
      </c>
      <c r="BZ41" s="47">
        <v>251</v>
      </c>
      <c r="CA41" s="45">
        <v>105</v>
      </c>
      <c r="CB41" s="42">
        <v>164</v>
      </c>
      <c r="CC41" s="42">
        <v>26</v>
      </c>
      <c r="CD41" s="42">
        <v>8</v>
      </c>
      <c r="CE41" s="42">
        <v>0</v>
      </c>
      <c r="CF41" s="42">
        <v>16</v>
      </c>
      <c r="CG41" s="42">
        <v>1</v>
      </c>
      <c r="CH41" s="42">
        <v>0</v>
      </c>
      <c r="CI41" s="42">
        <v>0</v>
      </c>
      <c r="CJ41" s="42">
        <v>0</v>
      </c>
      <c r="CK41" s="47">
        <v>10</v>
      </c>
      <c r="CL41" s="45">
        <v>9545</v>
      </c>
      <c r="CM41" s="47">
        <v>111561</v>
      </c>
      <c r="CN41" s="45">
        <v>757</v>
      </c>
      <c r="CO41" s="42">
        <v>60</v>
      </c>
      <c r="CP41" s="42">
        <v>5117</v>
      </c>
      <c r="CQ41" s="42">
        <v>37</v>
      </c>
      <c r="CR41" s="42">
        <v>13</v>
      </c>
      <c r="CS41" s="42">
        <v>14</v>
      </c>
      <c r="CT41" s="42">
        <v>2531</v>
      </c>
      <c r="CU41" s="47">
        <v>122</v>
      </c>
      <c r="CV41" s="45">
        <v>276</v>
      </c>
      <c r="CW41" s="42">
        <v>226</v>
      </c>
      <c r="CX41" s="42">
        <v>296</v>
      </c>
      <c r="CY41" s="42">
        <v>57</v>
      </c>
      <c r="CZ41" s="42">
        <v>206</v>
      </c>
      <c r="DA41" s="42">
        <v>14</v>
      </c>
      <c r="DB41" s="42">
        <v>37</v>
      </c>
      <c r="DC41" s="42">
        <v>117</v>
      </c>
      <c r="DD41" s="42">
        <v>37</v>
      </c>
      <c r="DE41" s="47">
        <v>40</v>
      </c>
      <c r="DF41" s="40">
        <v>8578.597307221542</v>
      </c>
    </row>
    <row r="42" spans="1:110" ht="15" thickBot="1" x14ac:dyDescent="0.4">
      <c r="A42" s="25" t="s">
        <v>102</v>
      </c>
      <c r="B42" s="25" t="s">
        <v>103</v>
      </c>
      <c r="C42" s="25" t="s">
        <v>104</v>
      </c>
      <c r="D42" s="25" t="s">
        <v>105</v>
      </c>
      <c r="E42" s="25" t="s">
        <v>180</v>
      </c>
      <c r="F42" s="25" t="s">
        <v>181</v>
      </c>
      <c r="G42" s="25" t="s">
        <v>199</v>
      </c>
      <c r="H42" s="25" t="s">
        <v>200</v>
      </c>
      <c r="I42" s="26">
        <v>248</v>
      </c>
      <c r="J42" s="26">
        <v>242</v>
      </c>
      <c r="K42" s="27">
        <v>490</v>
      </c>
      <c r="L42" s="28" t="s">
        <v>199</v>
      </c>
      <c r="M42" s="28">
        <v>138</v>
      </c>
      <c r="N42" s="28">
        <v>137</v>
      </c>
      <c r="O42" s="28" t="s">
        <v>200</v>
      </c>
      <c r="P42" s="28">
        <v>1510</v>
      </c>
      <c r="Q42" s="28" t="s">
        <v>199</v>
      </c>
      <c r="R42" s="29">
        <v>20</v>
      </c>
      <c r="S42" s="28">
        <v>15</v>
      </c>
      <c r="T42" s="28" t="s">
        <v>180</v>
      </c>
      <c r="U42" s="28">
        <v>1</v>
      </c>
      <c r="V42" s="28" t="s">
        <v>109</v>
      </c>
      <c r="W42" s="28">
        <v>2.1566999999999998</v>
      </c>
      <c r="X42" s="28">
        <v>12</v>
      </c>
      <c r="Y42" s="28">
        <v>1510</v>
      </c>
      <c r="Z42">
        <v>78084</v>
      </c>
      <c r="AA42">
        <v>5500</v>
      </c>
      <c r="AB42">
        <v>24</v>
      </c>
      <c r="AC42">
        <v>1710</v>
      </c>
      <c r="AD42">
        <v>70850</v>
      </c>
      <c r="AE42">
        <v>407</v>
      </c>
      <c r="AF42">
        <v>29</v>
      </c>
      <c r="AG42">
        <v>97</v>
      </c>
      <c r="AH42">
        <v>0</v>
      </c>
      <c r="AI42">
        <v>0</v>
      </c>
      <c r="AJ42">
        <v>0</v>
      </c>
      <c r="AK42">
        <v>280</v>
      </c>
      <c r="AL42">
        <v>1</v>
      </c>
      <c r="AM42">
        <v>1710</v>
      </c>
      <c r="AN42" s="41">
        <v>0</v>
      </c>
      <c r="AO42" s="42">
        <v>20</v>
      </c>
      <c r="AP42" s="42">
        <v>3</v>
      </c>
      <c r="AQ42" s="42">
        <v>0</v>
      </c>
      <c r="AR42" s="42">
        <v>0</v>
      </c>
      <c r="AS42" s="42">
        <v>0</v>
      </c>
      <c r="AT42" s="42">
        <v>0</v>
      </c>
      <c r="AU42" s="43">
        <v>0</v>
      </c>
      <c r="AV42" s="44">
        <v>29</v>
      </c>
      <c r="AW42" s="45">
        <v>32.192906261310171</v>
      </c>
      <c r="AX42" s="42">
        <v>35.914223669923999</v>
      </c>
      <c r="AY42" s="42">
        <v>9.3735070575461457</v>
      </c>
      <c r="AZ42" s="42">
        <v>8.2500904813608393</v>
      </c>
      <c r="BA42" s="43">
        <v>1.6851248642779588</v>
      </c>
      <c r="BB42" s="46">
        <v>5.9635968621064066</v>
      </c>
      <c r="BC42" s="38">
        <v>8.0350318471337587</v>
      </c>
      <c r="BD42" s="38">
        <v>1.8240445859872614</v>
      </c>
      <c r="BE42" s="38">
        <v>0.32594167679222358</v>
      </c>
      <c r="BF42" s="38">
        <v>0.24665856622114218</v>
      </c>
      <c r="BG42" s="38">
        <v>0.21142162818955043</v>
      </c>
      <c r="BH42" s="38">
        <v>0.19380315917375457</v>
      </c>
      <c r="BI42" s="38">
        <v>3.3248407643312099</v>
      </c>
      <c r="BJ42" s="38">
        <v>3.6711783439490446</v>
      </c>
      <c r="BK42" s="38">
        <v>0.43869426751592355</v>
      </c>
      <c r="BL42" s="38">
        <v>3.0246815286624207</v>
      </c>
      <c r="BM42" s="38">
        <v>0.27707006369426751</v>
      </c>
      <c r="BN42" s="38">
        <v>0.62340764331210186</v>
      </c>
      <c r="BO42" s="38">
        <v>5.5183121019108281</v>
      </c>
      <c r="BP42" s="45">
        <v>9628</v>
      </c>
      <c r="BQ42" s="42">
        <v>301</v>
      </c>
      <c r="BR42" s="42">
        <v>146</v>
      </c>
      <c r="BS42" s="42">
        <v>140</v>
      </c>
      <c r="BT42" s="42">
        <v>73</v>
      </c>
      <c r="BU42" s="42">
        <v>65</v>
      </c>
      <c r="BV42" s="42">
        <v>24</v>
      </c>
      <c r="BW42" s="42">
        <v>2</v>
      </c>
      <c r="BX42" s="42">
        <v>7</v>
      </c>
      <c r="BY42" s="42">
        <v>7</v>
      </c>
      <c r="BZ42" s="47">
        <v>135</v>
      </c>
      <c r="CA42" s="45">
        <v>56</v>
      </c>
      <c r="CB42" s="42">
        <v>88</v>
      </c>
      <c r="CC42" s="42">
        <v>14</v>
      </c>
      <c r="CD42" s="42">
        <v>4</v>
      </c>
      <c r="CE42" s="42">
        <v>0</v>
      </c>
      <c r="CF42" s="42">
        <v>9</v>
      </c>
      <c r="CG42" s="42">
        <v>0</v>
      </c>
      <c r="CH42" s="42">
        <v>0</v>
      </c>
      <c r="CI42" s="42">
        <v>0</v>
      </c>
      <c r="CJ42" s="42">
        <v>0</v>
      </c>
      <c r="CK42" s="47">
        <v>6</v>
      </c>
      <c r="CL42" s="45">
        <v>3856</v>
      </c>
      <c r="CM42" s="47">
        <v>45066</v>
      </c>
      <c r="CN42" s="45">
        <v>14</v>
      </c>
      <c r="CO42" s="42">
        <v>1</v>
      </c>
      <c r="CP42" s="42">
        <v>92</v>
      </c>
      <c r="CQ42" s="42">
        <v>1</v>
      </c>
      <c r="CR42" s="42">
        <v>0</v>
      </c>
      <c r="CS42" s="42">
        <v>0</v>
      </c>
      <c r="CT42" s="42">
        <v>46</v>
      </c>
      <c r="CU42" s="47">
        <v>2</v>
      </c>
      <c r="CV42" s="45">
        <v>148</v>
      </c>
      <c r="CW42" s="42">
        <v>121</v>
      </c>
      <c r="CX42" s="42">
        <v>159</v>
      </c>
      <c r="CY42" s="42">
        <v>31</v>
      </c>
      <c r="CZ42" s="42">
        <v>111</v>
      </c>
      <c r="DA42" s="42">
        <v>8</v>
      </c>
      <c r="DB42" s="42">
        <v>20</v>
      </c>
      <c r="DC42" s="42">
        <v>63</v>
      </c>
      <c r="DD42" s="42">
        <v>20</v>
      </c>
      <c r="DE42" s="47">
        <v>21</v>
      </c>
      <c r="DF42" s="40">
        <v>3465.3855569155448</v>
      </c>
    </row>
    <row r="43" spans="1:110" ht="15" thickBot="1" x14ac:dyDescent="0.4">
      <c r="A43" s="25" t="s">
        <v>102</v>
      </c>
      <c r="B43" s="25" t="s">
        <v>103</v>
      </c>
      <c r="C43" s="25" t="s">
        <v>104</v>
      </c>
      <c r="D43" s="25" t="s">
        <v>105</v>
      </c>
      <c r="E43" s="25" t="s">
        <v>180</v>
      </c>
      <c r="F43" s="25" t="s">
        <v>181</v>
      </c>
      <c r="G43" s="25" t="s">
        <v>201</v>
      </c>
      <c r="H43" s="25" t="s">
        <v>202</v>
      </c>
      <c r="I43" s="26">
        <v>364</v>
      </c>
      <c r="J43" s="26">
        <v>356</v>
      </c>
      <c r="K43" s="27">
        <v>720</v>
      </c>
      <c r="L43" s="28" t="s">
        <v>201</v>
      </c>
      <c r="M43" s="28">
        <v>140</v>
      </c>
      <c r="N43" s="28">
        <v>138</v>
      </c>
      <c r="O43" s="28" t="s">
        <v>202</v>
      </c>
      <c r="P43" s="28">
        <v>1511</v>
      </c>
      <c r="Q43" s="28" t="s">
        <v>201</v>
      </c>
      <c r="R43" s="29">
        <v>20</v>
      </c>
      <c r="S43" s="28">
        <v>15</v>
      </c>
      <c r="T43" s="28" t="s">
        <v>180</v>
      </c>
      <c r="U43" s="28">
        <v>1</v>
      </c>
      <c r="V43" s="28" t="s">
        <v>109</v>
      </c>
      <c r="W43" s="28">
        <v>5.5265899999999997</v>
      </c>
      <c r="X43" s="28">
        <v>12</v>
      </c>
      <c r="Y43" s="28">
        <v>1511</v>
      </c>
      <c r="Z43">
        <v>139865</v>
      </c>
      <c r="AA43">
        <v>10656</v>
      </c>
      <c r="AB43">
        <v>513</v>
      </c>
      <c r="AC43">
        <v>3635</v>
      </c>
      <c r="AD43">
        <v>125061</v>
      </c>
      <c r="AE43">
        <v>948</v>
      </c>
      <c r="AF43">
        <v>58</v>
      </c>
      <c r="AG43">
        <v>234</v>
      </c>
      <c r="AH43">
        <v>10</v>
      </c>
      <c r="AI43">
        <v>36</v>
      </c>
      <c r="AJ43">
        <v>0</v>
      </c>
      <c r="AK43">
        <v>611</v>
      </c>
      <c r="AL43">
        <v>0</v>
      </c>
      <c r="AM43">
        <v>44095</v>
      </c>
      <c r="AN43" s="41">
        <v>0</v>
      </c>
      <c r="AO43" s="42">
        <v>42</v>
      </c>
      <c r="AP43" s="42">
        <v>7</v>
      </c>
      <c r="AQ43" s="42">
        <v>1</v>
      </c>
      <c r="AR43" s="42">
        <v>0</v>
      </c>
      <c r="AS43" s="42">
        <v>0</v>
      </c>
      <c r="AT43" s="42">
        <v>0</v>
      </c>
      <c r="AU43" s="43">
        <v>0</v>
      </c>
      <c r="AV43" s="44">
        <v>58</v>
      </c>
      <c r="AW43" s="45">
        <v>77.661237785016283</v>
      </c>
      <c r="AX43" s="42">
        <v>86.638436482084686</v>
      </c>
      <c r="AY43" s="42">
        <v>22.612377850162865</v>
      </c>
      <c r="AZ43" s="42">
        <v>19.90228013029316</v>
      </c>
      <c r="BA43" s="43">
        <v>4.0651465798045603</v>
      </c>
      <c r="BB43" s="46">
        <v>14.386408925081435</v>
      </c>
      <c r="BC43" s="38">
        <v>16.070063694267517</v>
      </c>
      <c r="BD43" s="38">
        <v>3.6480891719745228</v>
      </c>
      <c r="BE43" s="38">
        <v>0.65188335358444716</v>
      </c>
      <c r="BF43" s="38">
        <v>0.49331713244228437</v>
      </c>
      <c r="BG43" s="38">
        <v>0.42284325637910086</v>
      </c>
      <c r="BH43" s="38">
        <v>0.38760631834750914</v>
      </c>
      <c r="BI43" s="38">
        <v>6.6496815286624198</v>
      </c>
      <c r="BJ43" s="38">
        <v>7.3423566878980893</v>
      </c>
      <c r="BK43" s="38">
        <v>0.87738853503184711</v>
      </c>
      <c r="BL43" s="38">
        <v>6.0493630573248414</v>
      </c>
      <c r="BM43" s="38">
        <v>0.55414012738853502</v>
      </c>
      <c r="BN43" s="38">
        <v>1.2468152866242037</v>
      </c>
      <c r="BO43" s="38">
        <v>11.036624203821656</v>
      </c>
      <c r="BP43" s="45">
        <v>19257</v>
      </c>
      <c r="BQ43" s="42">
        <v>601</v>
      </c>
      <c r="BR43" s="42">
        <v>291</v>
      </c>
      <c r="BS43" s="42">
        <v>279</v>
      </c>
      <c r="BT43" s="42">
        <v>145</v>
      </c>
      <c r="BU43" s="42">
        <v>130</v>
      </c>
      <c r="BV43" s="42">
        <v>49</v>
      </c>
      <c r="BW43" s="42">
        <v>5</v>
      </c>
      <c r="BX43" s="42">
        <v>14</v>
      </c>
      <c r="BY43" s="42">
        <v>15</v>
      </c>
      <c r="BZ43" s="47">
        <v>270</v>
      </c>
      <c r="CA43" s="45">
        <v>112</v>
      </c>
      <c r="CB43" s="42">
        <v>176</v>
      </c>
      <c r="CC43" s="42">
        <v>27</v>
      </c>
      <c r="CD43" s="42">
        <v>9</v>
      </c>
      <c r="CE43" s="42">
        <v>0</v>
      </c>
      <c r="CF43" s="42">
        <v>17</v>
      </c>
      <c r="CG43" s="42">
        <v>1</v>
      </c>
      <c r="CH43" s="42">
        <v>0</v>
      </c>
      <c r="CI43" s="42">
        <v>0</v>
      </c>
      <c r="CJ43" s="42">
        <v>0</v>
      </c>
      <c r="CK43" s="47">
        <v>11</v>
      </c>
      <c r="CL43" s="45">
        <v>5666</v>
      </c>
      <c r="CM43" s="47">
        <v>66219</v>
      </c>
      <c r="CN43" s="45">
        <v>351</v>
      </c>
      <c r="CO43" s="42">
        <v>28</v>
      </c>
      <c r="CP43" s="42">
        <v>2377</v>
      </c>
      <c r="CQ43" s="42">
        <v>17</v>
      </c>
      <c r="CR43" s="42">
        <v>6</v>
      </c>
      <c r="CS43" s="42">
        <v>6</v>
      </c>
      <c r="CT43" s="42">
        <v>1176</v>
      </c>
      <c r="CU43" s="47">
        <v>57</v>
      </c>
      <c r="CV43" s="45">
        <v>297</v>
      </c>
      <c r="CW43" s="42">
        <v>243</v>
      </c>
      <c r="CX43" s="42">
        <v>318</v>
      </c>
      <c r="CY43" s="42">
        <v>61</v>
      </c>
      <c r="CZ43" s="42">
        <v>221</v>
      </c>
      <c r="DA43" s="42">
        <v>15</v>
      </c>
      <c r="DB43" s="42">
        <v>40</v>
      </c>
      <c r="DC43" s="42">
        <v>125</v>
      </c>
      <c r="DD43" s="42">
        <v>40</v>
      </c>
      <c r="DE43" s="47">
        <v>43</v>
      </c>
      <c r="DF43" s="40">
        <v>5091.9951040391679</v>
      </c>
    </row>
    <row r="44" spans="1:110" ht="15" thickBot="1" x14ac:dyDescent="0.4">
      <c r="A44" s="25" t="s">
        <v>102</v>
      </c>
      <c r="B44" s="25" t="s">
        <v>103</v>
      </c>
      <c r="C44" s="25" t="s">
        <v>104</v>
      </c>
      <c r="D44" s="25" t="s">
        <v>105</v>
      </c>
      <c r="E44" s="25" t="s">
        <v>180</v>
      </c>
      <c r="F44" s="25" t="s">
        <v>181</v>
      </c>
      <c r="G44" s="25" t="s">
        <v>203</v>
      </c>
      <c r="H44" s="25" t="s">
        <v>204</v>
      </c>
      <c r="I44" s="26">
        <v>35</v>
      </c>
      <c r="J44" s="26">
        <v>28</v>
      </c>
      <c r="K44" s="27">
        <v>63</v>
      </c>
      <c r="L44" s="28" t="s">
        <v>205</v>
      </c>
      <c r="M44" s="28">
        <v>147</v>
      </c>
      <c r="N44" s="28">
        <v>145</v>
      </c>
      <c r="O44" s="28" t="s">
        <v>204</v>
      </c>
      <c r="P44" s="28">
        <v>1512</v>
      </c>
      <c r="Q44" s="28" t="s">
        <v>205</v>
      </c>
      <c r="R44" s="29">
        <v>20</v>
      </c>
      <c r="S44" s="28">
        <v>15</v>
      </c>
      <c r="T44" s="28" t="s">
        <v>180</v>
      </c>
      <c r="U44" s="28">
        <v>1</v>
      </c>
      <c r="V44" s="28" t="s">
        <v>109</v>
      </c>
      <c r="W44" s="28">
        <v>1.14201</v>
      </c>
      <c r="X44" s="28">
        <v>12</v>
      </c>
      <c r="Y44" s="28">
        <v>1512</v>
      </c>
      <c r="Z44">
        <v>12920</v>
      </c>
      <c r="AA44">
        <v>853</v>
      </c>
      <c r="AB44">
        <v>0</v>
      </c>
      <c r="AC44">
        <v>1551</v>
      </c>
      <c r="AD44">
        <v>10516</v>
      </c>
      <c r="AE44">
        <v>79</v>
      </c>
      <c r="AF44">
        <v>7</v>
      </c>
      <c r="AG44">
        <v>19</v>
      </c>
      <c r="AH44">
        <v>0</v>
      </c>
      <c r="AI44">
        <v>0</v>
      </c>
      <c r="AJ44">
        <v>0</v>
      </c>
      <c r="AK44">
        <v>54</v>
      </c>
      <c r="AL44">
        <v>0</v>
      </c>
      <c r="AM44">
        <v>1551</v>
      </c>
      <c r="AN44" s="41">
        <v>0</v>
      </c>
      <c r="AO44" s="42">
        <v>7</v>
      </c>
      <c r="AP44" s="42">
        <v>0</v>
      </c>
      <c r="AQ44" s="42">
        <v>0</v>
      </c>
      <c r="AR44" s="42">
        <v>0</v>
      </c>
      <c r="AS44" s="42">
        <v>0</v>
      </c>
      <c r="AT44" s="42">
        <v>0</v>
      </c>
      <c r="AU44" s="43">
        <v>0</v>
      </c>
      <c r="AV44" s="44">
        <v>7</v>
      </c>
      <c r="AW44" s="45">
        <v>6.3058269996380742</v>
      </c>
      <c r="AX44" s="42">
        <v>7.0347448425624322</v>
      </c>
      <c r="AY44" s="42">
        <v>1.8360477741585233</v>
      </c>
      <c r="AZ44" s="42">
        <v>1.6159971045964532</v>
      </c>
      <c r="BA44" s="43">
        <v>0.3300760043431053</v>
      </c>
      <c r="BB44" s="46">
        <v>1.168127220412595</v>
      </c>
      <c r="BC44" s="38">
        <v>1.9394904458598727</v>
      </c>
      <c r="BD44" s="38">
        <v>0.44028662420382164</v>
      </c>
      <c r="BE44" s="38">
        <v>7.8675577156743615E-2</v>
      </c>
      <c r="BF44" s="38">
        <v>5.9538274605103275E-2</v>
      </c>
      <c r="BG44" s="38">
        <v>5.1032806804374234E-2</v>
      </c>
      <c r="BH44" s="38">
        <v>4.678007290400972E-2</v>
      </c>
      <c r="BI44" s="38">
        <v>0.80254777070063699</v>
      </c>
      <c r="BJ44" s="38">
        <v>0.88614649681528668</v>
      </c>
      <c r="BK44" s="38">
        <v>0.10589171974522292</v>
      </c>
      <c r="BL44" s="38">
        <v>0.73009554140127386</v>
      </c>
      <c r="BM44" s="38">
        <v>6.6878980891719744E-2</v>
      </c>
      <c r="BN44" s="38">
        <v>0.15047770700636945</v>
      </c>
      <c r="BO44" s="38">
        <v>1.3320063694267517</v>
      </c>
      <c r="BP44" s="45">
        <v>2324</v>
      </c>
      <c r="BQ44" s="42">
        <v>73</v>
      </c>
      <c r="BR44" s="42">
        <v>35</v>
      </c>
      <c r="BS44" s="42">
        <v>34</v>
      </c>
      <c r="BT44" s="42">
        <v>18</v>
      </c>
      <c r="BU44" s="42">
        <v>16</v>
      </c>
      <c r="BV44" s="42">
        <v>6</v>
      </c>
      <c r="BW44" s="42">
        <v>1</v>
      </c>
      <c r="BX44" s="42">
        <v>2</v>
      </c>
      <c r="BY44" s="42">
        <v>2</v>
      </c>
      <c r="BZ44" s="47">
        <v>33</v>
      </c>
      <c r="CA44" s="45">
        <v>14</v>
      </c>
      <c r="CB44" s="42">
        <v>21</v>
      </c>
      <c r="CC44" s="42">
        <v>3</v>
      </c>
      <c r="CD44" s="42">
        <v>1</v>
      </c>
      <c r="CE44" s="42">
        <v>0</v>
      </c>
      <c r="CF44" s="42">
        <v>2</v>
      </c>
      <c r="CG44" s="42">
        <v>0</v>
      </c>
      <c r="CH44" s="42">
        <v>0</v>
      </c>
      <c r="CI44" s="42">
        <v>0</v>
      </c>
      <c r="CJ44" s="42">
        <v>0</v>
      </c>
      <c r="CK44" s="47">
        <v>1</v>
      </c>
      <c r="CL44" s="45">
        <v>496</v>
      </c>
      <c r="CM44" s="47">
        <v>5794</v>
      </c>
      <c r="CN44" s="45">
        <v>12</v>
      </c>
      <c r="CO44" s="42">
        <v>1</v>
      </c>
      <c r="CP44" s="42">
        <v>84</v>
      </c>
      <c r="CQ44" s="42">
        <v>1</v>
      </c>
      <c r="CR44" s="42">
        <v>0</v>
      </c>
      <c r="CS44" s="42">
        <v>0</v>
      </c>
      <c r="CT44" s="42">
        <v>41</v>
      </c>
      <c r="CU44" s="47">
        <v>2</v>
      </c>
      <c r="CV44" s="45">
        <v>36</v>
      </c>
      <c r="CW44" s="42">
        <v>29</v>
      </c>
      <c r="CX44" s="42">
        <v>38</v>
      </c>
      <c r="CY44" s="42">
        <v>7</v>
      </c>
      <c r="CZ44" s="42">
        <v>27</v>
      </c>
      <c r="DA44" s="42">
        <v>2</v>
      </c>
      <c r="DB44" s="42">
        <v>5</v>
      </c>
      <c r="DC44" s="42">
        <v>15</v>
      </c>
      <c r="DD44" s="42">
        <v>5</v>
      </c>
      <c r="DE44" s="47">
        <v>5</v>
      </c>
      <c r="DF44" s="40">
        <v>445.54957160342718</v>
      </c>
    </row>
    <row r="45" spans="1:110" ht="15" thickBot="1" x14ac:dyDescent="0.4">
      <c r="A45" s="25" t="s">
        <v>102</v>
      </c>
      <c r="B45" s="25" t="s">
        <v>103</v>
      </c>
      <c r="C45" s="25" t="s">
        <v>104</v>
      </c>
      <c r="D45" s="25" t="s">
        <v>105</v>
      </c>
      <c r="E45" s="25" t="s">
        <v>206</v>
      </c>
      <c r="F45" s="25" t="s">
        <v>207</v>
      </c>
      <c r="G45" s="25" t="s">
        <v>206</v>
      </c>
      <c r="H45" s="25" t="s">
        <v>208</v>
      </c>
      <c r="I45" s="26">
        <v>1103</v>
      </c>
      <c r="J45" s="26">
        <v>1002</v>
      </c>
      <c r="K45" s="27">
        <v>2105</v>
      </c>
      <c r="L45" s="28" t="s">
        <v>206</v>
      </c>
      <c r="M45" s="28">
        <v>87</v>
      </c>
      <c r="N45" s="28">
        <v>86</v>
      </c>
      <c r="O45" s="28" t="s">
        <v>208</v>
      </c>
      <c r="P45" s="28">
        <v>1601</v>
      </c>
      <c r="Q45" s="28" t="s">
        <v>206</v>
      </c>
      <c r="R45" s="29">
        <v>23</v>
      </c>
      <c r="S45" s="28">
        <v>16</v>
      </c>
      <c r="T45" s="28" t="s">
        <v>206</v>
      </c>
      <c r="U45" s="28">
        <v>1</v>
      </c>
      <c r="V45" s="28" t="s">
        <v>109</v>
      </c>
      <c r="W45" s="28">
        <v>6.7805499999999999</v>
      </c>
      <c r="X45" s="28">
        <v>12</v>
      </c>
      <c r="Y45" s="28">
        <v>1601</v>
      </c>
      <c r="Z45">
        <v>332308</v>
      </c>
      <c r="AA45">
        <v>27446</v>
      </c>
      <c r="AB45">
        <v>2574</v>
      </c>
      <c r="AC45">
        <v>21047</v>
      </c>
      <c r="AD45">
        <v>281241</v>
      </c>
      <c r="AE45">
        <v>1126</v>
      </c>
      <c r="AF45">
        <v>45</v>
      </c>
      <c r="AG45">
        <v>621</v>
      </c>
      <c r="AH45">
        <v>1</v>
      </c>
      <c r="AI45">
        <v>71</v>
      </c>
      <c r="AJ45">
        <v>0</v>
      </c>
      <c r="AK45">
        <v>360</v>
      </c>
      <c r="AL45">
        <v>29</v>
      </c>
      <c r="AM45">
        <v>25093</v>
      </c>
      <c r="AN45" s="41">
        <v>13</v>
      </c>
      <c r="AO45" s="42">
        <v>3</v>
      </c>
      <c r="AP45" s="42">
        <v>6</v>
      </c>
      <c r="AQ45" s="42">
        <v>10</v>
      </c>
      <c r="AR45" s="42">
        <v>0</v>
      </c>
      <c r="AS45" s="42">
        <v>1</v>
      </c>
      <c r="AT45" s="42">
        <v>0</v>
      </c>
      <c r="AU45" s="43">
        <v>0</v>
      </c>
      <c r="AV45" s="44">
        <v>45</v>
      </c>
      <c r="AW45" s="45">
        <v>265.59361069836552</v>
      </c>
      <c r="AX45" s="42">
        <v>103.5</v>
      </c>
      <c r="AY45" s="42">
        <v>83.815007429420504</v>
      </c>
      <c r="AZ45" s="42">
        <v>40.600297176820206</v>
      </c>
      <c r="BA45" s="43">
        <v>43.060921248142648</v>
      </c>
      <c r="BB45" s="46">
        <v>36.605330819465088</v>
      </c>
      <c r="BC45" s="38">
        <v>12.46815286624204</v>
      </c>
      <c r="BD45" s="38">
        <v>2.8304140127388537</v>
      </c>
      <c r="BE45" s="38">
        <v>0.50577156743620899</v>
      </c>
      <c r="BF45" s="38">
        <v>0.38274605103280684</v>
      </c>
      <c r="BG45" s="38">
        <v>0.32806804374240583</v>
      </c>
      <c r="BH45" s="38">
        <v>0.30072904009720536</v>
      </c>
      <c r="BI45" s="38">
        <v>5.1592356687898091</v>
      </c>
      <c r="BJ45" s="38">
        <v>5.6966560509554149</v>
      </c>
      <c r="BK45" s="38">
        <v>0.68073248407643305</v>
      </c>
      <c r="BL45" s="38">
        <v>4.6934713375796182</v>
      </c>
      <c r="BM45" s="38">
        <v>0.42993630573248409</v>
      </c>
      <c r="BN45" s="38">
        <v>0.96735668789808915</v>
      </c>
      <c r="BO45" s="38">
        <v>8.5628980891719753</v>
      </c>
      <c r="BP45" s="45">
        <v>13009</v>
      </c>
      <c r="BQ45" s="42">
        <v>651</v>
      </c>
      <c r="BR45" s="42">
        <v>563</v>
      </c>
      <c r="BS45" s="42">
        <v>281</v>
      </c>
      <c r="BT45" s="42">
        <v>178</v>
      </c>
      <c r="BU45" s="42">
        <v>146</v>
      </c>
      <c r="BV45" s="42">
        <v>205</v>
      </c>
      <c r="BW45" s="42">
        <v>51</v>
      </c>
      <c r="BX45" s="42">
        <v>84</v>
      </c>
      <c r="BY45" s="42">
        <v>44</v>
      </c>
      <c r="BZ45" s="47">
        <v>248</v>
      </c>
      <c r="CA45" s="45">
        <v>129</v>
      </c>
      <c r="CB45" s="42">
        <v>341</v>
      </c>
      <c r="CC45" s="42">
        <v>47</v>
      </c>
      <c r="CD45" s="42">
        <v>8</v>
      </c>
      <c r="CE45" s="42">
        <v>1</v>
      </c>
      <c r="CF45" s="42">
        <v>3</v>
      </c>
      <c r="CG45" s="42">
        <v>15</v>
      </c>
      <c r="CH45" s="42">
        <v>4</v>
      </c>
      <c r="CI45" s="42">
        <v>0</v>
      </c>
      <c r="CJ45" s="42">
        <v>0</v>
      </c>
      <c r="CK45" s="47">
        <v>48</v>
      </c>
      <c r="CL45" s="45">
        <v>25232</v>
      </c>
      <c r="CM45" s="47">
        <v>84015</v>
      </c>
      <c r="CN45" s="45">
        <v>91</v>
      </c>
      <c r="CO45" s="42">
        <v>6</v>
      </c>
      <c r="CP45" s="42">
        <v>660</v>
      </c>
      <c r="CQ45" s="42">
        <v>5</v>
      </c>
      <c r="CR45" s="42">
        <v>8</v>
      </c>
      <c r="CS45" s="42">
        <v>5</v>
      </c>
      <c r="CT45" s="42">
        <v>554</v>
      </c>
      <c r="CU45" s="47">
        <v>40</v>
      </c>
      <c r="CV45" s="45">
        <v>557</v>
      </c>
      <c r="CW45" s="42">
        <v>544</v>
      </c>
      <c r="CX45" s="42">
        <v>273</v>
      </c>
      <c r="CY45" s="42">
        <v>252</v>
      </c>
      <c r="CZ45" s="42">
        <v>197</v>
      </c>
      <c r="DA45" s="42">
        <v>108</v>
      </c>
      <c r="DB45" s="42">
        <v>54</v>
      </c>
      <c r="DC45" s="42">
        <v>230</v>
      </c>
      <c r="DD45" s="42">
        <v>249</v>
      </c>
      <c r="DE45" s="47">
        <v>168</v>
      </c>
      <c r="DF45" s="40">
        <v>3358.5249391727493</v>
      </c>
    </row>
    <row r="46" spans="1:110" ht="15" thickBot="1" x14ac:dyDescent="0.4">
      <c r="A46" s="25" t="s">
        <v>102</v>
      </c>
      <c r="B46" s="25" t="s">
        <v>103</v>
      </c>
      <c r="C46" s="25" t="s">
        <v>104</v>
      </c>
      <c r="D46" s="25" t="s">
        <v>105</v>
      </c>
      <c r="E46" s="25" t="s">
        <v>206</v>
      </c>
      <c r="F46" s="25" t="s">
        <v>207</v>
      </c>
      <c r="G46" s="25" t="s">
        <v>209</v>
      </c>
      <c r="H46" s="25" t="s">
        <v>210</v>
      </c>
      <c r="I46" s="26">
        <v>292</v>
      </c>
      <c r="J46" s="26">
        <v>295</v>
      </c>
      <c r="K46" s="27">
        <v>587</v>
      </c>
      <c r="L46" s="28" t="s">
        <v>209</v>
      </c>
      <c r="M46" s="28">
        <v>91</v>
      </c>
      <c r="N46" s="28">
        <v>90</v>
      </c>
      <c r="O46" s="28" t="s">
        <v>210</v>
      </c>
      <c r="P46" s="28">
        <v>1602</v>
      </c>
      <c r="Q46" s="28" t="s">
        <v>209</v>
      </c>
      <c r="R46" s="29">
        <v>23</v>
      </c>
      <c r="S46" s="28">
        <v>16</v>
      </c>
      <c r="T46" s="28" t="s">
        <v>206</v>
      </c>
      <c r="U46" s="28">
        <v>1</v>
      </c>
      <c r="V46" s="28" t="s">
        <v>109</v>
      </c>
      <c r="W46" s="28">
        <v>1.8392299999999999</v>
      </c>
      <c r="X46" s="28">
        <v>12</v>
      </c>
      <c r="Y46" s="28">
        <v>1602</v>
      </c>
      <c r="Z46">
        <v>83177</v>
      </c>
      <c r="AA46">
        <v>7971</v>
      </c>
      <c r="AB46">
        <v>300</v>
      </c>
      <c r="AC46">
        <v>3881</v>
      </c>
      <c r="AD46">
        <v>71025</v>
      </c>
      <c r="AE46">
        <v>714</v>
      </c>
      <c r="AF46">
        <v>8</v>
      </c>
      <c r="AG46">
        <v>438</v>
      </c>
      <c r="AH46">
        <v>0</v>
      </c>
      <c r="AI46">
        <v>20</v>
      </c>
      <c r="AJ46">
        <v>0</v>
      </c>
      <c r="AK46">
        <v>228</v>
      </c>
      <c r="AL46">
        <v>20</v>
      </c>
      <c r="AM46">
        <v>3881</v>
      </c>
      <c r="AN46" s="41">
        <v>1</v>
      </c>
      <c r="AO46" s="42">
        <v>2</v>
      </c>
      <c r="AP46" s="42">
        <v>0</v>
      </c>
      <c r="AQ46" s="42">
        <v>0</v>
      </c>
      <c r="AR46" s="42">
        <v>0</v>
      </c>
      <c r="AS46" s="42">
        <v>0</v>
      </c>
      <c r="AT46" s="42">
        <v>0</v>
      </c>
      <c r="AU46" s="43">
        <v>0</v>
      </c>
      <c r="AV46" s="44">
        <v>8</v>
      </c>
      <c r="AW46" s="45">
        <v>187.32689450222884</v>
      </c>
      <c r="AX46" s="42">
        <v>73</v>
      </c>
      <c r="AY46" s="42">
        <v>59.115898959881129</v>
      </c>
      <c r="AZ46" s="42">
        <v>28.635958395245172</v>
      </c>
      <c r="BA46" s="43">
        <v>30.371471025260028</v>
      </c>
      <c r="BB46" s="46">
        <v>25.81825265527489</v>
      </c>
      <c r="BC46" s="38">
        <v>2.2165605095541401</v>
      </c>
      <c r="BD46" s="38">
        <v>0.50318471337579618</v>
      </c>
      <c r="BE46" s="38">
        <v>8.9914945321992706E-2</v>
      </c>
      <c r="BF46" s="38">
        <v>6.8043742405832316E-2</v>
      </c>
      <c r="BG46" s="38">
        <v>5.8323207776427702E-2</v>
      </c>
      <c r="BH46" s="38">
        <v>5.3462940461725388E-2</v>
      </c>
      <c r="BI46" s="38">
        <v>0.91719745222929938</v>
      </c>
      <c r="BJ46" s="38">
        <v>1.0127388535031847</v>
      </c>
      <c r="BK46" s="38">
        <v>0.12101910828025478</v>
      </c>
      <c r="BL46" s="38">
        <v>0.83439490445859876</v>
      </c>
      <c r="BM46" s="38">
        <v>7.6433121019108277E-2</v>
      </c>
      <c r="BN46" s="38">
        <v>0.17197452229299362</v>
      </c>
      <c r="BO46" s="38">
        <v>1.5222929936305734</v>
      </c>
      <c r="BP46" s="45">
        <v>2313</v>
      </c>
      <c r="BQ46" s="42">
        <v>116</v>
      </c>
      <c r="BR46" s="42">
        <v>100</v>
      </c>
      <c r="BS46" s="42">
        <v>50</v>
      </c>
      <c r="BT46" s="42">
        <v>32</v>
      </c>
      <c r="BU46" s="42">
        <v>26</v>
      </c>
      <c r="BV46" s="42">
        <v>36</v>
      </c>
      <c r="BW46" s="42">
        <v>9</v>
      </c>
      <c r="BX46" s="42">
        <v>15</v>
      </c>
      <c r="BY46" s="42">
        <v>8</v>
      </c>
      <c r="BZ46" s="47">
        <v>44</v>
      </c>
      <c r="CA46" s="45">
        <v>23</v>
      </c>
      <c r="CB46" s="42">
        <v>61</v>
      </c>
      <c r="CC46" s="42">
        <v>8</v>
      </c>
      <c r="CD46" s="42">
        <v>1</v>
      </c>
      <c r="CE46" s="42">
        <v>0</v>
      </c>
      <c r="CF46" s="42">
        <v>1</v>
      </c>
      <c r="CG46" s="42">
        <v>3</v>
      </c>
      <c r="CH46" s="42">
        <v>1</v>
      </c>
      <c r="CI46" s="42">
        <v>0</v>
      </c>
      <c r="CJ46" s="42">
        <v>0</v>
      </c>
      <c r="CK46" s="47">
        <v>8</v>
      </c>
      <c r="CL46" s="45">
        <v>7036</v>
      </c>
      <c r="CM46" s="47">
        <v>23428</v>
      </c>
      <c r="CN46" s="45">
        <v>14</v>
      </c>
      <c r="CO46" s="42">
        <v>1</v>
      </c>
      <c r="CP46" s="42">
        <v>102</v>
      </c>
      <c r="CQ46" s="42">
        <v>1</v>
      </c>
      <c r="CR46" s="42">
        <v>1</v>
      </c>
      <c r="CS46" s="42">
        <v>1</v>
      </c>
      <c r="CT46" s="42">
        <v>86</v>
      </c>
      <c r="CU46" s="47">
        <v>6</v>
      </c>
      <c r="CV46" s="45">
        <v>99</v>
      </c>
      <c r="CW46" s="42">
        <v>97</v>
      </c>
      <c r="CX46" s="42">
        <v>48</v>
      </c>
      <c r="CY46" s="42">
        <v>45</v>
      </c>
      <c r="CZ46" s="42">
        <v>35</v>
      </c>
      <c r="DA46" s="42">
        <v>19</v>
      </c>
      <c r="DB46" s="42">
        <v>10</v>
      </c>
      <c r="DC46" s="42">
        <v>41</v>
      </c>
      <c r="DD46" s="42">
        <v>44</v>
      </c>
      <c r="DE46" s="47">
        <v>30</v>
      </c>
      <c r="DF46" s="40">
        <v>936.55778588807789</v>
      </c>
    </row>
    <row r="47" spans="1:110" ht="15" thickBot="1" x14ac:dyDescent="0.4">
      <c r="A47" s="25" t="s">
        <v>102</v>
      </c>
      <c r="B47" s="25" t="s">
        <v>103</v>
      </c>
      <c r="C47" s="25" t="s">
        <v>104</v>
      </c>
      <c r="D47" s="25" t="s">
        <v>105</v>
      </c>
      <c r="E47" s="25" t="s">
        <v>206</v>
      </c>
      <c r="F47" s="25" t="s">
        <v>207</v>
      </c>
      <c r="G47" s="25" t="s">
        <v>211</v>
      </c>
      <c r="H47" s="25" t="s">
        <v>212</v>
      </c>
      <c r="I47" s="26">
        <v>126</v>
      </c>
      <c r="J47" s="26">
        <v>127</v>
      </c>
      <c r="K47" s="27">
        <v>253</v>
      </c>
      <c r="L47" s="28" t="s">
        <v>211</v>
      </c>
      <c r="M47" s="28">
        <v>88</v>
      </c>
      <c r="N47" s="28">
        <v>87</v>
      </c>
      <c r="O47" s="28" t="s">
        <v>212</v>
      </c>
      <c r="P47" s="28">
        <v>1603</v>
      </c>
      <c r="Q47" s="28" t="s">
        <v>211</v>
      </c>
      <c r="R47" s="29">
        <v>23</v>
      </c>
      <c r="S47" s="28">
        <v>16</v>
      </c>
      <c r="T47" s="28" t="s">
        <v>206</v>
      </c>
      <c r="U47" s="28">
        <v>1</v>
      </c>
      <c r="V47" s="28" t="s">
        <v>109</v>
      </c>
      <c r="W47" s="28">
        <v>1.10626</v>
      </c>
      <c r="X47" s="28">
        <v>12</v>
      </c>
      <c r="Y47" s="28">
        <v>1603</v>
      </c>
      <c r="Z47">
        <v>50150</v>
      </c>
      <c r="AA47">
        <v>3849</v>
      </c>
      <c r="AB47">
        <v>1106</v>
      </c>
      <c r="AC47">
        <v>3617</v>
      </c>
      <c r="AD47">
        <v>41578</v>
      </c>
      <c r="AE47">
        <v>128</v>
      </c>
      <c r="AF47">
        <v>26</v>
      </c>
      <c r="AG47">
        <v>16</v>
      </c>
      <c r="AH47">
        <v>43</v>
      </c>
      <c r="AI47">
        <v>19</v>
      </c>
      <c r="AJ47">
        <v>0</v>
      </c>
      <c r="AK47">
        <v>45</v>
      </c>
      <c r="AL47">
        <v>0</v>
      </c>
      <c r="AM47">
        <v>177595</v>
      </c>
      <c r="AN47" s="41">
        <v>19</v>
      </c>
      <c r="AO47" s="42">
        <v>4</v>
      </c>
      <c r="AP47" s="42">
        <v>1</v>
      </c>
      <c r="AQ47" s="42">
        <v>2</v>
      </c>
      <c r="AR47" s="42">
        <v>0</v>
      </c>
      <c r="AS47" s="42">
        <v>0</v>
      </c>
      <c r="AT47" s="42">
        <v>0</v>
      </c>
      <c r="AU47" s="43">
        <v>0</v>
      </c>
      <c r="AV47" s="44">
        <v>5</v>
      </c>
      <c r="AW47" s="45">
        <v>6.8429915799900938</v>
      </c>
      <c r="AX47" s="42">
        <v>2.6666666666666665</v>
      </c>
      <c r="AY47" s="42">
        <v>2.1594848935116393</v>
      </c>
      <c r="AZ47" s="42">
        <v>1.0460624071322437</v>
      </c>
      <c r="BA47" s="43">
        <v>1.1094601287766221</v>
      </c>
      <c r="BB47" s="46">
        <v>0.94313251708766721</v>
      </c>
      <c r="BC47" s="38">
        <v>1.3853503184713376</v>
      </c>
      <c r="BD47" s="38">
        <v>0.31449044585987262</v>
      </c>
      <c r="BE47" s="38">
        <v>5.6196840826245445E-2</v>
      </c>
      <c r="BF47" s="38">
        <v>4.25273390036452E-2</v>
      </c>
      <c r="BG47" s="38">
        <v>3.6452004860267312E-2</v>
      </c>
      <c r="BH47" s="38">
        <v>3.3414337788578372E-2</v>
      </c>
      <c r="BI47" s="38">
        <v>0.57324840764331209</v>
      </c>
      <c r="BJ47" s="38">
        <v>0.6329617834394905</v>
      </c>
      <c r="BK47" s="38">
        <v>7.5636942675159233E-2</v>
      </c>
      <c r="BL47" s="38">
        <v>0.52149681528662417</v>
      </c>
      <c r="BM47" s="38">
        <v>4.7770700636942671E-2</v>
      </c>
      <c r="BN47" s="38">
        <v>0.10748407643312101</v>
      </c>
      <c r="BO47" s="38">
        <v>0.95143312101910826</v>
      </c>
      <c r="BP47" s="45">
        <v>7516</v>
      </c>
      <c r="BQ47" s="42">
        <v>376</v>
      </c>
      <c r="BR47" s="42">
        <v>325</v>
      </c>
      <c r="BS47" s="42">
        <v>162</v>
      </c>
      <c r="BT47" s="42">
        <v>103</v>
      </c>
      <c r="BU47" s="42">
        <v>85</v>
      </c>
      <c r="BV47" s="42">
        <v>118</v>
      </c>
      <c r="BW47" s="42">
        <v>29</v>
      </c>
      <c r="BX47" s="42">
        <v>48</v>
      </c>
      <c r="BY47" s="42">
        <v>25</v>
      </c>
      <c r="BZ47" s="47">
        <v>143</v>
      </c>
      <c r="CA47" s="45">
        <v>75</v>
      </c>
      <c r="CB47" s="42">
        <v>197</v>
      </c>
      <c r="CC47" s="42">
        <v>27</v>
      </c>
      <c r="CD47" s="42">
        <v>4</v>
      </c>
      <c r="CE47" s="42">
        <v>1</v>
      </c>
      <c r="CF47" s="42">
        <v>2</v>
      </c>
      <c r="CG47" s="42">
        <v>9</v>
      </c>
      <c r="CH47" s="42">
        <v>2</v>
      </c>
      <c r="CI47" s="42">
        <v>0</v>
      </c>
      <c r="CJ47" s="42">
        <v>0</v>
      </c>
      <c r="CK47" s="47">
        <v>28</v>
      </c>
      <c r="CL47" s="45">
        <v>3033</v>
      </c>
      <c r="CM47" s="47">
        <v>10098</v>
      </c>
      <c r="CN47" s="45">
        <v>645</v>
      </c>
      <c r="CO47" s="42">
        <v>42</v>
      </c>
      <c r="CP47" s="42">
        <v>4670</v>
      </c>
      <c r="CQ47" s="42">
        <v>36</v>
      </c>
      <c r="CR47" s="42">
        <v>54</v>
      </c>
      <c r="CS47" s="42">
        <v>32</v>
      </c>
      <c r="CT47" s="42">
        <v>3918</v>
      </c>
      <c r="CU47" s="47">
        <v>284</v>
      </c>
      <c r="CV47" s="45">
        <v>322</v>
      </c>
      <c r="CW47" s="42">
        <v>314</v>
      </c>
      <c r="CX47" s="42">
        <v>158</v>
      </c>
      <c r="CY47" s="42">
        <v>146</v>
      </c>
      <c r="CZ47" s="42">
        <v>114</v>
      </c>
      <c r="DA47" s="42">
        <v>62</v>
      </c>
      <c r="DB47" s="42">
        <v>31</v>
      </c>
      <c r="DC47" s="42">
        <v>133</v>
      </c>
      <c r="DD47" s="42">
        <v>144</v>
      </c>
      <c r="DE47" s="47">
        <v>97</v>
      </c>
      <c r="DF47" s="40">
        <v>403.66119221411191</v>
      </c>
    </row>
    <row r="48" spans="1:110" ht="15" thickBot="1" x14ac:dyDescent="0.4">
      <c r="A48" s="25" t="s">
        <v>102</v>
      </c>
      <c r="B48" s="25" t="s">
        <v>103</v>
      </c>
      <c r="C48" s="25" t="s">
        <v>104</v>
      </c>
      <c r="D48" s="25" t="s">
        <v>105</v>
      </c>
      <c r="E48" s="25" t="s">
        <v>206</v>
      </c>
      <c r="F48" s="25" t="s">
        <v>207</v>
      </c>
      <c r="G48" s="25" t="s">
        <v>213</v>
      </c>
      <c r="H48" s="25" t="s">
        <v>214</v>
      </c>
      <c r="I48" s="26">
        <v>170</v>
      </c>
      <c r="J48" s="26">
        <v>148</v>
      </c>
      <c r="K48" s="27">
        <v>318</v>
      </c>
      <c r="L48" s="28" t="s">
        <v>213</v>
      </c>
      <c r="M48" s="28">
        <v>90</v>
      </c>
      <c r="N48" s="28">
        <v>89</v>
      </c>
      <c r="O48" s="28" t="s">
        <v>214</v>
      </c>
      <c r="P48" s="28">
        <v>1604</v>
      </c>
      <c r="Q48" s="28" t="s">
        <v>213</v>
      </c>
      <c r="R48" s="29">
        <v>23</v>
      </c>
      <c r="S48" s="28">
        <v>16</v>
      </c>
      <c r="T48" s="28" t="s">
        <v>206</v>
      </c>
      <c r="U48" s="28">
        <v>1</v>
      </c>
      <c r="V48" s="28" t="s">
        <v>109</v>
      </c>
      <c r="W48" s="28">
        <v>1.32237</v>
      </c>
      <c r="X48" s="28">
        <v>12</v>
      </c>
      <c r="Y48" s="28">
        <v>1604</v>
      </c>
      <c r="Z48">
        <v>54663</v>
      </c>
      <c r="AA48">
        <v>6789</v>
      </c>
      <c r="AB48">
        <v>56</v>
      </c>
      <c r="AC48">
        <v>3488</v>
      </c>
      <c r="AD48">
        <v>44330</v>
      </c>
      <c r="AE48">
        <v>330</v>
      </c>
      <c r="AF48">
        <v>2</v>
      </c>
      <c r="AG48">
        <v>95</v>
      </c>
      <c r="AH48">
        <v>0</v>
      </c>
      <c r="AI48">
        <v>47</v>
      </c>
      <c r="AJ48">
        <v>0</v>
      </c>
      <c r="AK48">
        <v>172</v>
      </c>
      <c r="AL48">
        <v>15</v>
      </c>
      <c r="AM48">
        <v>3488</v>
      </c>
      <c r="AN48" s="41">
        <v>2</v>
      </c>
      <c r="AO48" s="42">
        <v>0</v>
      </c>
      <c r="AP48" s="42">
        <v>0</v>
      </c>
      <c r="AQ48" s="42">
        <v>0</v>
      </c>
      <c r="AR48" s="42">
        <v>0</v>
      </c>
      <c r="AS48" s="42">
        <v>0</v>
      </c>
      <c r="AT48" s="42">
        <v>0</v>
      </c>
      <c r="AU48" s="43">
        <v>0</v>
      </c>
      <c r="AV48" s="44">
        <v>1</v>
      </c>
      <c r="AW48" s="45">
        <v>40.630262506191187</v>
      </c>
      <c r="AX48" s="42">
        <v>15.833333333333334</v>
      </c>
      <c r="AY48" s="42">
        <v>12.82194155522536</v>
      </c>
      <c r="AZ48" s="42">
        <v>6.210995542347697</v>
      </c>
      <c r="BA48" s="43">
        <v>6.5874195146111933</v>
      </c>
      <c r="BB48" s="46">
        <v>5.5998493202080244</v>
      </c>
      <c r="BC48" s="38">
        <v>0.27707006369426751</v>
      </c>
      <c r="BD48" s="38">
        <v>6.2898089171974522E-2</v>
      </c>
      <c r="BE48" s="38">
        <v>1.1239368165249088E-2</v>
      </c>
      <c r="BF48" s="38">
        <v>8.5054678007290396E-3</v>
      </c>
      <c r="BG48" s="38">
        <v>7.2904009720534627E-3</v>
      </c>
      <c r="BH48" s="38">
        <v>6.6828675577156734E-3</v>
      </c>
      <c r="BI48" s="38">
        <v>0.11464968152866242</v>
      </c>
      <c r="BJ48" s="38">
        <v>0.12659235668789809</v>
      </c>
      <c r="BK48" s="38">
        <v>1.5127388535031847E-2</v>
      </c>
      <c r="BL48" s="38">
        <v>0.10429936305732485</v>
      </c>
      <c r="BM48" s="38">
        <v>9.5541401273885346E-3</v>
      </c>
      <c r="BN48" s="38">
        <v>2.1496815286624203E-2</v>
      </c>
      <c r="BO48" s="38">
        <v>0.19028662420382167</v>
      </c>
      <c r="BP48" s="45">
        <v>578</v>
      </c>
      <c r="BQ48" s="42">
        <v>29</v>
      </c>
      <c r="BR48" s="42">
        <v>25</v>
      </c>
      <c r="BS48" s="42">
        <v>12</v>
      </c>
      <c r="BT48" s="42">
        <v>8</v>
      </c>
      <c r="BU48" s="42">
        <v>7</v>
      </c>
      <c r="BV48" s="42">
        <v>9</v>
      </c>
      <c r="BW48" s="42">
        <v>2</v>
      </c>
      <c r="BX48" s="42">
        <v>4</v>
      </c>
      <c r="BY48" s="42">
        <v>2</v>
      </c>
      <c r="BZ48" s="47">
        <v>11</v>
      </c>
      <c r="CA48" s="45">
        <v>6</v>
      </c>
      <c r="CB48" s="42">
        <v>15</v>
      </c>
      <c r="CC48" s="42">
        <v>2</v>
      </c>
      <c r="CD48" s="42">
        <v>0</v>
      </c>
      <c r="CE48" s="42">
        <v>0</v>
      </c>
      <c r="CF48" s="42">
        <v>0</v>
      </c>
      <c r="CG48" s="42">
        <v>1</v>
      </c>
      <c r="CH48" s="42">
        <v>0</v>
      </c>
      <c r="CI48" s="42">
        <v>0</v>
      </c>
      <c r="CJ48" s="42">
        <v>0</v>
      </c>
      <c r="CK48" s="47">
        <v>2</v>
      </c>
      <c r="CL48" s="45">
        <v>3812</v>
      </c>
      <c r="CM48" s="47">
        <v>12692</v>
      </c>
      <c r="CN48" s="45">
        <v>13</v>
      </c>
      <c r="CO48" s="42">
        <v>1</v>
      </c>
      <c r="CP48" s="42">
        <v>92</v>
      </c>
      <c r="CQ48" s="42">
        <v>1</v>
      </c>
      <c r="CR48" s="42">
        <v>1</v>
      </c>
      <c r="CS48" s="42">
        <v>1</v>
      </c>
      <c r="CT48" s="42">
        <v>77</v>
      </c>
      <c r="CU48" s="47">
        <v>6</v>
      </c>
      <c r="CV48" s="45">
        <v>25</v>
      </c>
      <c r="CW48" s="42">
        <v>24</v>
      </c>
      <c r="CX48" s="42">
        <v>12</v>
      </c>
      <c r="CY48" s="42">
        <v>11</v>
      </c>
      <c r="CZ48" s="42">
        <v>9</v>
      </c>
      <c r="DA48" s="42">
        <v>5</v>
      </c>
      <c r="DB48" s="42">
        <v>2</v>
      </c>
      <c r="DC48" s="42">
        <v>10</v>
      </c>
      <c r="DD48" s="42">
        <v>11</v>
      </c>
      <c r="DE48" s="47">
        <v>7</v>
      </c>
      <c r="DF48" s="40">
        <v>507.36861313868616</v>
      </c>
    </row>
    <row r="49" spans="1:110" ht="15" thickBot="1" x14ac:dyDescent="0.4">
      <c r="A49" s="25" t="s">
        <v>102</v>
      </c>
      <c r="B49" s="25" t="s">
        <v>103</v>
      </c>
      <c r="C49" s="25" t="s">
        <v>104</v>
      </c>
      <c r="D49" s="25" t="s">
        <v>105</v>
      </c>
      <c r="E49" s="25" t="s">
        <v>206</v>
      </c>
      <c r="F49" s="25" t="s">
        <v>207</v>
      </c>
      <c r="G49" s="25" t="s">
        <v>215</v>
      </c>
      <c r="H49" s="25" t="s">
        <v>216</v>
      </c>
      <c r="I49" s="26">
        <v>161</v>
      </c>
      <c r="J49" s="26">
        <v>148</v>
      </c>
      <c r="K49" s="27">
        <v>309</v>
      </c>
      <c r="L49" s="28" t="s">
        <v>215</v>
      </c>
      <c r="M49" s="28">
        <v>89</v>
      </c>
      <c r="N49" s="28">
        <v>88</v>
      </c>
      <c r="O49" s="28" t="s">
        <v>216</v>
      </c>
      <c r="P49" s="28">
        <v>1605</v>
      </c>
      <c r="Q49" s="28" t="s">
        <v>215</v>
      </c>
      <c r="R49" s="29">
        <v>23</v>
      </c>
      <c r="S49" s="28">
        <v>16</v>
      </c>
      <c r="T49" s="28" t="s">
        <v>206</v>
      </c>
      <c r="U49" s="28">
        <v>1</v>
      </c>
      <c r="V49" s="28" t="s">
        <v>109</v>
      </c>
      <c r="W49" s="28">
        <v>2.06534</v>
      </c>
      <c r="X49" s="28">
        <v>12</v>
      </c>
      <c r="Y49" s="28">
        <v>1605</v>
      </c>
      <c r="Z49">
        <v>57584</v>
      </c>
      <c r="AA49">
        <v>8679</v>
      </c>
      <c r="AB49">
        <v>200</v>
      </c>
      <c r="AC49">
        <v>4667</v>
      </c>
      <c r="AD49">
        <v>44038</v>
      </c>
      <c r="AE49">
        <v>323</v>
      </c>
      <c r="AF49">
        <v>18</v>
      </c>
      <c r="AG49">
        <v>128</v>
      </c>
      <c r="AH49">
        <v>5</v>
      </c>
      <c r="AI49">
        <v>20</v>
      </c>
      <c r="AJ49">
        <v>0</v>
      </c>
      <c r="AK49">
        <v>150</v>
      </c>
      <c r="AL49">
        <v>3</v>
      </c>
      <c r="AM49">
        <v>24897</v>
      </c>
      <c r="AN49" s="41">
        <v>3</v>
      </c>
      <c r="AO49" s="42">
        <v>2</v>
      </c>
      <c r="AP49" s="42">
        <v>0</v>
      </c>
      <c r="AQ49" s="42">
        <v>0</v>
      </c>
      <c r="AR49" s="42">
        <v>0</v>
      </c>
      <c r="AS49" s="42">
        <v>0</v>
      </c>
      <c r="AT49" s="42">
        <v>0</v>
      </c>
      <c r="AU49" s="43">
        <v>0</v>
      </c>
      <c r="AV49" s="44">
        <v>18</v>
      </c>
      <c r="AW49" s="45">
        <v>54.74393263992075</v>
      </c>
      <c r="AX49" s="42">
        <v>21.333333333333332</v>
      </c>
      <c r="AY49" s="42">
        <v>17.275879148093114</v>
      </c>
      <c r="AZ49" s="42">
        <v>8.3684992570579499</v>
      </c>
      <c r="BA49" s="43">
        <v>8.8756810302129772</v>
      </c>
      <c r="BB49" s="46">
        <v>7.5450601367013377</v>
      </c>
      <c r="BC49" s="38">
        <v>4.9872611464968157</v>
      </c>
      <c r="BD49" s="38">
        <v>1.1321656050955415</v>
      </c>
      <c r="BE49" s="38">
        <v>0.2023086269744836</v>
      </c>
      <c r="BF49" s="38">
        <v>0.15309842041312272</v>
      </c>
      <c r="BG49" s="38">
        <v>0.13122721749696234</v>
      </c>
      <c r="BH49" s="38">
        <v>0.12029161603888214</v>
      </c>
      <c r="BI49" s="38">
        <v>2.0636942675159231</v>
      </c>
      <c r="BJ49" s="38">
        <v>2.2786624203821657</v>
      </c>
      <c r="BK49" s="38">
        <v>0.27229299363057324</v>
      </c>
      <c r="BL49" s="38">
        <v>1.8773885350318471</v>
      </c>
      <c r="BM49" s="38">
        <v>0.17197452229299362</v>
      </c>
      <c r="BN49" s="38">
        <v>0.38694267515923564</v>
      </c>
      <c r="BO49" s="38">
        <v>3.4251592356687901</v>
      </c>
      <c r="BP49" s="45">
        <v>5203</v>
      </c>
      <c r="BQ49" s="42">
        <v>261</v>
      </c>
      <c r="BR49" s="42">
        <v>225</v>
      </c>
      <c r="BS49" s="42">
        <v>112</v>
      </c>
      <c r="BT49" s="42">
        <v>71</v>
      </c>
      <c r="BU49" s="42">
        <v>59</v>
      </c>
      <c r="BV49" s="42">
        <v>82</v>
      </c>
      <c r="BW49" s="42">
        <v>20</v>
      </c>
      <c r="BX49" s="42">
        <v>33</v>
      </c>
      <c r="BY49" s="42">
        <v>18</v>
      </c>
      <c r="BZ49" s="47">
        <v>99</v>
      </c>
      <c r="CA49" s="45">
        <v>52</v>
      </c>
      <c r="CB49" s="42">
        <v>136</v>
      </c>
      <c r="CC49" s="42">
        <v>19</v>
      </c>
      <c r="CD49" s="42">
        <v>3</v>
      </c>
      <c r="CE49" s="42">
        <v>0</v>
      </c>
      <c r="CF49" s="42">
        <v>1</v>
      </c>
      <c r="CG49" s="42">
        <v>6</v>
      </c>
      <c r="CH49" s="42">
        <v>2</v>
      </c>
      <c r="CI49" s="42">
        <v>0</v>
      </c>
      <c r="CJ49" s="42">
        <v>0</v>
      </c>
      <c r="CK49" s="47">
        <v>19</v>
      </c>
      <c r="CL49" s="45">
        <v>3704</v>
      </c>
      <c r="CM49" s="47">
        <v>12333</v>
      </c>
      <c r="CN49" s="45">
        <v>90</v>
      </c>
      <c r="CO49" s="42">
        <v>6</v>
      </c>
      <c r="CP49" s="42">
        <v>655</v>
      </c>
      <c r="CQ49" s="42">
        <v>5</v>
      </c>
      <c r="CR49" s="42">
        <v>8</v>
      </c>
      <c r="CS49" s="42">
        <v>5</v>
      </c>
      <c r="CT49" s="42">
        <v>549</v>
      </c>
      <c r="CU49" s="47">
        <v>40</v>
      </c>
      <c r="CV49" s="45">
        <v>223</v>
      </c>
      <c r="CW49" s="42">
        <v>218</v>
      </c>
      <c r="CX49" s="42">
        <v>109</v>
      </c>
      <c r="CY49" s="42">
        <v>101</v>
      </c>
      <c r="CZ49" s="42">
        <v>79</v>
      </c>
      <c r="DA49" s="42">
        <v>43</v>
      </c>
      <c r="DB49" s="42">
        <v>21</v>
      </c>
      <c r="DC49" s="42">
        <v>92</v>
      </c>
      <c r="DD49" s="42">
        <v>100</v>
      </c>
      <c r="DE49" s="47">
        <v>67</v>
      </c>
      <c r="DF49" s="40">
        <v>493.00912408759126</v>
      </c>
    </row>
    <row r="50" spans="1:110" ht="15" thickBot="1" x14ac:dyDescent="0.4">
      <c r="A50" s="25" t="s">
        <v>102</v>
      </c>
      <c r="B50" s="25" t="s">
        <v>103</v>
      </c>
      <c r="C50" s="25" t="s">
        <v>104</v>
      </c>
      <c r="D50" s="25" t="s">
        <v>105</v>
      </c>
      <c r="E50" s="25" t="s">
        <v>206</v>
      </c>
      <c r="F50" s="25" t="s">
        <v>207</v>
      </c>
      <c r="G50" s="25" t="s">
        <v>217</v>
      </c>
      <c r="H50" s="25" t="s">
        <v>218</v>
      </c>
      <c r="I50" s="26">
        <v>241</v>
      </c>
      <c r="J50" s="26">
        <v>214</v>
      </c>
      <c r="K50" s="27">
        <v>455</v>
      </c>
      <c r="L50" s="28" t="s">
        <v>217</v>
      </c>
      <c r="M50" s="28">
        <v>92</v>
      </c>
      <c r="N50" s="28">
        <v>91</v>
      </c>
      <c r="O50" s="28" t="s">
        <v>218</v>
      </c>
      <c r="P50" s="28">
        <v>1606</v>
      </c>
      <c r="Q50" s="28" t="s">
        <v>217</v>
      </c>
      <c r="R50" s="29">
        <v>23</v>
      </c>
      <c r="S50" s="28">
        <v>16</v>
      </c>
      <c r="T50" s="28" t="s">
        <v>206</v>
      </c>
      <c r="U50" s="28">
        <v>1</v>
      </c>
      <c r="V50" s="28" t="s">
        <v>109</v>
      </c>
      <c r="W50" s="28">
        <v>5.0475399999999997</v>
      </c>
      <c r="X50" s="28">
        <v>12</v>
      </c>
      <c r="Y50" s="28">
        <v>1606</v>
      </c>
      <c r="Z50">
        <v>71791</v>
      </c>
      <c r="AA50">
        <v>7472</v>
      </c>
      <c r="AB50">
        <v>21</v>
      </c>
      <c r="AC50">
        <v>3339</v>
      </c>
      <c r="AD50">
        <v>60959</v>
      </c>
      <c r="AE50">
        <v>815</v>
      </c>
      <c r="AF50">
        <v>9</v>
      </c>
      <c r="AG50">
        <v>452</v>
      </c>
      <c r="AH50">
        <v>0</v>
      </c>
      <c r="AI50">
        <v>26</v>
      </c>
      <c r="AJ50">
        <v>12</v>
      </c>
      <c r="AK50">
        <v>311</v>
      </c>
      <c r="AL50">
        <v>5</v>
      </c>
      <c r="AM50">
        <v>3339</v>
      </c>
      <c r="AN50" s="41">
        <v>3</v>
      </c>
      <c r="AO50" s="42">
        <v>1</v>
      </c>
      <c r="AP50" s="42">
        <v>1</v>
      </c>
      <c r="AQ50" s="42">
        <v>1</v>
      </c>
      <c r="AR50" s="42">
        <v>0</v>
      </c>
      <c r="AS50" s="42">
        <v>0</v>
      </c>
      <c r="AT50" s="42">
        <v>0</v>
      </c>
      <c r="AU50" s="43">
        <v>0</v>
      </c>
      <c r="AV50" s="44">
        <v>9</v>
      </c>
      <c r="AW50" s="45">
        <v>193.31451213472016</v>
      </c>
      <c r="AX50" s="42">
        <v>75.333333333333329</v>
      </c>
      <c r="AY50" s="42">
        <v>61.005448241703817</v>
      </c>
      <c r="AZ50" s="42">
        <v>29.551263001485886</v>
      </c>
      <c r="BA50" s="43">
        <v>31.342248637939573</v>
      </c>
      <c r="BB50" s="46">
        <v>26.643493607726601</v>
      </c>
      <c r="BC50" s="38">
        <v>2.4936305732484079</v>
      </c>
      <c r="BD50" s="38">
        <v>0.56608280254777077</v>
      </c>
      <c r="BE50" s="38">
        <v>0.1011543134872418</v>
      </c>
      <c r="BF50" s="38">
        <v>7.6549210206561358E-2</v>
      </c>
      <c r="BG50" s="38">
        <v>6.561360874848117E-2</v>
      </c>
      <c r="BH50" s="38">
        <v>6.0145808019441069E-2</v>
      </c>
      <c r="BI50" s="38">
        <v>1.0318471337579616</v>
      </c>
      <c r="BJ50" s="38">
        <v>1.1393312101910829</v>
      </c>
      <c r="BK50" s="38">
        <v>0.13614649681528662</v>
      </c>
      <c r="BL50" s="38">
        <v>0.93869426751592355</v>
      </c>
      <c r="BM50" s="38">
        <v>8.598726114649681E-2</v>
      </c>
      <c r="BN50" s="38">
        <v>0.19347133757961782</v>
      </c>
      <c r="BO50" s="38">
        <v>1.7125796178343951</v>
      </c>
      <c r="BP50" s="45">
        <v>2602</v>
      </c>
      <c r="BQ50" s="42">
        <v>130</v>
      </c>
      <c r="BR50" s="42">
        <v>113</v>
      </c>
      <c r="BS50" s="42">
        <v>56</v>
      </c>
      <c r="BT50" s="42">
        <v>36</v>
      </c>
      <c r="BU50" s="42">
        <v>29</v>
      </c>
      <c r="BV50" s="42">
        <v>41</v>
      </c>
      <c r="BW50" s="42">
        <v>10</v>
      </c>
      <c r="BX50" s="42">
        <v>17</v>
      </c>
      <c r="BY50" s="42">
        <v>9</v>
      </c>
      <c r="BZ50" s="47">
        <v>50</v>
      </c>
      <c r="CA50" s="45">
        <v>26</v>
      </c>
      <c r="CB50" s="42">
        <v>68</v>
      </c>
      <c r="CC50" s="42">
        <v>9</v>
      </c>
      <c r="CD50" s="42">
        <v>2</v>
      </c>
      <c r="CE50" s="42">
        <v>0</v>
      </c>
      <c r="CF50" s="42">
        <v>1</v>
      </c>
      <c r="CG50" s="42">
        <v>3</v>
      </c>
      <c r="CH50" s="42">
        <v>1</v>
      </c>
      <c r="CI50" s="42">
        <v>0</v>
      </c>
      <c r="CJ50" s="42">
        <v>0</v>
      </c>
      <c r="CK50" s="47">
        <v>10</v>
      </c>
      <c r="CL50" s="45">
        <v>5454</v>
      </c>
      <c r="CM50" s="47">
        <v>18160</v>
      </c>
      <c r="CN50" s="45">
        <v>12</v>
      </c>
      <c r="CO50" s="42">
        <v>1</v>
      </c>
      <c r="CP50" s="42">
        <v>88</v>
      </c>
      <c r="CQ50" s="42">
        <v>1</v>
      </c>
      <c r="CR50" s="42">
        <v>1</v>
      </c>
      <c r="CS50" s="42">
        <v>1</v>
      </c>
      <c r="CT50" s="42">
        <v>74</v>
      </c>
      <c r="CU50" s="47">
        <v>5</v>
      </c>
      <c r="CV50" s="45">
        <v>111</v>
      </c>
      <c r="CW50" s="42">
        <v>109</v>
      </c>
      <c r="CX50" s="42">
        <v>55</v>
      </c>
      <c r="CY50" s="42">
        <v>50</v>
      </c>
      <c r="CZ50" s="42">
        <v>39</v>
      </c>
      <c r="DA50" s="42">
        <v>22</v>
      </c>
      <c r="DB50" s="42">
        <v>11</v>
      </c>
      <c r="DC50" s="42">
        <v>46</v>
      </c>
      <c r="DD50" s="42">
        <v>50</v>
      </c>
      <c r="DE50" s="47">
        <v>34</v>
      </c>
      <c r="DF50" s="40">
        <v>725.95194647201947</v>
      </c>
    </row>
    <row r="51" spans="1:110" ht="15" thickBot="1" x14ac:dyDescent="0.4">
      <c r="A51" s="25" t="s">
        <v>102</v>
      </c>
      <c r="B51" s="25" t="s">
        <v>103</v>
      </c>
      <c r="C51" s="25" t="s">
        <v>104</v>
      </c>
      <c r="D51" s="25" t="s">
        <v>105</v>
      </c>
      <c r="E51" s="25" t="s">
        <v>206</v>
      </c>
      <c r="F51" s="25" t="s">
        <v>207</v>
      </c>
      <c r="G51" s="25" t="s">
        <v>219</v>
      </c>
      <c r="H51" s="25" t="s">
        <v>220</v>
      </c>
      <c r="I51" s="26">
        <v>336</v>
      </c>
      <c r="J51" s="26">
        <v>312</v>
      </c>
      <c r="K51" s="27">
        <v>648</v>
      </c>
      <c r="L51" s="28" t="s">
        <v>221</v>
      </c>
      <c r="M51" s="28">
        <v>101</v>
      </c>
      <c r="N51" s="28">
        <v>100</v>
      </c>
      <c r="O51" s="28" t="s">
        <v>220</v>
      </c>
      <c r="P51" s="28">
        <v>1607</v>
      </c>
      <c r="Q51" s="28" t="s">
        <v>221</v>
      </c>
      <c r="R51" s="29">
        <v>23</v>
      </c>
      <c r="S51" s="28">
        <v>16</v>
      </c>
      <c r="T51" s="28" t="s">
        <v>206</v>
      </c>
      <c r="U51" s="28">
        <v>1</v>
      </c>
      <c r="V51" s="28" t="s">
        <v>109</v>
      </c>
      <c r="W51" s="28">
        <v>3.1087199999999999</v>
      </c>
      <c r="X51" s="28">
        <v>12</v>
      </c>
      <c r="Y51" s="28">
        <v>1607</v>
      </c>
      <c r="Z51">
        <v>114486</v>
      </c>
      <c r="AA51">
        <v>8694</v>
      </c>
      <c r="AB51">
        <v>59</v>
      </c>
      <c r="AC51">
        <v>1518</v>
      </c>
      <c r="AD51">
        <v>104215</v>
      </c>
      <c r="AE51">
        <v>921</v>
      </c>
      <c r="AF51">
        <v>12</v>
      </c>
      <c r="AG51">
        <v>552</v>
      </c>
      <c r="AH51">
        <v>0</v>
      </c>
      <c r="AI51">
        <v>51</v>
      </c>
      <c r="AJ51">
        <v>1</v>
      </c>
      <c r="AK51">
        <v>251</v>
      </c>
      <c r="AL51">
        <v>59</v>
      </c>
      <c r="AM51">
        <v>1518</v>
      </c>
      <c r="AN51" s="41">
        <v>0</v>
      </c>
      <c r="AO51" s="42">
        <v>6</v>
      </c>
      <c r="AP51" s="42">
        <v>1</v>
      </c>
      <c r="AQ51" s="42">
        <v>1</v>
      </c>
      <c r="AR51" s="42">
        <v>0</v>
      </c>
      <c r="AS51" s="42">
        <v>4</v>
      </c>
      <c r="AT51" s="42">
        <v>0</v>
      </c>
      <c r="AU51" s="43">
        <v>0</v>
      </c>
      <c r="AV51" s="44">
        <v>6</v>
      </c>
      <c r="AW51" s="45">
        <v>236.08320950965825</v>
      </c>
      <c r="AX51" s="42">
        <v>92</v>
      </c>
      <c r="AY51" s="42">
        <v>74.502228826151565</v>
      </c>
      <c r="AZ51" s="42">
        <v>36.089153046062407</v>
      </c>
      <c r="BA51" s="43">
        <v>38.276374442793461</v>
      </c>
      <c r="BB51" s="46">
        <v>32.53807183952452</v>
      </c>
      <c r="BC51" s="38">
        <v>1.6624203821656049</v>
      </c>
      <c r="BD51" s="38">
        <v>0.37738853503184716</v>
      </c>
      <c r="BE51" s="38">
        <v>6.7436208991494537E-2</v>
      </c>
      <c r="BF51" s="38">
        <v>5.1032806804374241E-2</v>
      </c>
      <c r="BG51" s="38">
        <v>4.374240583232078E-2</v>
      </c>
      <c r="BH51" s="38">
        <v>4.0097205346294046E-2</v>
      </c>
      <c r="BI51" s="38">
        <v>0.68789808917197448</v>
      </c>
      <c r="BJ51" s="38">
        <v>0.75955414012738853</v>
      </c>
      <c r="BK51" s="38">
        <v>9.076433121019109E-2</v>
      </c>
      <c r="BL51" s="38">
        <v>0.62579617834394896</v>
      </c>
      <c r="BM51" s="38">
        <v>5.7324840764331211E-2</v>
      </c>
      <c r="BN51" s="38">
        <v>0.12898089171974525</v>
      </c>
      <c r="BO51" s="38">
        <v>1.14171974522293</v>
      </c>
      <c r="BP51" s="45">
        <v>3469</v>
      </c>
      <c r="BQ51" s="42">
        <v>174</v>
      </c>
      <c r="BR51" s="42">
        <v>150</v>
      </c>
      <c r="BS51" s="42">
        <v>75</v>
      </c>
      <c r="BT51" s="42">
        <v>47</v>
      </c>
      <c r="BU51" s="42">
        <v>39</v>
      </c>
      <c r="BV51" s="42">
        <v>55</v>
      </c>
      <c r="BW51" s="42">
        <v>14</v>
      </c>
      <c r="BX51" s="42">
        <v>22</v>
      </c>
      <c r="BY51" s="42">
        <v>12</v>
      </c>
      <c r="BZ51" s="47">
        <v>66</v>
      </c>
      <c r="CA51" s="45">
        <v>34</v>
      </c>
      <c r="CB51" s="42">
        <v>91</v>
      </c>
      <c r="CC51" s="42">
        <v>13</v>
      </c>
      <c r="CD51" s="42">
        <v>2</v>
      </c>
      <c r="CE51" s="42">
        <v>0</v>
      </c>
      <c r="CF51" s="42">
        <v>1</v>
      </c>
      <c r="CG51" s="42">
        <v>4</v>
      </c>
      <c r="CH51" s="42">
        <v>1</v>
      </c>
      <c r="CI51" s="42">
        <v>0</v>
      </c>
      <c r="CJ51" s="42">
        <v>0</v>
      </c>
      <c r="CK51" s="47">
        <v>13</v>
      </c>
      <c r="CL51" s="45">
        <v>7767</v>
      </c>
      <c r="CM51" s="47">
        <v>25863</v>
      </c>
      <c r="CN51" s="45">
        <v>6</v>
      </c>
      <c r="CO51" s="42">
        <v>0</v>
      </c>
      <c r="CP51" s="42">
        <v>40</v>
      </c>
      <c r="CQ51" s="42">
        <v>0</v>
      </c>
      <c r="CR51" s="42">
        <v>0</v>
      </c>
      <c r="CS51" s="42">
        <v>0</v>
      </c>
      <c r="CT51" s="42">
        <v>33</v>
      </c>
      <c r="CU51" s="47">
        <v>2</v>
      </c>
      <c r="CV51" s="45">
        <v>148</v>
      </c>
      <c r="CW51" s="42">
        <v>145</v>
      </c>
      <c r="CX51" s="42">
        <v>73</v>
      </c>
      <c r="CY51" s="42">
        <v>67</v>
      </c>
      <c r="CZ51" s="42">
        <v>52</v>
      </c>
      <c r="DA51" s="42">
        <v>29</v>
      </c>
      <c r="DB51" s="42">
        <v>14</v>
      </c>
      <c r="DC51" s="42">
        <v>61</v>
      </c>
      <c r="DD51" s="42">
        <v>66</v>
      </c>
      <c r="DE51" s="47">
        <v>45</v>
      </c>
      <c r="DF51" s="40">
        <v>1033.8832116788321</v>
      </c>
    </row>
    <row r="52" spans="1:110" ht="15" thickBot="1" x14ac:dyDescent="0.4">
      <c r="A52" s="25" t="s">
        <v>102</v>
      </c>
      <c r="B52" s="25" t="s">
        <v>103</v>
      </c>
      <c r="C52" s="25" t="s">
        <v>104</v>
      </c>
      <c r="D52" s="25" t="s">
        <v>105</v>
      </c>
      <c r="E52" s="25" t="s">
        <v>206</v>
      </c>
      <c r="F52" s="25" t="s">
        <v>207</v>
      </c>
      <c r="G52" s="25" t="s">
        <v>222</v>
      </c>
      <c r="H52" s="25" t="s">
        <v>223</v>
      </c>
      <c r="I52" s="26">
        <v>389</v>
      </c>
      <c r="J52" s="26">
        <v>382</v>
      </c>
      <c r="K52" s="27">
        <v>771</v>
      </c>
      <c r="L52" s="28" t="s">
        <v>222</v>
      </c>
      <c r="M52" s="28">
        <v>100</v>
      </c>
      <c r="N52" s="28">
        <v>99</v>
      </c>
      <c r="O52" s="28" t="s">
        <v>223</v>
      </c>
      <c r="P52" s="28">
        <v>1608</v>
      </c>
      <c r="Q52" s="28" t="s">
        <v>222</v>
      </c>
      <c r="R52" s="29">
        <v>23</v>
      </c>
      <c r="S52" s="28">
        <v>16</v>
      </c>
      <c r="T52" s="28" t="s">
        <v>206</v>
      </c>
      <c r="U52" s="28">
        <v>1</v>
      </c>
      <c r="V52" s="28" t="s">
        <v>109</v>
      </c>
      <c r="W52" s="28">
        <v>1.7980499999999999</v>
      </c>
      <c r="X52" s="28">
        <v>12</v>
      </c>
      <c r="Y52" s="28">
        <v>1608</v>
      </c>
      <c r="Z52">
        <v>73075</v>
      </c>
      <c r="AA52">
        <v>7273</v>
      </c>
      <c r="AB52">
        <v>1018</v>
      </c>
      <c r="AC52">
        <v>1508</v>
      </c>
      <c r="AD52">
        <v>63276</v>
      </c>
      <c r="AE52">
        <v>377</v>
      </c>
      <c r="AF52">
        <v>8</v>
      </c>
      <c r="AG52">
        <v>275</v>
      </c>
      <c r="AH52">
        <v>0</v>
      </c>
      <c r="AI52">
        <v>4</v>
      </c>
      <c r="AJ52">
        <v>0</v>
      </c>
      <c r="AK52">
        <v>90</v>
      </c>
      <c r="AL52">
        <v>1</v>
      </c>
      <c r="AM52">
        <v>1508</v>
      </c>
      <c r="AN52" s="41">
        <v>0</v>
      </c>
      <c r="AO52" s="42">
        <v>8</v>
      </c>
      <c r="AP52" s="42">
        <v>0</v>
      </c>
      <c r="AQ52" s="42">
        <v>0</v>
      </c>
      <c r="AR52" s="42">
        <v>0</v>
      </c>
      <c r="AS52" s="42">
        <v>0</v>
      </c>
      <c r="AT52" s="42">
        <v>0</v>
      </c>
      <c r="AU52" s="43">
        <v>0</v>
      </c>
      <c r="AV52" s="44">
        <v>8</v>
      </c>
      <c r="AW52" s="45">
        <v>117.61391778107975</v>
      </c>
      <c r="AX52" s="42">
        <v>45.833333333333336</v>
      </c>
      <c r="AY52" s="42">
        <v>37.1161466072313</v>
      </c>
      <c r="AZ52" s="42">
        <v>17.979197622585438</v>
      </c>
      <c r="BA52" s="43">
        <v>19.068845963348192</v>
      </c>
      <c r="BB52" s="46">
        <v>16.210090137444279</v>
      </c>
      <c r="BC52" s="38">
        <v>2.2165605095541401</v>
      </c>
      <c r="BD52" s="38">
        <v>0.50318471337579618</v>
      </c>
      <c r="BE52" s="38">
        <v>8.9914945321992706E-2</v>
      </c>
      <c r="BF52" s="38">
        <v>6.8043742405832316E-2</v>
      </c>
      <c r="BG52" s="38">
        <v>5.8323207776427702E-2</v>
      </c>
      <c r="BH52" s="38">
        <v>5.3462940461725388E-2</v>
      </c>
      <c r="BI52" s="38">
        <v>0.91719745222929938</v>
      </c>
      <c r="BJ52" s="38">
        <v>1.0127388535031847</v>
      </c>
      <c r="BK52" s="38">
        <v>0.12101910828025478</v>
      </c>
      <c r="BL52" s="38">
        <v>0.83439490445859876</v>
      </c>
      <c r="BM52" s="38">
        <v>7.6433121019108277E-2</v>
      </c>
      <c r="BN52" s="38">
        <v>0.17197452229299362</v>
      </c>
      <c r="BO52" s="38">
        <v>1.5222929936305734</v>
      </c>
      <c r="BP52" s="45">
        <v>2313</v>
      </c>
      <c r="BQ52" s="42">
        <v>116</v>
      </c>
      <c r="BR52" s="42">
        <v>100</v>
      </c>
      <c r="BS52" s="42">
        <v>50</v>
      </c>
      <c r="BT52" s="42">
        <v>32</v>
      </c>
      <c r="BU52" s="42">
        <v>26</v>
      </c>
      <c r="BV52" s="42">
        <v>36</v>
      </c>
      <c r="BW52" s="42">
        <v>9</v>
      </c>
      <c r="BX52" s="42">
        <v>15</v>
      </c>
      <c r="BY52" s="42">
        <v>8</v>
      </c>
      <c r="BZ52" s="47">
        <v>44</v>
      </c>
      <c r="CA52" s="45">
        <v>23</v>
      </c>
      <c r="CB52" s="42">
        <v>61</v>
      </c>
      <c r="CC52" s="42">
        <v>8</v>
      </c>
      <c r="CD52" s="42">
        <v>1</v>
      </c>
      <c r="CE52" s="42">
        <v>0</v>
      </c>
      <c r="CF52" s="42">
        <v>1</v>
      </c>
      <c r="CG52" s="42">
        <v>3</v>
      </c>
      <c r="CH52" s="42">
        <v>1</v>
      </c>
      <c r="CI52" s="42">
        <v>0</v>
      </c>
      <c r="CJ52" s="42">
        <v>0</v>
      </c>
      <c r="CK52" s="47">
        <v>8</v>
      </c>
      <c r="CL52" s="45">
        <v>9242</v>
      </c>
      <c r="CM52" s="47">
        <v>30772</v>
      </c>
      <c r="CN52" s="45">
        <v>5</v>
      </c>
      <c r="CO52" s="42">
        <v>0</v>
      </c>
      <c r="CP52" s="42">
        <v>40</v>
      </c>
      <c r="CQ52" s="42">
        <v>0</v>
      </c>
      <c r="CR52" s="42">
        <v>0</v>
      </c>
      <c r="CS52" s="42">
        <v>0</v>
      </c>
      <c r="CT52" s="42">
        <v>33</v>
      </c>
      <c r="CU52" s="47">
        <v>2</v>
      </c>
      <c r="CV52" s="45">
        <v>99</v>
      </c>
      <c r="CW52" s="42">
        <v>97</v>
      </c>
      <c r="CX52" s="42">
        <v>48</v>
      </c>
      <c r="CY52" s="42">
        <v>45</v>
      </c>
      <c r="CZ52" s="42">
        <v>35</v>
      </c>
      <c r="DA52" s="42">
        <v>19</v>
      </c>
      <c r="DB52" s="42">
        <v>10</v>
      </c>
      <c r="DC52" s="42">
        <v>41</v>
      </c>
      <c r="DD52" s="42">
        <v>44</v>
      </c>
      <c r="DE52" s="47">
        <v>30</v>
      </c>
      <c r="DF52" s="40">
        <v>1230.1295620437957</v>
      </c>
    </row>
    <row r="53" spans="1:110" ht="15" thickBot="1" x14ac:dyDescent="0.4">
      <c r="A53" s="25" t="s">
        <v>102</v>
      </c>
      <c r="B53" s="25" t="s">
        <v>103</v>
      </c>
      <c r="C53" s="25" t="s">
        <v>104</v>
      </c>
      <c r="D53" s="25" t="s">
        <v>105</v>
      </c>
      <c r="E53" s="25" t="s">
        <v>206</v>
      </c>
      <c r="F53" s="25" t="s">
        <v>207</v>
      </c>
      <c r="G53" s="25" t="s">
        <v>224</v>
      </c>
      <c r="H53" s="25" t="s">
        <v>225</v>
      </c>
      <c r="I53" s="26">
        <v>406</v>
      </c>
      <c r="J53" s="26">
        <v>428</v>
      </c>
      <c r="K53" s="27">
        <v>834</v>
      </c>
      <c r="L53" s="28" t="s">
        <v>224</v>
      </c>
      <c r="M53" s="28">
        <v>99</v>
      </c>
      <c r="N53" s="28">
        <v>98</v>
      </c>
      <c r="O53" s="28" t="s">
        <v>225</v>
      </c>
      <c r="P53" s="28">
        <v>1609</v>
      </c>
      <c r="Q53" s="28" t="s">
        <v>224</v>
      </c>
      <c r="R53" s="29">
        <v>23</v>
      </c>
      <c r="S53" s="28">
        <v>16</v>
      </c>
      <c r="T53" s="28" t="s">
        <v>206</v>
      </c>
      <c r="U53" s="28">
        <v>1</v>
      </c>
      <c r="V53" s="28" t="s">
        <v>109</v>
      </c>
      <c r="W53" s="28">
        <v>1.63228</v>
      </c>
      <c r="X53" s="28">
        <v>12</v>
      </c>
      <c r="Y53" s="28">
        <v>1609</v>
      </c>
      <c r="Z53">
        <v>90818</v>
      </c>
      <c r="AA53">
        <v>30362</v>
      </c>
      <c r="AB53">
        <v>4887</v>
      </c>
      <c r="AC53">
        <v>5346</v>
      </c>
      <c r="AD53">
        <v>50223</v>
      </c>
      <c r="AE53">
        <v>423</v>
      </c>
      <c r="AF53">
        <v>6</v>
      </c>
      <c r="AG53">
        <v>257</v>
      </c>
      <c r="AH53">
        <v>0</v>
      </c>
      <c r="AI53">
        <v>24</v>
      </c>
      <c r="AJ53">
        <v>1</v>
      </c>
      <c r="AK53">
        <v>117</v>
      </c>
      <c r="AL53">
        <v>20</v>
      </c>
      <c r="AM53">
        <v>5346</v>
      </c>
      <c r="AN53" s="41">
        <v>1</v>
      </c>
      <c r="AO53" s="42">
        <v>0</v>
      </c>
      <c r="AP53" s="42">
        <v>2</v>
      </c>
      <c r="AQ53" s="42">
        <v>3</v>
      </c>
      <c r="AR53" s="42">
        <v>0</v>
      </c>
      <c r="AS53" s="42">
        <v>0</v>
      </c>
      <c r="AT53" s="42">
        <v>0</v>
      </c>
      <c r="AU53" s="43">
        <v>0</v>
      </c>
      <c r="AV53" s="44">
        <v>6</v>
      </c>
      <c r="AW53" s="45">
        <v>109.91555225359089</v>
      </c>
      <c r="AX53" s="42">
        <v>42.833333333333336</v>
      </c>
      <c r="AY53" s="42">
        <v>34.686726102030711</v>
      </c>
      <c r="AZ53" s="42">
        <v>16.802377414561665</v>
      </c>
      <c r="BA53" s="43">
        <v>17.820703318474493</v>
      </c>
      <c r="BB53" s="46">
        <v>15.149066055720656</v>
      </c>
      <c r="BC53" s="38">
        <v>1.6624203821656049</v>
      </c>
      <c r="BD53" s="38">
        <v>0.37738853503184716</v>
      </c>
      <c r="BE53" s="38">
        <v>6.7436208991494537E-2</v>
      </c>
      <c r="BF53" s="38">
        <v>5.1032806804374241E-2</v>
      </c>
      <c r="BG53" s="38">
        <v>4.374240583232078E-2</v>
      </c>
      <c r="BH53" s="38">
        <v>4.0097205346294046E-2</v>
      </c>
      <c r="BI53" s="38">
        <v>0.68789808917197448</v>
      </c>
      <c r="BJ53" s="38">
        <v>0.75955414012738853</v>
      </c>
      <c r="BK53" s="38">
        <v>9.076433121019109E-2</v>
      </c>
      <c r="BL53" s="38">
        <v>0.62579617834394896</v>
      </c>
      <c r="BM53" s="38">
        <v>5.7324840764331211E-2</v>
      </c>
      <c r="BN53" s="38">
        <v>0.12898089171974525</v>
      </c>
      <c r="BO53" s="38">
        <v>1.14171974522293</v>
      </c>
      <c r="BP53" s="45">
        <v>1734</v>
      </c>
      <c r="BQ53" s="42">
        <v>87</v>
      </c>
      <c r="BR53" s="42">
        <v>75</v>
      </c>
      <c r="BS53" s="42">
        <v>37</v>
      </c>
      <c r="BT53" s="42">
        <v>24</v>
      </c>
      <c r="BU53" s="42">
        <v>20</v>
      </c>
      <c r="BV53" s="42">
        <v>27</v>
      </c>
      <c r="BW53" s="42">
        <v>7</v>
      </c>
      <c r="BX53" s="42">
        <v>11</v>
      </c>
      <c r="BY53" s="42">
        <v>6</v>
      </c>
      <c r="BZ53" s="47">
        <v>33</v>
      </c>
      <c r="CA53" s="45">
        <v>17</v>
      </c>
      <c r="CB53" s="42">
        <v>45</v>
      </c>
      <c r="CC53" s="42">
        <v>6</v>
      </c>
      <c r="CD53" s="42">
        <v>1</v>
      </c>
      <c r="CE53" s="42">
        <v>0</v>
      </c>
      <c r="CF53" s="42">
        <v>0</v>
      </c>
      <c r="CG53" s="42">
        <v>2</v>
      </c>
      <c r="CH53" s="42">
        <v>1</v>
      </c>
      <c r="CI53" s="42">
        <v>0</v>
      </c>
      <c r="CJ53" s="42">
        <v>0</v>
      </c>
      <c r="CK53" s="47">
        <v>6</v>
      </c>
      <c r="CL53" s="45">
        <v>9997</v>
      </c>
      <c r="CM53" s="47">
        <v>33287</v>
      </c>
      <c r="CN53" s="45">
        <v>19</v>
      </c>
      <c r="CO53" s="42">
        <v>1</v>
      </c>
      <c r="CP53" s="42">
        <v>141</v>
      </c>
      <c r="CQ53" s="42">
        <v>1</v>
      </c>
      <c r="CR53" s="42">
        <v>2</v>
      </c>
      <c r="CS53" s="42">
        <v>1</v>
      </c>
      <c r="CT53" s="42">
        <v>118</v>
      </c>
      <c r="CU53" s="47">
        <v>9</v>
      </c>
      <c r="CV53" s="45">
        <v>74</v>
      </c>
      <c r="CW53" s="42">
        <v>73</v>
      </c>
      <c r="CX53" s="42">
        <v>36</v>
      </c>
      <c r="CY53" s="42">
        <v>34</v>
      </c>
      <c r="CZ53" s="42">
        <v>26</v>
      </c>
      <c r="DA53" s="42">
        <v>14</v>
      </c>
      <c r="DB53" s="42">
        <v>7</v>
      </c>
      <c r="DC53" s="42">
        <v>31</v>
      </c>
      <c r="DD53" s="42">
        <v>33</v>
      </c>
      <c r="DE53" s="47">
        <v>22</v>
      </c>
      <c r="DF53" s="40">
        <v>1330.6459854014599</v>
      </c>
    </row>
    <row r="54" spans="1:110" ht="15" thickBot="1" x14ac:dyDescent="0.4">
      <c r="A54" s="25" t="s">
        <v>102</v>
      </c>
      <c r="B54" s="25" t="s">
        <v>103</v>
      </c>
      <c r="C54" s="25" t="s">
        <v>104</v>
      </c>
      <c r="D54" s="25" t="s">
        <v>105</v>
      </c>
      <c r="E54" s="25" t="s">
        <v>206</v>
      </c>
      <c r="F54" s="25" t="s">
        <v>207</v>
      </c>
      <c r="G54" s="25" t="s">
        <v>226</v>
      </c>
      <c r="H54" s="25" t="s">
        <v>227</v>
      </c>
      <c r="I54" s="26">
        <v>1006</v>
      </c>
      <c r="J54" s="26">
        <v>934</v>
      </c>
      <c r="K54" s="27">
        <v>1940</v>
      </c>
      <c r="L54" s="28" t="s">
        <v>228</v>
      </c>
      <c r="M54" s="28">
        <v>98</v>
      </c>
      <c r="N54" s="28">
        <v>97</v>
      </c>
      <c r="O54" s="28" t="s">
        <v>227</v>
      </c>
      <c r="P54" s="28">
        <v>1610</v>
      </c>
      <c r="Q54" s="28" t="s">
        <v>228</v>
      </c>
      <c r="R54" s="29">
        <v>23</v>
      </c>
      <c r="S54" s="28">
        <v>16</v>
      </c>
      <c r="T54" s="28" t="s">
        <v>206</v>
      </c>
      <c r="U54" s="28">
        <v>1</v>
      </c>
      <c r="V54" s="28" t="s">
        <v>109</v>
      </c>
      <c r="W54" s="28">
        <v>5.6689400000000001</v>
      </c>
      <c r="X54" s="28">
        <v>12</v>
      </c>
      <c r="Y54" s="28">
        <v>1610</v>
      </c>
      <c r="Z54">
        <v>312653</v>
      </c>
      <c r="AA54">
        <v>32046</v>
      </c>
      <c r="AB54">
        <v>3158</v>
      </c>
      <c r="AC54">
        <v>3791</v>
      </c>
      <c r="AD54">
        <v>273658</v>
      </c>
      <c r="AE54">
        <v>2044</v>
      </c>
      <c r="AF54">
        <v>16</v>
      </c>
      <c r="AG54">
        <v>1204</v>
      </c>
      <c r="AH54">
        <v>1</v>
      </c>
      <c r="AI54">
        <v>77</v>
      </c>
      <c r="AJ54">
        <v>1</v>
      </c>
      <c r="AK54">
        <v>667</v>
      </c>
      <c r="AL54">
        <v>78</v>
      </c>
      <c r="AM54">
        <v>7837</v>
      </c>
      <c r="AN54" s="41">
        <v>1</v>
      </c>
      <c r="AO54" s="42">
        <v>2</v>
      </c>
      <c r="AP54" s="42">
        <v>4</v>
      </c>
      <c r="AQ54" s="42">
        <v>1</v>
      </c>
      <c r="AR54" s="42">
        <v>1</v>
      </c>
      <c r="AS54" s="42">
        <v>0</v>
      </c>
      <c r="AT54" s="42">
        <v>0</v>
      </c>
      <c r="AU54" s="43">
        <v>0</v>
      </c>
      <c r="AV54" s="44">
        <v>16</v>
      </c>
      <c r="AW54" s="45">
        <v>514.93511639425458</v>
      </c>
      <c r="AX54" s="42">
        <v>200.66666666666666</v>
      </c>
      <c r="AY54" s="42">
        <v>162.50123823675088</v>
      </c>
      <c r="AZ54" s="42">
        <v>78.716196136701342</v>
      </c>
      <c r="BA54" s="43">
        <v>83.486874690440814</v>
      </c>
      <c r="BB54" s="46">
        <v>70.970721910846962</v>
      </c>
      <c r="BC54" s="38">
        <v>4.4331210191082802</v>
      </c>
      <c r="BD54" s="38">
        <v>1.0063694267515924</v>
      </c>
      <c r="BE54" s="38">
        <v>0.17982989064398541</v>
      </c>
      <c r="BF54" s="38">
        <v>0.13608748481166463</v>
      </c>
      <c r="BG54" s="38">
        <v>0.1166464155528554</v>
      </c>
      <c r="BH54" s="38">
        <v>0.10692588092345078</v>
      </c>
      <c r="BI54" s="38">
        <v>1.8343949044585988</v>
      </c>
      <c r="BJ54" s="38">
        <v>2.0254777070063694</v>
      </c>
      <c r="BK54" s="38">
        <v>0.24203821656050956</v>
      </c>
      <c r="BL54" s="38">
        <v>1.6687898089171975</v>
      </c>
      <c r="BM54" s="38">
        <v>0.15286624203821655</v>
      </c>
      <c r="BN54" s="38">
        <v>0.34394904458598724</v>
      </c>
      <c r="BO54" s="38">
        <v>3.0445859872611467</v>
      </c>
      <c r="BP54" s="45">
        <v>4625</v>
      </c>
      <c r="BQ54" s="42">
        <v>232</v>
      </c>
      <c r="BR54" s="42">
        <v>200</v>
      </c>
      <c r="BS54" s="42">
        <v>100</v>
      </c>
      <c r="BT54" s="42">
        <v>63</v>
      </c>
      <c r="BU54" s="42">
        <v>52</v>
      </c>
      <c r="BV54" s="42">
        <v>73</v>
      </c>
      <c r="BW54" s="42">
        <v>18</v>
      </c>
      <c r="BX54" s="42">
        <v>30</v>
      </c>
      <c r="BY54" s="42">
        <v>16</v>
      </c>
      <c r="BZ54" s="47">
        <v>88</v>
      </c>
      <c r="CA54" s="45">
        <v>46</v>
      </c>
      <c r="CB54" s="42">
        <v>121</v>
      </c>
      <c r="CC54" s="42">
        <v>17</v>
      </c>
      <c r="CD54" s="42">
        <v>3</v>
      </c>
      <c r="CE54" s="42">
        <v>0</v>
      </c>
      <c r="CF54" s="42">
        <v>1</v>
      </c>
      <c r="CG54" s="42">
        <v>5</v>
      </c>
      <c r="CH54" s="42">
        <v>1</v>
      </c>
      <c r="CI54" s="42">
        <v>0</v>
      </c>
      <c r="CJ54" s="42">
        <v>0</v>
      </c>
      <c r="CK54" s="47">
        <v>17</v>
      </c>
      <c r="CL54" s="45">
        <v>23254</v>
      </c>
      <c r="CM54" s="47">
        <v>77429</v>
      </c>
      <c r="CN54" s="45">
        <v>28</v>
      </c>
      <c r="CO54" s="42">
        <v>2</v>
      </c>
      <c r="CP54" s="42">
        <v>206</v>
      </c>
      <c r="CQ54" s="42">
        <v>2</v>
      </c>
      <c r="CR54" s="42">
        <v>2</v>
      </c>
      <c r="CS54" s="42">
        <v>1</v>
      </c>
      <c r="CT54" s="42">
        <v>173</v>
      </c>
      <c r="CU54" s="47">
        <v>13</v>
      </c>
      <c r="CV54" s="45">
        <v>198</v>
      </c>
      <c r="CW54" s="42">
        <v>193</v>
      </c>
      <c r="CX54" s="42">
        <v>97</v>
      </c>
      <c r="CY54" s="42">
        <v>90</v>
      </c>
      <c r="CZ54" s="42">
        <v>70</v>
      </c>
      <c r="DA54" s="42">
        <v>38</v>
      </c>
      <c r="DB54" s="42">
        <v>19</v>
      </c>
      <c r="DC54" s="42">
        <v>82</v>
      </c>
      <c r="DD54" s="42">
        <v>89</v>
      </c>
      <c r="DE54" s="47">
        <v>60</v>
      </c>
      <c r="DF54" s="40">
        <v>3095.2676399026764</v>
      </c>
    </row>
    <row r="55" spans="1:110" ht="15" thickBot="1" x14ac:dyDescent="0.4">
      <c r="A55" s="25" t="s">
        <v>102</v>
      </c>
      <c r="B55" s="25" t="s">
        <v>103</v>
      </c>
      <c r="C55" s="25" t="s">
        <v>104</v>
      </c>
      <c r="D55" s="25" t="s">
        <v>105</v>
      </c>
      <c r="E55" s="25" t="s">
        <v>229</v>
      </c>
      <c r="F55" s="25" t="s">
        <v>230</v>
      </c>
      <c r="G55" s="25" t="s">
        <v>229</v>
      </c>
      <c r="H55" s="25" t="s">
        <v>231</v>
      </c>
      <c r="I55" s="26">
        <v>286</v>
      </c>
      <c r="J55" s="26">
        <v>277</v>
      </c>
      <c r="K55" s="27">
        <v>563</v>
      </c>
      <c r="L55" s="28" t="s">
        <v>229</v>
      </c>
      <c r="M55" s="28">
        <v>84</v>
      </c>
      <c r="N55" s="28">
        <v>83</v>
      </c>
      <c r="O55" s="28" t="s">
        <v>231</v>
      </c>
      <c r="P55" s="28">
        <v>1701</v>
      </c>
      <c r="Q55" s="28" t="s">
        <v>229</v>
      </c>
      <c r="R55" s="29">
        <v>25</v>
      </c>
      <c r="S55" s="28">
        <v>17</v>
      </c>
      <c r="T55" s="28" t="s">
        <v>229</v>
      </c>
      <c r="U55" s="28">
        <v>1</v>
      </c>
      <c r="V55" s="28" t="s">
        <v>109</v>
      </c>
      <c r="W55" s="28">
        <v>2.5715400000000002</v>
      </c>
      <c r="X55" s="28">
        <v>12</v>
      </c>
      <c r="Y55" s="28">
        <v>1701</v>
      </c>
      <c r="Z55">
        <v>166105</v>
      </c>
      <c r="AA55">
        <v>12773</v>
      </c>
      <c r="AB55">
        <v>4953</v>
      </c>
      <c r="AC55">
        <v>5618</v>
      </c>
      <c r="AD55">
        <v>142761</v>
      </c>
      <c r="AE55">
        <v>493</v>
      </c>
      <c r="AF55">
        <v>15</v>
      </c>
      <c r="AG55">
        <v>233</v>
      </c>
      <c r="AH55">
        <v>9</v>
      </c>
      <c r="AI55">
        <v>38</v>
      </c>
      <c r="AJ55">
        <v>0</v>
      </c>
      <c r="AK55">
        <v>201</v>
      </c>
      <c r="AL55">
        <v>4</v>
      </c>
      <c r="AM55">
        <v>42032</v>
      </c>
      <c r="AN55" s="41">
        <v>0</v>
      </c>
      <c r="AO55" s="42">
        <v>15</v>
      </c>
      <c r="AP55" s="42">
        <v>0</v>
      </c>
      <c r="AQ55" s="42">
        <v>0</v>
      </c>
      <c r="AR55" s="42">
        <v>0</v>
      </c>
      <c r="AS55" s="42">
        <v>0</v>
      </c>
      <c r="AT55" s="42">
        <v>0</v>
      </c>
      <c r="AU55" s="43">
        <v>0</v>
      </c>
      <c r="AV55" s="44">
        <v>8</v>
      </c>
      <c r="AW55" s="45">
        <v>116.6702386751096</v>
      </c>
      <c r="AX55" s="42">
        <v>39.495372625426207</v>
      </c>
      <c r="AY55" s="42">
        <v>17.364344861178761</v>
      </c>
      <c r="AZ55" s="42">
        <v>23.038967364831954</v>
      </c>
      <c r="BA55" s="43">
        <v>12.597661958110082</v>
      </c>
      <c r="BB55" s="46">
        <v>14.26955362834876</v>
      </c>
      <c r="BC55" s="38">
        <v>2.2165605095541401</v>
      </c>
      <c r="BD55" s="38">
        <v>0.50318471337579618</v>
      </c>
      <c r="BE55" s="38">
        <v>8.9914945321992706E-2</v>
      </c>
      <c r="BF55" s="38">
        <v>6.8043742405832316E-2</v>
      </c>
      <c r="BG55" s="38">
        <v>5.8323207776427702E-2</v>
      </c>
      <c r="BH55" s="38">
        <v>5.3462940461725388E-2</v>
      </c>
      <c r="BI55" s="38">
        <v>0.91719745222929938</v>
      </c>
      <c r="BJ55" s="38">
        <v>1.0127388535031847</v>
      </c>
      <c r="BK55" s="38">
        <v>0.12101910828025478</v>
      </c>
      <c r="BL55" s="38">
        <v>0.83439490445859876</v>
      </c>
      <c r="BM55" s="38">
        <v>7.6433121019108277E-2</v>
      </c>
      <c r="BN55" s="38">
        <v>0.17197452229299362</v>
      </c>
      <c r="BO55" s="38">
        <v>1.5222929936305734</v>
      </c>
      <c r="BP55" s="45">
        <v>1130</v>
      </c>
      <c r="BQ55" s="42">
        <v>245</v>
      </c>
      <c r="BR55" s="42">
        <v>191</v>
      </c>
      <c r="BS55" s="42">
        <v>135</v>
      </c>
      <c r="BT55" s="42">
        <v>36</v>
      </c>
      <c r="BU55" s="42">
        <v>58</v>
      </c>
      <c r="BV55" s="42">
        <v>19</v>
      </c>
      <c r="BW55" s="42">
        <v>10</v>
      </c>
      <c r="BX55" s="42">
        <v>24</v>
      </c>
      <c r="BY55" s="42">
        <v>4</v>
      </c>
      <c r="BZ55" s="47">
        <v>75</v>
      </c>
      <c r="CA55" s="45">
        <v>121</v>
      </c>
      <c r="CB55" s="42">
        <v>57</v>
      </c>
      <c r="CC55" s="42">
        <v>4</v>
      </c>
      <c r="CD55" s="42">
        <v>17</v>
      </c>
      <c r="CE55" s="42">
        <v>7</v>
      </c>
      <c r="CF55" s="42">
        <v>5</v>
      </c>
      <c r="CG55" s="42">
        <v>1</v>
      </c>
      <c r="CH55" s="42">
        <v>0</v>
      </c>
      <c r="CI55" s="42">
        <v>0</v>
      </c>
      <c r="CJ55" s="42">
        <v>0</v>
      </c>
      <c r="CK55" s="47">
        <v>31</v>
      </c>
      <c r="CL55" s="45">
        <v>3910</v>
      </c>
      <c r="CM55" s="47">
        <v>15420</v>
      </c>
      <c r="CN55" s="45">
        <v>355</v>
      </c>
      <c r="CO55" s="42">
        <v>15</v>
      </c>
      <c r="CP55" s="42">
        <v>2725</v>
      </c>
      <c r="CQ55" s="42">
        <v>14</v>
      </c>
      <c r="CR55" s="42">
        <v>21</v>
      </c>
      <c r="CS55" s="42">
        <v>43</v>
      </c>
      <c r="CT55" s="42">
        <v>1746</v>
      </c>
      <c r="CU55" s="47">
        <v>269</v>
      </c>
      <c r="CV55" s="45">
        <v>248</v>
      </c>
      <c r="CW55" s="42">
        <v>193</v>
      </c>
      <c r="CX55" s="42">
        <v>130</v>
      </c>
      <c r="CY55" s="42">
        <v>49</v>
      </c>
      <c r="CZ55" s="42">
        <v>31</v>
      </c>
      <c r="DA55" s="42">
        <v>45</v>
      </c>
      <c r="DB55" s="42">
        <v>8</v>
      </c>
      <c r="DC55" s="42">
        <v>77</v>
      </c>
      <c r="DD55" s="42">
        <v>58</v>
      </c>
      <c r="DE55" s="47">
        <v>49</v>
      </c>
      <c r="DF55" s="40">
        <v>3717.3191439869738</v>
      </c>
    </row>
    <row r="56" spans="1:110" ht="15" thickBot="1" x14ac:dyDescent="0.4">
      <c r="A56" s="25" t="s">
        <v>102</v>
      </c>
      <c r="B56" s="25" t="s">
        <v>103</v>
      </c>
      <c r="C56" s="25" t="s">
        <v>104</v>
      </c>
      <c r="D56" s="25" t="s">
        <v>105</v>
      </c>
      <c r="E56" s="25" t="s">
        <v>229</v>
      </c>
      <c r="F56" s="25" t="s">
        <v>230</v>
      </c>
      <c r="G56" s="25" t="s">
        <v>232</v>
      </c>
      <c r="H56" s="25" t="s">
        <v>233</v>
      </c>
      <c r="I56" s="26">
        <v>333</v>
      </c>
      <c r="J56" s="26">
        <v>321</v>
      </c>
      <c r="K56" s="27">
        <v>654</v>
      </c>
      <c r="L56" s="28" t="s">
        <v>232</v>
      </c>
      <c r="M56" s="28">
        <v>86</v>
      </c>
      <c r="N56" s="28">
        <v>85</v>
      </c>
      <c r="O56" s="28" t="s">
        <v>233</v>
      </c>
      <c r="P56" s="28">
        <v>1702</v>
      </c>
      <c r="Q56" s="28" t="s">
        <v>232</v>
      </c>
      <c r="R56" s="29">
        <v>25</v>
      </c>
      <c r="S56" s="28">
        <v>17</v>
      </c>
      <c r="T56" s="28" t="s">
        <v>229</v>
      </c>
      <c r="U56" s="28">
        <v>1</v>
      </c>
      <c r="V56" s="28" t="s">
        <v>109</v>
      </c>
      <c r="W56" s="28">
        <v>2.2409500000000002</v>
      </c>
      <c r="X56" s="28">
        <v>12</v>
      </c>
      <c r="Y56" s="28">
        <v>1702</v>
      </c>
      <c r="Z56">
        <v>97755</v>
      </c>
      <c r="AA56">
        <v>8102</v>
      </c>
      <c r="AB56">
        <v>1825</v>
      </c>
      <c r="AC56">
        <v>2170</v>
      </c>
      <c r="AD56">
        <v>85658</v>
      </c>
      <c r="AE56">
        <v>568</v>
      </c>
      <c r="AF56">
        <v>26</v>
      </c>
      <c r="AG56">
        <v>295</v>
      </c>
      <c r="AH56">
        <v>4</v>
      </c>
      <c r="AI56">
        <v>53</v>
      </c>
      <c r="AJ56">
        <v>0</v>
      </c>
      <c r="AK56">
        <v>161</v>
      </c>
      <c r="AL56">
        <v>30</v>
      </c>
      <c r="AM56">
        <v>18354</v>
      </c>
      <c r="AN56" s="41">
        <v>1</v>
      </c>
      <c r="AO56" s="42">
        <v>0</v>
      </c>
      <c r="AP56" s="42">
        <v>2</v>
      </c>
      <c r="AQ56" s="42">
        <v>16</v>
      </c>
      <c r="AR56" s="42">
        <v>0</v>
      </c>
      <c r="AS56" s="42">
        <v>0</v>
      </c>
      <c r="AT56" s="42">
        <v>0</v>
      </c>
      <c r="AU56" s="43">
        <v>0</v>
      </c>
      <c r="AV56" s="44">
        <v>26</v>
      </c>
      <c r="AW56" s="45">
        <v>147.71553823672673</v>
      </c>
      <c r="AX56" s="42">
        <v>50.004870920603992</v>
      </c>
      <c r="AY56" s="42">
        <v>21.984900146127618</v>
      </c>
      <c r="AZ56" s="42">
        <v>29.169508037018996</v>
      </c>
      <c r="BA56" s="43">
        <v>15.949829517778861</v>
      </c>
      <c r="BB56" s="46">
        <v>18.066602233317099</v>
      </c>
      <c r="BC56" s="38">
        <v>7.2038216560509554</v>
      </c>
      <c r="BD56" s="38">
        <v>1.6353503184713376</v>
      </c>
      <c r="BE56" s="38">
        <v>0.29222357229647627</v>
      </c>
      <c r="BF56" s="38">
        <v>0.22114216281895505</v>
      </c>
      <c r="BG56" s="38">
        <v>0.18955042527339003</v>
      </c>
      <c r="BH56" s="38">
        <v>0.17375455650060753</v>
      </c>
      <c r="BI56" s="38">
        <v>2.9808917197452232</v>
      </c>
      <c r="BJ56" s="38">
        <v>3.2914012738853504</v>
      </c>
      <c r="BK56" s="38">
        <v>0.39331210191082805</v>
      </c>
      <c r="BL56" s="38">
        <v>2.7117834394904459</v>
      </c>
      <c r="BM56" s="38">
        <v>0.24840764331210188</v>
      </c>
      <c r="BN56" s="38">
        <v>0.55891719745222934</v>
      </c>
      <c r="BO56" s="38">
        <v>4.9474522292993628</v>
      </c>
      <c r="BP56" s="45">
        <v>1959</v>
      </c>
      <c r="BQ56" s="42">
        <v>424</v>
      </c>
      <c r="BR56" s="42">
        <v>330</v>
      </c>
      <c r="BS56" s="42">
        <v>235</v>
      </c>
      <c r="BT56" s="42">
        <v>62</v>
      </c>
      <c r="BU56" s="42">
        <v>101</v>
      </c>
      <c r="BV56" s="42">
        <v>33</v>
      </c>
      <c r="BW56" s="42">
        <v>17</v>
      </c>
      <c r="BX56" s="42">
        <v>41</v>
      </c>
      <c r="BY56" s="42">
        <v>6</v>
      </c>
      <c r="BZ56" s="47">
        <v>130</v>
      </c>
      <c r="CA56" s="45">
        <v>209</v>
      </c>
      <c r="CB56" s="42">
        <v>99</v>
      </c>
      <c r="CC56" s="42">
        <v>8</v>
      </c>
      <c r="CD56" s="42">
        <v>30</v>
      </c>
      <c r="CE56" s="42">
        <v>12</v>
      </c>
      <c r="CF56" s="42">
        <v>9</v>
      </c>
      <c r="CG56" s="42">
        <v>2</v>
      </c>
      <c r="CH56" s="42">
        <v>0</v>
      </c>
      <c r="CI56" s="42">
        <v>0</v>
      </c>
      <c r="CJ56" s="42">
        <v>0</v>
      </c>
      <c r="CK56" s="47">
        <v>53</v>
      </c>
      <c r="CL56" s="45">
        <v>4543</v>
      </c>
      <c r="CM56" s="47">
        <v>17912</v>
      </c>
      <c r="CN56" s="45">
        <v>155</v>
      </c>
      <c r="CO56" s="42">
        <v>6</v>
      </c>
      <c r="CP56" s="42">
        <v>1190</v>
      </c>
      <c r="CQ56" s="42">
        <v>6</v>
      </c>
      <c r="CR56" s="42">
        <v>9</v>
      </c>
      <c r="CS56" s="42">
        <v>19</v>
      </c>
      <c r="CT56" s="42">
        <v>763</v>
      </c>
      <c r="CU56" s="47">
        <v>118</v>
      </c>
      <c r="CV56" s="45">
        <v>430</v>
      </c>
      <c r="CW56" s="42">
        <v>335</v>
      </c>
      <c r="CX56" s="42">
        <v>225</v>
      </c>
      <c r="CY56" s="42">
        <v>84</v>
      </c>
      <c r="CZ56" s="42">
        <v>54</v>
      </c>
      <c r="DA56" s="42">
        <v>77</v>
      </c>
      <c r="DB56" s="42">
        <v>14</v>
      </c>
      <c r="DC56" s="42">
        <v>133</v>
      </c>
      <c r="DD56" s="42">
        <v>100</v>
      </c>
      <c r="DE56" s="47">
        <v>85</v>
      </c>
      <c r="DF56" s="40">
        <v>4318.1646894626656</v>
      </c>
    </row>
    <row r="57" spans="1:110" ht="15" thickBot="1" x14ac:dyDescent="0.4">
      <c r="A57" s="25" t="s">
        <v>102</v>
      </c>
      <c r="B57" s="25" t="s">
        <v>103</v>
      </c>
      <c r="C57" s="25" t="s">
        <v>104</v>
      </c>
      <c r="D57" s="25" t="s">
        <v>105</v>
      </c>
      <c r="E57" s="25" t="s">
        <v>229</v>
      </c>
      <c r="F57" s="25" t="s">
        <v>230</v>
      </c>
      <c r="G57" s="25" t="s">
        <v>234</v>
      </c>
      <c r="H57" s="25" t="s">
        <v>235</v>
      </c>
      <c r="I57" s="26">
        <v>145</v>
      </c>
      <c r="J57" s="26">
        <v>139</v>
      </c>
      <c r="K57" s="27">
        <v>284</v>
      </c>
      <c r="L57" s="28" t="s">
        <v>234</v>
      </c>
      <c r="M57" s="28">
        <v>97</v>
      </c>
      <c r="N57" s="28">
        <v>96</v>
      </c>
      <c r="O57" s="28" t="s">
        <v>235</v>
      </c>
      <c r="P57" s="28">
        <v>1703</v>
      </c>
      <c r="Q57" s="28" t="s">
        <v>234</v>
      </c>
      <c r="R57" s="29">
        <v>25</v>
      </c>
      <c r="S57" s="28">
        <v>17</v>
      </c>
      <c r="T57" s="28" t="s">
        <v>229</v>
      </c>
      <c r="U57" s="28">
        <v>1</v>
      </c>
      <c r="V57" s="28" t="s">
        <v>109</v>
      </c>
      <c r="W57" s="28">
        <v>1.58056</v>
      </c>
      <c r="X57" s="28">
        <v>12</v>
      </c>
      <c r="Y57" s="28">
        <v>1703</v>
      </c>
      <c r="Z57">
        <v>35026</v>
      </c>
      <c r="AA57">
        <v>3700</v>
      </c>
      <c r="AB57">
        <v>153</v>
      </c>
      <c r="AC57">
        <v>301</v>
      </c>
      <c r="AD57">
        <v>30872</v>
      </c>
      <c r="AE57">
        <v>301</v>
      </c>
      <c r="AF57">
        <v>2</v>
      </c>
      <c r="AG57">
        <v>124</v>
      </c>
      <c r="AH57">
        <v>1</v>
      </c>
      <c r="AI57">
        <v>16</v>
      </c>
      <c r="AJ57">
        <v>0</v>
      </c>
      <c r="AK57">
        <v>141</v>
      </c>
      <c r="AL57">
        <v>17</v>
      </c>
      <c r="AM57">
        <v>4347</v>
      </c>
      <c r="AN57" s="41">
        <v>0</v>
      </c>
      <c r="AO57" s="42">
        <v>0</v>
      </c>
      <c r="AP57" s="42">
        <v>0</v>
      </c>
      <c r="AQ57" s="42">
        <v>1</v>
      </c>
      <c r="AR57" s="42">
        <v>0</v>
      </c>
      <c r="AS57" s="42">
        <v>0</v>
      </c>
      <c r="AT57" s="42">
        <v>0</v>
      </c>
      <c r="AU57" s="43">
        <v>0</v>
      </c>
      <c r="AV57" s="44">
        <v>2</v>
      </c>
      <c r="AW57" s="45">
        <v>62.090599123234291</v>
      </c>
      <c r="AX57" s="42">
        <v>21.018996590355577</v>
      </c>
      <c r="AY57" s="42">
        <v>9.2411105698977103</v>
      </c>
      <c r="AZ57" s="42">
        <v>12.261081344374087</v>
      </c>
      <c r="BA57" s="43">
        <v>6.7043351193375544</v>
      </c>
      <c r="BB57" s="46">
        <v>7.5940972099366784</v>
      </c>
      <c r="BC57" s="38">
        <v>0.55414012738853502</v>
      </c>
      <c r="BD57" s="38">
        <v>0.12579617834394904</v>
      </c>
      <c r="BE57" s="38">
        <v>2.2478736330498177E-2</v>
      </c>
      <c r="BF57" s="38">
        <v>1.7010935601458079E-2</v>
      </c>
      <c r="BG57" s="38">
        <v>1.4580801944106925E-2</v>
      </c>
      <c r="BH57" s="38">
        <v>1.3365735115431347E-2</v>
      </c>
      <c r="BI57" s="38">
        <v>0.22929936305732485</v>
      </c>
      <c r="BJ57" s="38">
        <v>0.25318471337579618</v>
      </c>
      <c r="BK57" s="38">
        <v>3.0254777070063694E-2</v>
      </c>
      <c r="BL57" s="38">
        <v>0.20859872611464969</v>
      </c>
      <c r="BM57" s="38">
        <v>1.9108280254777069E-2</v>
      </c>
      <c r="BN57" s="38">
        <v>4.2993630573248405E-2</v>
      </c>
      <c r="BO57" s="38">
        <v>0.38057324840764334</v>
      </c>
      <c r="BP57" s="45">
        <v>151</v>
      </c>
      <c r="BQ57" s="42">
        <v>33</v>
      </c>
      <c r="BR57" s="42">
        <v>25</v>
      </c>
      <c r="BS57" s="42">
        <v>18</v>
      </c>
      <c r="BT57" s="42">
        <v>5</v>
      </c>
      <c r="BU57" s="42">
        <v>8</v>
      </c>
      <c r="BV57" s="42">
        <v>3</v>
      </c>
      <c r="BW57" s="42">
        <v>1</v>
      </c>
      <c r="BX57" s="42">
        <v>3</v>
      </c>
      <c r="BY57" s="42">
        <v>0</v>
      </c>
      <c r="BZ57" s="47">
        <v>10</v>
      </c>
      <c r="CA57" s="45">
        <v>16</v>
      </c>
      <c r="CB57" s="42">
        <v>8</v>
      </c>
      <c r="CC57" s="42">
        <v>1</v>
      </c>
      <c r="CD57" s="42">
        <v>2</v>
      </c>
      <c r="CE57" s="42">
        <v>1</v>
      </c>
      <c r="CF57" s="42">
        <v>1</v>
      </c>
      <c r="CG57" s="42">
        <v>0</v>
      </c>
      <c r="CH57" s="42">
        <v>0</v>
      </c>
      <c r="CI57" s="42">
        <v>0</v>
      </c>
      <c r="CJ57" s="42">
        <v>0</v>
      </c>
      <c r="CK57" s="47">
        <v>4</v>
      </c>
      <c r="CL57" s="45">
        <v>1973</v>
      </c>
      <c r="CM57" s="47">
        <v>7778</v>
      </c>
      <c r="CN57" s="45">
        <v>37</v>
      </c>
      <c r="CO57" s="42">
        <v>2</v>
      </c>
      <c r="CP57" s="42">
        <v>282</v>
      </c>
      <c r="CQ57" s="42">
        <v>1</v>
      </c>
      <c r="CR57" s="42">
        <v>2</v>
      </c>
      <c r="CS57" s="42">
        <v>4</v>
      </c>
      <c r="CT57" s="42">
        <v>181</v>
      </c>
      <c r="CU57" s="47">
        <v>28</v>
      </c>
      <c r="CV57" s="45">
        <v>33</v>
      </c>
      <c r="CW57" s="42">
        <v>26</v>
      </c>
      <c r="CX57" s="42">
        <v>17</v>
      </c>
      <c r="CY57" s="42">
        <v>6</v>
      </c>
      <c r="CZ57" s="42">
        <v>4</v>
      </c>
      <c r="DA57" s="42">
        <v>6</v>
      </c>
      <c r="DB57" s="42">
        <v>1</v>
      </c>
      <c r="DC57" s="42">
        <v>10</v>
      </c>
      <c r="DD57" s="42">
        <v>8</v>
      </c>
      <c r="DE57" s="47">
        <v>7</v>
      </c>
      <c r="DF57" s="40">
        <v>1875.1663177483135</v>
      </c>
    </row>
    <row r="58" spans="1:110" ht="15" thickBot="1" x14ac:dyDescent="0.4">
      <c r="A58" s="25" t="s">
        <v>102</v>
      </c>
      <c r="B58" s="25" t="s">
        <v>103</v>
      </c>
      <c r="C58" s="25" t="s">
        <v>104</v>
      </c>
      <c r="D58" s="25" t="s">
        <v>105</v>
      </c>
      <c r="E58" s="25" t="s">
        <v>229</v>
      </c>
      <c r="F58" s="25" t="s">
        <v>230</v>
      </c>
      <c r="G58" s="25" t="s">
        <v>236</v>
      </c>
      <c r="H58" s="25" t="s">
        <v>237</v>
      </c>
      <c r="I58" s="26">
        <v>272</v>
      </c>
      <c r="J58" s="26">
        <v>217</v>
      </c>
      <c r="K58" s="27">
        <v>489</v>
      </c>
      <c r="L58" s="28" t="s">
        <v>236</v>
      </c>
      <c r="M58" s="28">
        <v>93</v>
      </c>
      <c r="N58" s="28">
        <v>92</v>
      </c>
      <c r="O58" s="28" t="s">
        <v>237</v>
      </c>
      <c r="P58" s="28">
        <v>1704</v>
      </c>
      <c r="Q58" s="28" t="s">
        <v>236</v>
      </c>
      <c r="R58" s="29">
        <v>25</v>
      </c>
      <c r="S58" s="28">
        <v>17</v>
      </c>
      <c r="T58" s="28" t="s">
        <v>229</v>
      </c>
      <c r="U58" s="28">
        <v>1</v>
      </c>
      <c r="V58" s="28" t="s">
        <v>109</v>
      </c>
      <c r="W58" s="28">
        <v>2.4685000000000001</v>
      </c>
      <c r="X58" s="28">
        <v>12</v>
      </c>
      <c r="Y58" s="28">
        <v>1704</v>
      </c>
      <c r="Z58">
        <v>81374</v>
      </c>
      <c r="AA58">
        <v>6134</v>
      </c>
      <c r="AB58">
        <v>2049</v>
      </c>
      <c r="AC58">
        <v>1569</v>
      </c>
      <c r="AD58">
        <v>71622</v>
      </c>
      <c r="AE58">
        <v>679</v>
      </c>
      <c r="AF58">
        <v>9</v>
      </c>
      <c r="AG58">
        <v>330</v>
      </c>
      <c r="AH58">
        <v>1</v>
      </c>
      <c r="AI58">
        <v>82</v>
      </c>
      <c r="AJ58">
        <v>0</v>
      </c>
      <c r="AK58">
        <v>251</v>
      </c>
      <c r="AL58">
        <v>7</v>
      </c>
      <c r="AM58">
        <v>5615</v>
      </c>
      <c r="AN58" s="41">
        <v>1</v>
      </c>
      <c r="AO58" s="42">
        <v>0</v>
      </c>
      <c r="AP58" s="42">
        <v>1</v>
      </c>
      <c r="AQ58" s="42">
        <v>1</v>
      </c>
      <c r="AR58" s="42">
        <v>0</v>
      </c>
      <c r="AS58" s="42">
        <v>0</v>
      </c>
      <c r="AT58" s="42">
        <v>0</v>
      </c>
      <c r="AU58" s="43">
        <v>0</v>
      </c>
      <c r="AV58" s="44">
        <v>9</v>
      </c>
      <c r="AW58" s="45">
        <v>165.2411105698977</v>
      </c>
      <c r="AX58" s="42">
        <v>55.937652216268873</v>
      </c>
      <c r="AY58" s="42">
        <v>24.593278129566489</v>
      </c>
      <c r="AZ58" s="42">
        <v>32.63029712615684</v>
      </c>
      <c r="BA58" s="43">
        <v>17.84218217243059</v>
      </c>
      <c r="BB58" s="46">
        <v>20.210097413541163</v>
      </c>
      <c r="BC58" s="38">
        <v>2.4936305732484079</v>
      </c>
      <c r="BD58" s="38">
        <v>0.56608280254777077</v>
      </c>
      <c r="BE58" s="38">
        <v>0.1011543134872418</v>
      </c>
      <c r="BF58" s="38">
        <v>7.6549210206561358E-2</v>
      </c>
      <c r="BG58" s="38">
        <v>6.561360874848117E-2</v>
      </c>
      <c r="BH58" s="38">
        <v>6.0145808019441069E-2</v>
      </c>
      <c r="BI58" s="38">
        <v>1.0318471337579616</v>
      </c>
      <c r="BJ58" s="38">
        <v>1.1393312101910829</v>
      </c>
      <c r="BK58" s="38">
        <v>0.13614649681528662</v>
      </c>
      <c r="BL58" s="38">
        <v>0.93869426751592355</v>
      </c>
      <c r="BM58" s="38">
        <v>8.598726114649681E-2</v>
      </c>
      <c r="BN58" s="38">
        <v>0.19347133757961782</v>
      </c>
      <c r="BO58" s="38">
        <v>1.7125796178343951</v>
      </c>
      <c r="BP58" s="45">
        <v>678</v>
      </c>
      <c r="BQ58" s="42">
        <v>147</v>
      </c>
      <c r="BR58" s="42">
        <v>114</v>
      </c>
      <c r="BS58" s="42">
        <v>81</v>
      </c>
      <c r="BT58" s="42">
        <v>22</v>
      </c>
      <c r="BU58" s="42">
        <v>35</v>
      </c>
      <c r="BV58" s="42">
        <v>11</v>
      </c>
      <c r="BW58" s="42">
        <v>6</v>
      </c>
      <c r="BX58" s="42">
        <v>14</v>
      </c>
      <c r="BY58" s="42">
        <v>2</v>
      </c>
      <c r="BZ58" s="47">
        <v>45</v>
      </c>
      <c r="CA58" s="45">
        <v>72</v>
      </c>
      <c r="CB58" s="42">
        <v>34</v>
      </c>
      <c r="CC58" s="42">
        <v>3</v>
      </c>
      <c r="CD58" s="42">
        <v>10</v>
      </c>
      <c r="CE58" s="42">
        <v>4</v>
      </c>
      <c r="CF58" s="42">
        <v>3</v>
      </c>
      <c r="CG58" s="42">
        <v>1</v>
      </c>
      <c r="CH58" s="42">
        <v>0</v>
      </c>
      <c r="CI58" s="42">
        <v>0</v>
      </c>
      <c r="CJ58" s="42">
        <v>0</v>
      </c>
      <c r="CK58" s="47">
        <v>18</v>
      </c>
      <c r="CL58" s="45">
        <v>3396</v>
      </c>
      <c r="CM58" s="47">
        <v>13393</v>
      </c>
      <c r="CN58" s="45">
        <v>47</v>
      </c>
      <c r="CO58" s="42">
        <v>2</v>
      </c>
      <c r="CP58" s="42">
        <v>364</v>
      </c>
      <c r="CQ58" s="42">
        <v>2</v>
      </c>
      <c r="CR58" s="42">
        <v>3</v>
      </c>
      <c r="CS58" s="42">
        <v>6</v>
      </c>
      <c r="CT58" s="42">
        <v>233</v>
      </c>
      <c r="CU58" s="47">
        <v>36</v>
      </c>
      <c r="CV58" s="45">
        <v>149</v>
      </c>
      <c r="CW58" s="42">
        <v>116</v>
      </c>
      <c r="CX58" s="42">
        <v>78</v>
      </c>
      <c r="CY58" s="42">
        <v>29</v>
      </c>
      <c r="CZ58" s="42">
        <v>19</v>
      </c>
      <c r="DA58" s="42">
        <v>27</v>
      </c>
      <c r="DB58" s="42">
        <v>5</v>
      </c>
      <c r="DC58" s="42">
        <v>46</v>
      </c>
      <c r="DD58" s="42">
        <v>35</v>
      </c>
      <c r="DE58" s="47">
        <v>30</v>
      </c>
      <c r="DF58" s="40">
        <v>3228.7194696441034</v>
      </c>
    </row>
    <row r="59" spans="1:110" ht="15" thickBot="1" x14ac:dyDescent="0.4">
      <c r="A59" s="25" t="s">
        <v>102</v>
      </c>
      <c r="B59" s="25" t="s">
        <v>103</v>
      </c>
      <c r="C59" s="25" t="s">
        <v>104</v>
      </c>
      <c r="D59" s="25" t="s">
        <v>105</v>
      </c>
      <c r="E59" s="25" t="s">
        <v>229</v>
      </c>
      <c r="F59" s="25" t="s">
        <v>230</v>
      </c>
      <c r="G59" s="25" t="s">
        <v>238</v>
      </c>
      <c r="H59" s="25" t="s">
        <v>239</v>
      </c>
      <c r="I59" s="26">
        <v>115</v>
      </c>
      <c r="J59" s="26">
        <v>101</v>
      </c>
      <c r="K59" s="27">
        <v>216</v>
      </c>
      <c r="L59" s="28" t="s">
        <v>238</v>
      </c>
      <c r="M59" s="28">
        <v>95</v>
      </c>
      <c r="N59" s="28">
        <v>94</v>
      </c>
      <c r="O59" s="28" t="s">
        <v>239</v>
      </c>
      <c r="P59" s="28">
        <v>1705</v>
      </c>
      <c r="Q59" s="28" t="s">
        <v>238</v>
      </c>
      <c r="R59" s="29">
        <v>25</v>
      </c>
      <c r="S59" s="28">
        <v>17</v>
      </c>
      <c r="T59" s="28" t="s">
        <v>229</v>
      </c>
      <c r="U59" s="28">
        <v>1</v>
      </c>
      <c r="V59" s="28" t="s">
        <v>109</v>
      </c>
      <c r="W59" s="28">
        <v>1.62297</v>
      </c>
      <c r="X59" s="28">
        <v>12</v>
      </c>
      <c r="Y59" s="28">
        <v>1705</v>
      </c>
      <c r="Z59">
        <v>41216</v>
      </c>
      <c r="AA59">
        <v>2319</v>
      </c>
      <c r="AB59">
        <v>674</v>
      </c>
      <c r="AC59">
        <v>1079</v>
      </c>
      <c r="AD59">
        <v>37144</v>
      </c>
      <c r="AE59">
        <v>219</v>
      </c>
      <c r="AF59">
        <v>3</v>
      </c>
      <c r="AG59">
        <v>111</v>
      </c>
      <c r="AH59">
        <v>0</v>
      </c>
      <c r="AI59">
        <v>3</v>
      </c>
      <c r="AJ59">
        <v>0</v>
      </c>
      <c r="AK59">
        <v>102</v>
      </c>
      <c r="AL59">
        <v>0</v>
      </c>
      <c r="AM59">
        <v>1079</v>
      </c>
      <c r="AN59" s="41">
        <v>0</v>
      </c>
      <c r="AO59" s="42">
        <v>0</v>
      </c>
      <c r="AP59" s="42">
        <v>2</v>
      </c>
      <c r="AQ59" s="42">
        <v>1</v>
      </c>
      <c r="AR59" s="42">
        <v>0</v>
      </c>
      <c r="AS59" s="42">
        <v>0</v>
      </c>
      <c r="AT59" s="42">
        <v>0</v>
      </c>
      <c r="AU59" s="43">
        <v>0</v>
      </c>
      <c r="AV59" s="44">
        <v>3</v>
      </c>
      <c r="AW59" s="45">
        <v>55.581100828056506</v>
      </c>
      <c r="AX59" s="42">
        <v>18.815392109108622</v>
      </c>
      <c r="AY59" s="42">
        <v>8.2722844617632738</v>
      </c>
      <c r="AZ59" s="42">
        <v>10.975645396980029</v>
      </c>
      <c r="BA59" s="43">
        <v>6.0014612761811978</v>
      </c>
      <c r="BB59" s="46">
        <v>6.7979418572820265</v>
      </c>
      <c r="BC59" s="38">
        <v>0.83121019108280247</v>
      </c>
      <c r="BD59" s="38">
        <v>0.18869426751592358</v>
      </c>
      <c r="BE59" s="38">
        <v>3.3718104495747268E-2</v>
      </c>
      <c r="BF59" s="38">
        <v>2.551640340218712E-2</v>
      </c>
      <c r="BG59" s="38">
        <v>2.187120291616039E-2</v>
      </c>
      <c r="BH59" s="38">
        <v>2.0048602673147023E-2</v>
      </c>
      <c r="BI59" s="38">
        <v>0.34394904458598724</v>
      </c>
      <c r="BJ59" s="38">
        <v>0.37977707006369427</v>
      </c>
      <c r="BK59" s="38">
        <v>4.5382165605095545E-2</v>
      </c>
      <c r="BL59" s="38">
        <v>0.31289808917197448</v>
      </c>
      <c r="BM59" s="38">
        <v>2.8662420382165606E-2</v>
      </c>
      <c r="BN59" s="38">
        <v>6.4490445859872625E-2</v>
      </c>
      <c r="BO59" s="38">
        <v>0.57085987261146498</v>
      </c>
      <c r="BP59" s="45">
        <v>226</v>
      </c>
      <c r="BQ59" s="42">
        <v>49</v>
      </c>
      <c r="BR59" s="42">
        <v>38</v>
      </c>
      <c r="BS59" s="42">
        <v>27</v>
      </c>
      <c r="BT59" s="42">
        <v>7</v>
      </c>
      <c r="BU59" s="42">
        <v>12</v>
      </c>
      <c r="BV59" s="42">
        <v>4</v>
      </c>
      <c r="BW59" s="42">
        <v>2</v>
      </c>
      <c r="BX59" s="42">
        <v>5</v>
      </c>
      <c r="BY59" s="42">
        <v>1</v>
      </c>
      <c r="BZ59" s="47">
        <v>15</v>
      </c>
      <c r="CA59" s="45">
        <v>24</v>
      </c>
      <c r="CB59" s="42">
        <v>11</v>
      </c>
      <c r="CC59" s="42">
        <v>1</v>
      </c>
      <c r="CD59" s="42">
        <v>3</v>
      </c>
      <c r="CE59" s="42">
        <v>1</v>
      </c>
      <c r="CF59" s="42">
        <v>1</v>
      </c>
      <c r="CG59" s="42">
        <v>0</v>
      </c>
      <c r="CH59" s="42">
        <v>0</v>
      </c>
      <c r="CI59" s="42">
        <v>0</v>
      </c>
      <c r="CJ59" s="42">
        <v>0</v>
      </c>
      <c r="CK59" s="47">
        <v>6</v>
      </c>
      <c r="CL59" s="45">
        <v>1500</v>
      </c>
      <c r="CM59" s="47">
        <v>5916</v>
      </c>
      <c r="CN59" s="45">
        <v>9</v>
      </c>
      <c r="CO59" s="42">
        <v>0</v>
      </c>
      <c r="CP59" s="42">
        <v>70</v>
      </c>
      <c r="CQ59" s="42">
        <v>0</v>
      </c>
      <c r="CR59" s="42">
        <v>1</v>
      </c>
      <c r="CS59" s="42">
        <v>1</v>
      </c>
      <c r="CT59" s="42">
        <v>45</v>
      </c>
      <c r="CU59" s="47">
        <v>7</v>
      </c>
      <c r="CV59" s="45">
        <v>50</v>
      </c>
      <c r="CW59" s="42">
        <v>39</v>
      </c>
      <c r="CX59" s="42">
        <v>26</v>
      </c>
      <c r="CY59" s="42">
        <v>10</v>
      </c>
      <c r="CZ59" s="42">
        <v>6</v>
      </c>
      <c r="DA59" s="42">
        <v>9</v>
      </c>
      <c r="DB59" s="42">
        <v>2</v>
      </c>
      <c r="DC59" s="42">
        <v>15</v>
      </c>
      <c r="DD59" s="42">
        <v>12</v>
      </c>
      <c r="DE59" s="47">
        <v>10</v>
      </c>
      <c r="DF59" s="40">
        <v>1426.1828332170271</v>
      </c>
    </row>
    <row r="60" spans="1:110" ht="15" thickBot="1" x14ac:dyDescent="0.4">
      <c r="A60" s="25" t="s">
        <v>102</v>
      </c>
      <c r="B60" s="25" t="s">
        <v>103</v>
      </c>
      <c r="C60" s="25" t="s">
        <v>104</v>
      </c>
      <c r="D60" s="25" t="s">
        <v>105</v>
      </c>
      <c r="E60" s="25" t="s">
        <v>229</v>
      </c>
      <c r="F60" s="25" t="s">
        <v>230</v>
      </c>
      <c r="G60" s="25" t="s">
        <v>240</v>
      </c>
      <c r="H60" s="25" t="s">
        <v>241</v>
      </c>
      <c r="I60" s="26">
        <v>91</v>
      </c>
      <c r="J60" s="26">
        <v>73</v>
      </c>
      <c r="K60" s="27">
        <v>164</v>
      </c>
      <c r="L60" s="28" t="s">
        <v>240</v>
      </c>
      <c r="M60" s="28">
        <v>94</v>
      </c>
      <c r="N60" s="28">
        <v>93</v>
      </c>
      <c r="O60" s="28" t="s">
        <v>241</v>
      </c>
      <c r="P60" s="28">
        <v>1706</v>
      </c>
      <c r="Q60" s="28" t="s">
        <v>240</v>
      </c>
      <c r="R60" s="29">
        <v>25</v>
      </c>
      <c r="S60" s="28">
        <v>17</v>
      </c>
      <c r="T60" s="28" t="s">
        <v>229</v>
      </c>
      <c r="U60" s="28">
        <v>1</v>
      </c>
      <c r="V60" s="28" t="s">
        <v>109</v>
      </c>
      <c r="W60" s="28">
        <v>1.53796</v>
      </c>
      <c r="X60" s="28">
        <v>12</v>
      </c>
      <c r="Y60" s="28">
        <v>1706</v>
      </c>
      <c r="Z60">
        <v>28247</v>
      </c>
      <c r="AA60">
        <v>1890</v>
      </c>
      <c r="AB60">
        <v>906</v>
      </c>
      <c r="AC60">
        <v>245</v>
      </c>
      <c r="AD60">
        <v>25206</v>
      </c>
      <c r="AE60">
        <v>222</v>
      </c>
      <c r="AF60">
        <v>1</v>
      </c>
      <c r="AG60">
        <v>120</v>
      </c>
      <c r="AH60">
        <v>0</v>
      </c>
      <c r="AI60">
        <v>8</v>
      </c>
      <c r="AJ60">
        <v>0</v>
      </c>
      <c r="AK60">
        <v>58</v>
      </c>
      <c r="AL60">
        <v>36</v>
      </c>
      <c r="AM60">
        <v>245</v>
      </c>
      <c r="AN60" s="41">
        <v>0</v>
      </c>
      <c r="AO60" s="42">
        <v>0</v>
      </c>
      <c r="AP60" s="42">
        <v>0</v>
      </c>
      <c r="AQ60" s="42">
        <v>1</v>
      </c>
      <c r="AR60" s="42">
        <v>0</v>
      </c>
      <c r="AS60" s="42">
        <v>0</v>
      </c>
      <c r="AT60" s="42">
        <v>0</v>
      </c>
      <c r="AU60" s="43">
        <v>0</v>
      </c>
      <c r="AV60" s="44">
        <v>0</v>
      </c>
      <c r="AW60" s="45">
        <v>60.087676570871892</v>
      </c>
      <c r="AX60" s="42">
        <v>20.340964442279592</v>
      </c>
      <c r="AY60" s="42">
        <v>8.943010228933268</v>
      </c>
      <c r="AZ60" s="42">
        <v>11.865562591329761</v>
      </c>
      <c r="BA60" s="43">
        <v>6.4880662445202146</v>
      </c>
      <c r="BB60" s="46">
        <v>7.3491263321967857</v>
      </c>
      <c r="BC60" s="38">
        <v>0</v>
      </c>
      <c r="BD60" s="38">
        <v>0</v>
      </c>
      <c r="BE60" s="38">
        <v>0</v>
      </c>
      <c r="BF60" s="38">
        <v>0</v>
      </c>
      <c r="BG60" s="38">
        <v>0</v>
      </c>
      <c r="BH60" s="38">
        <v>0</v>
      </c>
      <c r="BI60" s="38">
        <v>0</v>
      </c>
      <c r="BJ60" s="38">
        <v>0</v>
      </c>
      <c r="BK60" s="38">
        <v>0</v>
      </c>
      <c r="BL60" s="38">
        <v>0</v>
      </c>
      <c r="BM60" s="38">
        <v>0</v>
      </c>
      <c r="BN60" s="38">
        <v>0</v>
      </c>
      <c r="BO60" s="38">
        <v>0</v>
      </c>
      <c r="BP60" s="45">
        <v>75</v>
      </c>
      <c r="BQ60" s="42">
        <v>16</v>
      </c>
      <c r="BR60" s="42">
        <v>13</v>
      </c>
      <c r="BS60" s="42">
        <v>9</v>
      </c>
      <c r="BT60" s="42">
        <v>2</v>
      </c>
      <c r="BU60" s="42">
        <v>4</v>
      </c>
      <c r="BV60" s="42">
        <v>1</v>
      </c>
      <c r="BW60" s="42">
        <v>1</v>
      </c>
      <c r="BX60" s="42">
        <v>2</v>
      </c>
      <c r="BY60" s="42">
        <v>0</v>
      </c>
      <c r="BZ60" s="47">
        <v>5</v>
      </c>
      <c r="CA60" s="45">
        <v>8</v>
      </c>
      <c r="CB60" s="42">
        <v>4</v>
      </c>
      <c r="CC60" s="42">
        <v>0</v>
      </c>
      <c r="CD60" s="42">
        <v>1</v>
      </c>
      <c r="CE60" s="42">
        <v>0</v>
      </c>
      <c r="CF60" s="42">
        <v>0</v>
      </c>
      <c r="CG60" s="42">
        <v>0</v>
      </c>
      <c r="CH60" s="42">
        <v>0</v>
      </c>
      <c r="CI60" s="42">
        <v>0</v>
      </c>
      <c r="CJ60" s="42">
        <v>0</v>
      </c>
      <c r="CK60" s="47">
        <v>2</v>
      </c>
      <c r="CL60" s="45">
        <v>1139</v>
      </c>
      <c r="CM60" s="47">
        <v>4492</v>
      </c>
      <c r="CN60" s="45">
        <v>2</v>
      </c>
      <c r="CO60" s="42">
        <v>0</v>
      </c>
      <c r="CP60" s="42">
        <v>16</v>
      </c>
      <c r="CQ60" s="42">
        <v>0</v>
      </c>
      <c r="CR60" s="42">
        <v>0</v>
      </c>
      <c r="CS60" s="42">
        <v>0</v>
      </c>
      <c r="CT60" s="42">
        <v>10</v>
      </c>
      <c r="CU60" s="47">
        <v>2</v>
      </c>
      <c r="CV60" s="45">
        <v>17</v>
      </c>
      <c r="CW60" s="42">
        <v>13</v>
      </c>
      <c r="CX60" s="42">
        <v>9</v>
      </c>
      <c r="CY60" s="42">
        <v>3</v>
      </c>
      <c r="CZ60" s="42">
        <v>2</v>
      </c>
      <c r="DA60" s="42">
        <v>3</v>
      </c>
      <c r="DB60" s="42">
        <v>1</v>
      </c>
      <c r="DC60" s="42">
        <v>5</v>
      </c>
      <c r="DD60" s="42">
        <v>4</v>
      </c>
      <c r="DE60" s="47">
        <v>3</v>
      </c>
      <c r="DF60" s="40">
        <v>1082.8425215166317</v>
      </c>
    </row>
    <row r="61" spans="1:110" ht="15" thickBot="1" x14ac:dyDescent="0.4">
      <c r="A61" s="25" t="s">
        <v>102</v>
      </c>
      <c r="B61" s="25" t="s">
        <v>103</v>
      </c>
      <c r="C61" s="25" t="s">
        <v>104</v>
      </c>
      <c r="D61" s="25" t="s">
        <v>105</v>
      </c>
      <c r="E61" s="25" t="s">
        <v>229</v>
      </c>
      <c r="F61" s="25" t="s">
        <v>230</v>
      </c>
      <c r="G61" s="25" t="s">
        <v>242</v>
      </c>
      <c r="H61" s="25" t="s">
        <v>243</v>
      </c>
      <c r="I61" s="26">
        <v>321</v>
      </c>
      <c r="J61" s="26">
        <v>305</v>
      </c>
      <c r="K61" s="27">
        <v>626</v>
      </c>
      <c r="L61" s="28" t="s">
        <v>242</v>
      </c>
      <c r="M61" s="28">
        <v>96</v>
      </c>
      <c r="N61" s="28">
        <v>95</v>
      </c>
      <c r="O61" s="28" t="s">
        <v>243</v>
      </c>
      <c r="P61" s="28">
        <v>1707</v>
      </c>
      <c r="Q61" s="28" t="s">
        <v>242</v>
      </c>
      <c r="R61" s="29">
        <v>28</v>
      </c>
      <c r="S61" s="28">
        <v>17</v>
      </c>
      <c r="T61" s="28" t="s">
        <v>229</v>
      </c>
      <c r="U61" s="28">
        <v>1</v>
      </c>
      <c r="V61" s="28" t="s">
        <v>109</v>
      </c>
      <c r="W61" s="28">
        <v>3.6798500000000001</v>
      </c>
      <c r="X61" s="28">
        <v>12</v>
      </c>
      <c r="Y61" s="28">
        <v>1707</v>
      </c>
      <c r="Z61">
        <v>86508</v>
      </c>
      <c r="AA61">
        <v>7436</v>
      </c>
      <c r="AB61">
        <v>198</v>
      </c>
      <c r="AC61">
        <v>762</v>
      </c>
      <c r="AD61">
        <v>78112</v>
      </c>
      <c r="AE61">
        <v>683</v>
      </c>
      <c r="AF61">
        <v>9</v>
      </c>
      <c r="AG61">
        <v>420</v>
      </c>
      <c r="AH61">
        <v>0</v>
      </c>
      <c r="AI61">
        <v>52</v>
      </c>
      <c r="AJ61">
        <v>8</v>
      </c>
      <c r="AK61">
        <v>176</v>
      </c>
      <c r="AL61">
        <v>24</v>
      </c>
      <c r="AM61">
        <v>762</v>
      </c>
      <c r="AN61" s="41">
        <v>2</v>
      </c>
      <c r="AO61" s="42">
        <v>0</v>
      </c>
      <c r="AP61" s="42">
        <v>6</v>
      </c>
      <c r="AQ61" s="42">
        <v>1</v>
      </c>
      <c r="AR61" s="42">
        <v>0</v>
      </c>
      <c r="AS61" s="42">
        <v>0</v>
      </c>
      <c r="AT61" s="42">
        <v>0</v>
      </c>
      <c r="AU61" s="43">
        <v>0</v>
      </c>
      <c r="AV61" s="44">
        <v>4</v>
      </c>
      <c r="AW61" s="45">
        <v>210.30686799805164</v>
      </c>
      <c r="AX61" s="42">
        <v>71.193375547978562</v>
      </c>
      <c r="AY61" s="42">
        <v>31.300535801266438</v>
      </c>
      <c r="AZ61" s="42">
        <v>41.529469069654162</v>
      </c>
      <c r="BA61" s="43">
        <v>22.708231855820749</v>
      </c>
      <c r="BB61" s="46">
        <v>25.721942162688752</v>
      </c>
      <c r="BC61" s="38">
        <v>1.10828025477707</v>
      </c>
      <c r="BD61" s="38">
        <v>0.25159235668789809</v>
      </c>
      <c r="BE61" s="38">
        <v>4.4957472660996353E-2</v>
      </c>
      <c r="BF61" s="38">
        <v>3.4021871202916158E-2</v>
      </c>
      <c r="BG61" s="38">
        <v>2.9161603888213851E-2</v>
      </c>
      <c r="BH61" s="38">
        <v>2.6731470230862694E-2</v>
      </c>
      <c r="BI61" s="38">
        <v>0.45859872611464969</v>
      </c>
      <c r="BJ61" s="38">
        <v>0.50636942675159236</v>
      </c>
      <c r="BK61" s="38">
        <v>6.0509554140127389E-2</v>
      </c>
      <c r="BL61" s="38">
        <v>0.41719745222929938</v>
      </c>
      <c r="BM61" s="38">
        <v>3.8216560509554139E-2</v>
      </c>
      <c r="BN61" s="38">
        <v>8.598726114649681E-2</v>
      </c>
      <c r="BO61" s="38">
        <v>0.76114649681528668</v>
      </c>
      <c r="BP61" s="45">
        <v>678</v>
      </c>
      <c r="BQ61" s="42">
        <v>147</v>
      </c>
      <c r="BR61" s="42">
        <v>114</v>
      </c>
      <c r="BS61" s="42">
        <v>81</v>
      </c>
      <c r="BT61" s="42">
        <v>22</v>
      </c>
      <c r="BU61" s="42">
        <v>35</v>
      </c>
      <c r="BV61" s="42">
        <v>11</v>
      </c>
      <c r="BW61" s="42">
        <v>6</v>
      </c>
      <c r="BX61" s="42">
        <v>14</v>
      </c>
      <c r="BY61" s="42">
        <v>2</v>
      </c>
      <c r="BZ61" s="47">
        <v>45</v>
      </c>
      <c r="CA61" s="45">
        <v>72</v>
      </c>
      <c r="CB61" s="42">
        <v>34</v>
      </c>
      <c r="CC61" s="42">
        <v>3</v>
      </c>
      <c r="CD61" s="42">
        <v>10</v>
      </c>
      <c r="CE61" s="42">
        <v>4</v>
      </c>
      <c r="CF61" s="42">
        <v>3</v>
      </c>
      <c r="CG61" s="42">
        <v>1</v>
      </c>
      <c r="CH61" s="42">
        <v>0</v>
      </c>
      <c r="CI61" s="42">
        <v>0</v>
      </c>
      <c r="CJ61" s="42">
        <v>0</v>
      </c>
      <c r="CK61" s="47">
        <v>18</v>
      </c>
      <c r="CL61" s="45">
        <v>4348</v>
      </c>
      <c r="CM61" s="47">
        <v>17145</v>
      </c>
      <c r="CN61" s="45">
        <v>6</v>
      </c>
      <c r="CO61" s="42">
        <v>0</v>
      </c>
      <c r="CP61" s="42">
        <v>49</v>
      </c>
      <c r="CQ61" s="42">
        <v>0</v>
      </c>
      <c r="CR61" s="42">
        <v>0</v>
      </c>
      <c r="CS61" s="42">
        <v>1</v>
      </c>
      <c r="CT61" s="42">
        <v>32</v>
      </c>
      <c r="CU61" s="47">
        <v>5</v>
      </c>
      <c r="CV61" s="45">
        <v>149</v>
      </c>
      <c r="CW61" s="42">
        <v>116</v>
      </c>
      <c r="CX61" s="42">
        <v>78</v>
      </c>
      <c r="CY61" s="42">
        <v>29</v>
      </c>
      <c r="CZ61" s="42">
        <v>19</v>
      </c>
      <c r="DA61" s="42">
        <v>27</v>
      </c>
      <c r="DB61" s="42">
        <v>5</v>
      </c>
      <c r="DC61" s="42">
        <v>46</v>
      </c>
      <c r="DD61" s="42">
        <v>35</v>
      </c>
      <c r="DE61" s="47">
        <v>30</v>
      </c>
      <c r="DF61" s="40">
        <v>4133.2891370086063</v>
      </c>
    </row>
    <row r="62" spans="1:110" ht="15" thickBot="1" x14ac:dyDescent="0.4">
      <c r="A62" s="25" t="s">
        <v>102</v>
      </c>
      <c r="B62" s="25" t="s">
        <v>103</v>
      </c>
      <c r="C62" s="25" t="s">
        <v>104</v>
      </c>
      <c r="D62" s="25" t="s">
        <v>105</v>
      </c>
      <c r="E62" s="25" t="s">
        <v>229</v>
      </c>
      <c r="F62" s="25" t="s">
        <v>230</v>
      </c>
      <c r="G62" s="25" t="s">
        <v>244</v>
      </c>
      <c r="H62" s="25" t="s">
        <v>245</v>
      </c>
      <c r="I62" s="26">
        <v>114</v>
      </c>
      <c r="J62" s="26">
        <v>100</v>
      </c>
      <c r="K62" s="27">
        <v>214</v>
      </c>
      <c r="L62" s="28" t="s">
        <v>244</v>
      </c>
      <c r="M62" s="28">
        <v>85</v>
      </c>
      <c r="N62" s="28">
        <v>84</v>
      </c>
      <c r="O62" s="28" t="s">
        <v>245</v>
      </c>
      <c r="P62" s="28">
        <v>1708</v>
      </c>
      <c r="Q62" s="28" t="s">
        <v>244</v>
      </c>
      <c r="R62" s="29">
        <v>30</v>
      </c>
      <c r="S62" s="28">
        <v>17</v>
      </c>
      <c r="T62" s="28" t="s">
        <v>229</v>
      </c>
      <c r="U62" s="28">
        <v>1</v>
      </c>
      <c r="V62" s="28" t="s">
        <v>109</v>
      </c>
      <c r="W62" s="28">
        <v>1.01658</v>
      </c>
      <c r="X62" s="28">
        <v>12</v>
      </c>
      <c r="Y62" s="28">
        <v>1708</v>
      </c>
      <c r="Z62">
        <v>55995</v>
      </c>
      <c r="AA62">
        <v>3858</v>
      </c>
      <c r="AB62">
        <v>996</v>
      </c>
      <c r="AC62">
        <v>2487</v>
      </c>
      <c r="AD62">
        <v>48654</v>
      </c>
      <c r="AE62">
        <v>170</v>
      </c>
      <c r="AF62">
        <v>0</v>
      </c>
      <c r="AG62">
        <v>56</v>
      </c>
      <c r="AH62">
        <v>0</v>
      </c>
      <c r="AI62">
        <v>16</v>
      </c>
      <c r="AJ62">
        <v>0</v>
      </c>
      <c r="AK62">
        <v>95</v>
      </c>
      <c r="AL62">
        <v>4</v>
      </c>
      <c r="AM62">
        <v>2487</v>
      </c>
      <c r="AN62" s="48">
        <v>0</v>
      </c>
      <c r="AO62" s="49">
        <v>0</v>
      </c>
      <c r="AP62" s="49">
        <v>0</v>
      </c>
      <c r="AQ62" s="49">
        <v>0</v>
      </c>
      <c r="AR62" s="49">
        <v>0</v>
      </c>
      <c r="AS62" s="49">
        <v>0</v>
      </c>
      <c r="AT62" s="49">
        <v>0</v>
      </c>
      <c r="AU62" s="50">
        <v>0</v>
      </c>
      <c r="AV62" s="51">
        <v>0</v>
      </c>
      <c r="AW62" s="52">
        <v>28.04091573307355</v>
      </c>
      <c r="AX62" s="49">
        <v>9.4924500730638091</v>
      </c>
      <c r="AY62" s="49">
        <v>4.1734047735021917</v>
      </c>
      <c r="AZ62" s="49">
        <v>5.5372625426205557</v>
      </c>
      <c r="BA62" s="50">
        <v>3.0277642474427666</v>
      </c>
      <c r="BB62" s="53">
        <v>3.4295922883585002</v>
      </c>
      <c r="BC62" s="54">
        <v>0</v>
      </c>
      <c r="BD62" s="54">
        <v>0</v>
      </c>
      <c r="BE62" s="54">
        <v>0</v>
      </c>
      <c r="BF62" s="54">
        <v>0</v>
      </c>
      <c r="BG62" s="54">
        <v>0</v>
      </c>
      <c r="BH62" s="54">
        <v>0</v>
      </c>
      <c r="BI62" s="54">
        <v>0</v>
      </c>
      <c r="BJ62" s="54">
        <v>0</v>
      </c>
      <c r="BK62" s="54">
        <v>0</v>
      </c>
      <c r="BL62" s="54">
        <v>0</v>
      </c>
      <c r="BM62" s="54">
        <v>0</v>
      </c>
      <c r="BN62" s="54">
        <v>0</v>
      </c>
      <c r="BO62" s="54">
        <v>0</v>
      </c>
      <c r="BP62" s="52">
        <v>0</v>
      </c>
      <c r="BQ62" s="49">
        <v>0</v>
      </c>
      <c r="BR62" s="49">
        <v>0</v>
      </c>
      <c r="BS62" s="49">
        <v>0</v>
      </c>
      <c r="BT62" s="49">
        <v>0</v>
      </c>
      <c r="BU62" s="49">
        <v>0</v>
      </c>
      <c r="BV62" s="49">
        <v>0</v>
      </c>
      <c r="BW62" s="49">
        <v>0</v>
      </c>
      <c r="BX62" s="49">
        <v>0</v>
      </c>
      <c r="BY62" s="49">
        <v>0</v>
      </c>
      <c r="BZ62" s="55">
        <v>0</v>
      </c>
      <c r="CA62" s="52">
        <v>0</v>
      </c>
      <c r="CB62" s="49">
        <v>0</v>
      </c>
      <c r="CC62" s="49">
        <v>0</v>
      </c>
      <c r="CD62" s="49">
        <v>0</v>
      </c>
      <c r="CE62" s="49">
        <v>0</v>
      </c>
      <c r="CF62" s="49">
        <v>0</v>
      </c>
      <c r="CG62" s="49">
        <v>0</v>
      </c>
      <c r="CH62" s="49">
        <v>0</v>
      </c>
      <c r="CI62" s="49">
        <v>0</v>
      </c>
      <c r="CJ62" s="49">
        <v>0</v>
      </c>
      <c r="CK62" s="55">
        <v>0</v>
      </c>
      <c r="CL62" s="52">
        <v>1486</v>
      </c>
      <c r="CM62" s="55">
        <v>5861</v>
      </c>
      <c r="CN62" s="52">
        <v>21</v>
      </c>
      <c r="CO62" s="49">
        <v>1</v>
      </c>
      <c r="CP62" s="49">
        <v>161</v>
      </c>
      <c r="CQ62" s="49">
        <v>1</v>
      </c>
      <c r="CR62" s="49">
        <v>1</v>
      </c>
      <c r="CS62" s="49">
        <v>3</v>
      </c>
      <c r="CT62" s="49">
        <v>103</v>
      </c>
      <c r="CU62" s="55">
        <v>16</v>
      </c>
      <c r="CV62" s="52">
        <v>0</v>
      </c>
      <c r="CW62" s="49">
        <v>0</v>
      </c>
      <c r="CX62" s="49">
        <v>0</v>
      </c>
      <c r="CY62" s="49">
        <v>0</v>
      </c>
      <c r="CZ62" s="49">
        <v>0</v>
      </c>
      <c r="DA62" s="49">
        <v>0</v>
      </c>
      <c r="DB62" s="49">
        <v>0</v>
      </c>
      <c r="DC62" s="49">
        <v>0</v>
      </c>
      <c r="DD62" s="49">
        <v>0</v>
      </c>
      <c r="DE62" s="55">
        <v>0</v>
      </c>
      <c r="DF62" s="40">
        <v>1412.9774366131658</v>
      </c>
    </row>
    <row r="63" spans="1:110" ht="15" thickBot="1" x14ac:dyDescent="0.4">
      <c r="A63" s="56" t="s">
        <v>102</v>
      </c>
      <c r="B63" s="57" t="s">
        <v>103</v>
      </c>
      <c r="C63" s="57" t="s">
        <v>104</v>
      </c>
      <c r="D63" s="57" t="s">
        <v>105</v>
      </c>
      <c r="E63" s="57" t="s">
        <v>229</v>
      </c>
      <c r="F63" s="57" t="s">
        <v>230</v>
      </c>
      <c r="G63" s="57" t="s">
        <v>246</v>
      </c>
      <c r="H63" s="57" t="s">
        <v>247</v>
      </c>
      <c r="I63" s="58">
        <v>222</v>
      </c>
      <c r="J63" s="58">
        <v>177</v>
      </c>
      <c r="K63" s="59">
        <v>399</v>
      </c>
      <c r="L63" s="60" t="s">
        <v>248</v>
      </c>
      <c r="M63" s="60">
        <v>83</v>
      </c>
      <c r="N63" s="60">
        <v>82</v>
      </c>
      <c r="O63" s="60" t="s">
        <v>247</v>
      </c>
      <c r="P63" s="60">
        <v>1709</v>
      </c>
      <c r="Q63" s="60" t="s">
        <v>248</v>
      </c>
      <c r="R63" s="61">
        <v>30</v>
      </c>
      <c r="S63" s="60">
        <v>17</v>
      </c>
      <c r="T63" s="60" t="s">
        <v>229</v>
      </c>
      <c r="U63" s="60">
        <v>1</v>
      </c>
      <c r="V63" s="60" t="s">
        <v>109</v>
      </c>
      <c r="W63" s="60">
        <v>1.1476200000000001</v>
      </c>
      <c r="X63" s="60">
        <v>12</v>
      </c>
      <c r="Y63" s="60">
        <v>1709</v>
      </c>
      <c r="Z63">
        <v>52673</v>
      </c>
      <c r="AA63">
        <v>5565</v>
      </c>
      <c r="AB63">
        <v>55</v>
      </c>
      <c r="AC63">
        <v>590</v>
      </c>
      <c r="AD63">
        <v>46463</v>
      </c>
      <c r="AE63">
        <v>221</v>
      </c>
      <c r="AF63">
        <v>8</v>
      </c>
      <c r="AG63">
        <v>157</v>
      </c>
      <c r="AH63">
        <v>0</v>
      </c>
      <c r="AI63">
        <v>24</v>
      </c>
      <c r="AJ63">
        <v>0</v>
      </c>
      <c r="AK63">
        <v>30</v>
      </c>
      <c r="AL63">
        <v>6</v>
      </c>
      <c r="AM63">
        <v>590</v>
      </c>
      <c r="AN63" s="62">
        <v>1</v>
      </c>
      <c r="AO63" s="35">
        <v>6</v>
      </c>
      <c r="AP63" s="35">
        <v>0</v>
      </c>
      <c r="AQ63" s="35">
        <v>0</v>
      </c>
      <c r="AR63" s="35">
        <v>1</v>
      </c>
      <c r="AS63" s="35">
        <v>0</v>
      </c>
      <c r="AT63" s="35">
        <v>0</v>
      </c>
      <c r="AU63" s="36">
        <v>0</v>
      </c>
      <c r="AV63" s="33">
        <v>4</v>
      </c>
      <c r="AW63" s="34">
        <v>78.614710180224066</v>
      </c>
      <c r="AX63" s="35">
        <v>26.612761811982466</v>
      </c>
      <c r="AY63" s="35">
        <v>11.70043838285436</v>
      </c>
      <c r="AZ63" s="35">
        <v>15.524111056989771</v>
      </c>
      <c r="BA63" s="36">
        <v>8.4885533365806136</v>
      </c>
      <c r="BB63" s="37">
        <v>9.6151069512907945</v>
      </c>
      <c r="BC63" s="38">
        <v>1.10828025477707</v>
      </c>
      <c r="BD63" s="38">
        <v>0.25159235668789809</v>
      </c>
      <c r="BE63" s="38">
        <v>4.4957472660996353E-2</v>
      </c>
      <c r="BF63" s="38">
        <v>3.4021871202916158E-2</v>
      </c>
      <c r="BG63" s="38">
        <v>2.9161603888213851E-2</v>
      </c>
      <c r="BH63" s="38">
        <v>2.6731470230862694E-2</v>
      </c>
      <c r="BI63" s="38">
        <v>0.45859872611464969</v>
      </c>
      <c r="BJ63" s="38">
        <v>0.50636942675159236</v>
      </c>
      <c r="BK63" s="38">
        <v>6.0509554140127389E-2</v>
      </c>
      <c r="BL63" s="38">
        <v>0.41719745222929938</v>
      </c>
      <c r="BM63" s="38">
        <v>3.8216560509554139E-2</v>
      </c>
      <c r="BN63" s="38">
        <v>8.598726114649681E-2</v>
      </c>
      <c r="BO63" s="38">
        <v>0.76114649681528668</v>
      </c>
      <c r="BP63" s="34">
        <v>603</v>
      </c>
      <c r="BQ63" s="35">
        <v>130</v>
      </c>
      <c r="BR63" s="35">
        <v>102</v>
      </c>
      <c r="BS63" s="35">
        <v>72</v>
      </c>
      <c r="BT63" s="35">
        <v>19</v>
      </c>
      <c r="BU63" s="35">
        <v>31</v>
      </c>
      <c r="BV63" s="35">
        <v>10</v>
      </c>
      <c r="BW63" s="35">
        <v>5</v>
      </c>
      <c r="BX63" s="35">
        <v>13</v>
      </c>
      <c r="BY63" s="35">
        <v>2</v>
      </c>
      <c r="BZ63" s="39">
        <v>40</v>
      </c>
      <c r="CA63" s="34">
        <v>64</v>
      </c>
      <c r="CB63" s="35">
        <v>31</v>
      </c>
      <c r="CC63" s="35">
        <v>2</v>
      </c>
      <c r="CD63" s="35">
        <v>9</v>
      </c>
      <c r="CE63" s="35">
        <v>4</v>
      </c>
      <c r="CF63" s="35">
        <v>3</v>
      </c>
      <c r="CG63" s="35">
        <v>1</v>
      </c>
      <c r="CH63" s="35">
        <v>0</v>
      </c>
      <c r="CI63" s="35">
        <v>0</v>
      </c>
      <c r="CJ63" s="35">
        <v>0</v>
      </c>
      <c r="CK63" s="39">
        <v>16</v>
      </c>
      <c r="CL63" s="34">
        <v>2771</v>
      </c>
      <c r="CM63" s="39">
        <v>10928</v>
      </c>
      <c r="CN63" s="34">
        <v>5</v>
      </c>
      <c r="CO63" s="35">
        <v>0</v>
      </c>
      <c r="CP63" s="35">
        <v>38</v>
      </c>
      <c r="CQ63" s="35">
        <v>0</v>
      </c>
      <c r="CR63" s="35">
        <v>0</v>
      </c>
      <c r="CS63" s="35">
        <v>1</v>
      </c>
      <c r="CT63" s="35">
        <v>25</v>
      </c>
      <c r="CU63" s="39">
        <v>4</v>
      </c>
      <c r="CV63" s="34">
        <v>132</v>
      </c>
      <c r="CW63" s="35">
        <v>103</v>
      </c>
      <c r="CX63" s="35">
        <v>69</v>
      </c>
      <c r="CY63" s="35">
        <v>26</v>
      </c>
      <c r="CZ63" s="35">
        <v>17</v>
      </c>
      <c r="DA63" s="35">
        <v>24</v>
      </c>
      <c r="DB63" s="35">
        <v>4</v>
      </c>
      <c r="DC63" s="35">
        <v>41</v>
      </c>
      <c r="DD63" s="35">
        <v>31</v>
      </c>
      <c r="DE63" s="39">
        <v>26</v>
      </c>
      <c r="DF63" s="63">
        <v>2634.4766224703421</v>
      </c>
    </row>
    <row r="64" spans="1:110" ht="15" thickBot="1" x14ac:dyDescent="0.4">
      <c r="A64" s="84" t="s">
        <v>102</v>
      </c>
      <c r="B64" s="25" t="s">
        <v>103</v>
      </c>
      <c r="C64" s="25" t="s">
        <v>104</v>
      </c>
      <c r="D64" s="25" t="s">
        <v>105</v>
      </c>
      <c r="E64" s="25" t="s">
        <v>229</v>
      </c>
      <c r="F64" s="25" t="s">
        <v>230</v>
      </c>
      <c r="G64" s="25" t="s">
        <v>249</v>
      </c>
      <c r="H64" s="25" t="s">
        <v>250</v>
      </c>
      <c r="I64" s="26">
        <v>184</v>
      </c>
      <c r="J64" s="26">
        <v>170</v>
      </c>
      <c r="K64" s="27">
        <v>354</v>
      </c>
      <c r="L64" s="28" t="s">
        <v>249</v>
      </c>
      <c r="M64" s="28">
        <v>82</v>
      </c>
      <c r="N64" s="28">
        <v>81</v>
      </c>
      <c r="O64" s="28" t="s">
        <v>250</v>
      </c>
      <c r="P64" s="28">
        <v>1710</v>
      </c>
      <c r="Q64" s="28" t="s">
        <v>249</v>
      </c>
      <c r="R64" s="29">
        <v>30</v>
      </c>
      <c r="S64" s="28">
        <v>17</v>
      </c>
      <c r="T64" s="28" t="s">
        <v>229</v>
      </c>
      <c r="U64" s="28">
        <v>1</v>
      </c>
      <c r="V64" s="28" t="s">
        <v>109</v>
      </c>
      <c r="W64" s="28">
        <v>1.5262199999999999</v>
      </c>
      <c r="X64" s="28">
        <v>12</v>
      </c>
      <c r="Y64" s="28">
        <v>1710</v>
      </c>
      <c r="Z64">
        <v>44759</v>
      </c>
      <c r="AA64">
        <v>3808</v>
      </c>
      <c r="AB64">
        <v>199</v>
      </c>
      <c r="AC64">
        <v>462</v>
      </c>
      <c r="AD64">
        <v>40290</v>
      </c>
      <c r="AE64">
        <v>160</v>
      </c>
      <c r="AF64">
        <v>3</v>
      </c>
      <c r="AG64">
        <v>79</v>
      </c>
      <c r="AH64">
        <v>0</v>
      </c>
      <c r="AI64">
        <v>15</v>
      </c>
      <c r="AJ64">
        <v>0</v>
      </c>
      <c r="AK64">
        <v>57</v>
      </c>
      <c r="AL64">
        <v>8</v>
      </c>
      <c r="AM64">
        <v>462</v>
      </c>
      <c r="AN64" s="41">
        <v>0</v>
      </c>
      <c r="AO64" s="42">
        <v>1</v>
      </c>
      <c r="AP64" s="42">
        <v>2</v>
      </c>
      <c r="AQ64" s="42">
        <v>0</v>
      </c>
      <c r="AR64" s="42">
        <v>0</v>
      </c>
      <c r="AS64" s="42">
        <v>0</v>
      </c>
      <c r="AT64" s="42">
        <v>0</v>
      </c>
      <c r="AU64" s="43">
        <v>0</v>
      </c>
      <c r="AV64" s="44">
        <v>1</v>
      </c>
      <c r="AW64" s="45">
        <v>39.557720409157334</v>
      </c>
      <c r="AX64" s="42">
        <v>13.391134924500731</v>
      </c>
      <c r="AY64" s="42">
        <v>5.8874817340477348</v>
      </c>
      <c r="AZ64" s="42">
        <v>7.8114953726254264</v>
      </c>
      <c r="BA64" s="43">
        <v>4.2713102776424741</v>
      </c>
      <c r="BB64" s="46">
        <v>4.8381748353628842</v>
      </c>
      <c r="BC64" s="38">
        <v>0.27707006369426751</v>
      </c>
      <c r="BD64" s="38">
        <v>6.2898089171974522E-2</v>
      </c>
      <c r="BE64" s="38">
        <v>1.1239368165249088E-2</v>
      </c>
      <c r="BF64" s="38">
        <v>8.5054678007290396E-3</v>
      </c>
      <c r="BG64" s="38">
        <v>7.2904009720534627E-3</v>
      </c>
      <c r="BH64" s="38">
        <v>6.6828675577156734E-3</v>
      </c>
      <c r="BI64" s="38">
        <v>0.11464968152866242</v>
      </c>
      <c r="BJ64" s="38">
        <v>0.12659235668789809</v>
      </c>
      <c r="BK64" s="38">
        <v>1.5127388535031847E-2</v>
      </c>
      <c r="BL64" s="38">
        <v>0.10429936305732485</v>
      </c>
      <c r="BM64" s="38">
        <v>9.5541401273885346E-3</v>
      </c>
      <c r="BN64" s="38">
        <v>2.1496815286624203E-2</v>
      </c>
      <c r="BO64" s="38">
        <v>0.19028662420382167</v>
      </c>
      <c r="BP64" s="45">
        <v>226</v>
      </c>
      <c r="BQ64" s="42">
        <v>49</v>
      </c>
      <c r="BR64" s="42">
        <v>38</v>
      </c>
      <c r="BS64" s="42">
        <v>27</v>
      </c>
      <c r="BT64" s="42">
        <v>7</v>
      </c>
      <c r="BU64" s="42">
        <v>12</v>
      </c>
      <c r="BV64" s="42">
        <v>4</v>
      </c>
      <c r="BW64" s="42">
        <v>2</v>
      </c>
      <c r="BX64" s="42">
        <v>5</v>
      </c>
      <c r="BY64" s="42">
        <v>1</v>
      </c>
      <c r="BZ64" s="47">
        <v>15</v>
      </c>
      <c r="CA64" s="45">
        <v>24</v>
      </c>
      <c r="CB64" s="42">
        <v>11</v>
      </c>
      <c r="CC64" s="42">
        <v>1</v>
      </c>
      <c r="CD64" s="42">
        <v>3</v>
      </c>
      <c r="CE64" s="42">
        <v>1</v>
      </c>
      <c r="CF64" s="42">
        <v>1</v>
      </c>
      <c r="CG64" s="42">
        <v>0</v>
      </c>
      <c r="CH64" s="42">
        <v>0</v>
      </c>
      <c r="CI64" s="42">
        <v>0</v>
      </c>
      <c r="CJ64" s="42">
        <v>0</v>
      </c>
      <c r="CK64" s="47">
        <v>6</v>
      </c>
      <c r="CL64" s="45">
        <v>2459</v>
      </c>
      <c r="CM64" s="47">
        <v>9696</v>
      </c>
      <c r="CN64" s="45">
        <v>4</v>
      </c>
      <c r="CO64" s="42">
        <v>0</v>
      </c>
      <c r="CP64" s="42">
        <v>30</v>
      </c>
      <c r="CQ64" s="42">
        <v>0</v>
      </c>
      <c r="CR64" s="42">
        <v>0</v>
      </c>
      <c r="CS64" s="42">
        <v>0</v>
      </c>
      <c r="CT64" s="42">
        <v>19</v>
      </c>
      <c r="CU64" s="47">
        <v>3</v>
      </c>
      <c r="CV64" s="45">
        <v>50</v>
      </c>
      <c r="CW64" s="42">
        <v>39</v>
      </c>
      <c r="CX64" s="42">
        <v>26</v>
      </c>
      <c r="CY64" s="42">
        <v>10</v>
      </c>
      <c r="CZ64" s="42">
        <v>6</v>
      </c>
      <c r="DA64" s="42">
        <v>9</v>
      </c>
      <c r="DB64" s="42">
        <v>2</v>
      </c>
      <c r="DC64" s="42">
        <v>15</v>
      </c>
      <c r="DD64" s="42">
        <v>12</v>
      </c>
      <c r="DE64" s="47">
        <v>10</v>
      </c>
      <c r="DF64" s="40">
        <v>2337.3551988834611</v>
      </c>
    </row>
    <row r="65" spans="1:110" ht="15" thickBot="1" x14ac:dyDescent="0.4">
      <c r="A65" s="84" t="s">
        <v>102</v>
      </c>
      <c r="B65" s="25" t="s">
        <v>103</v>
      </c>
      <c r="C65" s="25" t="s">
        <v>104</v>
      </c>
      <c r="D65" s="25" t="s">
        <v>105</v>
      </c>
      <c r="E65" s="25" t="s">
        <v>229</v>
      </c>
      <c r="F65" s="25" t="s">
        <v>230</v>
      </c>
      <c r="G65" s="25" t="s">
        <v>251</v>
      </c>
      <c r="H65" s="25" t="s">
        <v>252</v>
      </c>
      <c r="I65" s="26">
        <v>117</v>
      </c>
      <c r="J65" s="26">
        <v>113</v>
      </c>
      <c r="K65" s="27">
        <v>230</v>
      </c>
      <c r="L65" s="28" t="s">
        <v>251</v>
      </c>
      <c r="M65" s="28">
        <v>81</v>
      </c>
      <c r="N65" s="28">
        <v>80</v>
      </c>
      <c r="O65" s="28" t="s">
        <v>252</v>
      </c>
      <c r="P65" s="28">
        <v>1711</v>
      </c>
      <c r="Q65" s="28" t="s">
        <v>251</v>
      </c>
      <c r="R65" s="29">
        <v>30</v>
      </c>
      <c r="S65" s="28">
        <v>17</v>
      </c>
      <c r="T65" s="28" t="s">
        <v>229</v>
      </c>
      <c r="U65" s="28">
        <v>1</v>
      </c>
      <c r="V65" s="28" t="s">
        <v>109</v>
      </c>
      <c r="W65" s="28">
        <v>0.99852200000000002</v>
      </c>
      <c r="X65" s="28">
        <v>12</v>
      </c>
      <c r="Y65" s="28">
        <v>1711</v>
      </c>
      <c r="Z65">
        <v>33027</v>
      </c>
      <c r="AA65">
        <v>2742</v>
      </c>
      <c r="AB65">
        <v>27</v>
      </c>
      <c r="AC65">
        <v>466</v>
      </c>
      <c r="AD65">
        <v>29792</v>
      </c>
      <c r="AE65">
        <v>171</v>
      </c>
      <c r="AF65">
        <v>4</v>
      </c>
      <c r="AG65">
        <v>94</v>
      </c>
      <c r="AH65">
        <v>0</v>
      </c>
      <c r="AI65">
        <v>0</v>
      </c>
      <c r="AJ65">
        <v>0</v>
      </c>
      <c r="AK65">
        <v>72</v>
      </c>
      <c r="AL65">
        <v>3</v>
      </c>
      <c r="AM65">
        <v>466</v>
      </c>
      <c r="AN65" s="41">
        <v>1</v>
      </c>
      <c r="AO65" s="42">
        <v>3</v>
      </c>
      <c r="AP65" s="42">
        <v>0</v>
      </c>
      <c r="AQ65" s="42">
        <v>0</v>
      </c>
      <c r="AR65" s="42">
        <v>0</v>
      </c>
      <c r="AS65" s="42">
        <v>0</v>
      </c>
      <c r="AT65" s="42">
        <v>0</v>
      </c>
      <c r="AU65" s="43">
        <v>0</v>
      </c>
      <c r="AV65" s="44">
        <v>2</v>
      </c>
      <c r="AW65" s="45">
        <v>47.068679980516315</v>
      </c>
      <c r="AX65" s="42">
        <v>15.933755479785679</v>
      </c>
      <c r="AY65" s="42">
        <v>7.0053580126643933</v>
      </c>
      <c r="AZ65" s="42">
        <v>9.2946906965416467</v>
      </c>
      <c r="BA65" s="43">
        <v>5.0823185582075014</v>
      </c>
      <c r="BB65" s="46">
        <v>5.7568156268874828</v>
      </c>
      <c r="BC65" s="38">
        <v>0.55414012738853502</v>
      </c>
      <c r="BD65" s="38">
        <v>0.12579617834394904</v>
      </c>
      <c r="BE65" s="38">
        <v>2.2478736330498177E-2</v>
      </c>
      <c r="BF65" s="38">
        <v>1.7010935601458079E-2</v>
      </c>
      <c r="BG65" s="38">
        <v>1.4580801944106925E-2</v>
      </c>
      <c r="BH65" s="38">
        <v>1.3365735115431347E-2</v>
      </c>
      <c r="BI65" s="38">
        <v>0.22929936305732485</v>
      </c>
      <c r="BJ65" s="38">
        <v>0.25318471337579618</v>
      </c>
      <c r="BK65" s="38">
        <v>3.0254777070063694E-2</v>
      </c>
      <c r="BL65" s="38">
        <v>0.20859872611464969</v>
      </c>
      <c r="BM65" s="38">
        <v>1.9108280254777069E-2</v>
      </c>
      <c r="BN65" s="38">
        <v>4.2993630573248405E-2</v>
      </c>
      <c r="BO65" s="38">
        <v>0.38057324840764334</v>
      </c>
      <c r="BP65" s="45">
        <v>301</v>
      </c>
      <c r="BQ65" s="42">
        <v>65</v>
      </c>
      <c r="BR65" s="42">
        <v>51</v>
      </c>
      <c r="BS65" s="42">
        <v>36</v>
      </c>
      <c r="BT65" s="42">
        <v>10</v>
      </c>
      <c r="BU65" s="42">
        <v>16</v>
      </c>
      <c r="BV65" s="42">
        <v>5</v>
      </c>
      <c r="BW65" s="42">
        <v>3</v>
      </c>
      <c r="BX65" s="42">
        <v>6</v>
      </c>
      <c r="BY65" s="42">
        <v>1</v>
      </c>
      <c r="BZ65" s="47">
        <v>20</v>
      </c>
      <c r="CA65" s="45">
        <v>32</v>
      </c>
      <c r="CB65" s="42">
        <v>15</v>
      </c>
      <c r="CC65" s="42">
        <v>1</v>
      </c>
      <c r="CD65" s="42">
        <v>5</v>
      </c>
      <c r="CE65" s="42">
        <v>2</v>
      </c>
      <c r="CF65" s="42">
        <v>1</v>
      </c>
      <c r="CG65" s="42">
        <v>0</v>
      </c>
      <c r="CH65" s="42">
        <v>0</v>
      </c>
      <c r="CI65" s="42">
        <v>0</v>
      </c>
      <c r="CJ65" s="42">
        <v>0</v>
      </c>
      <c r="CK65" s="47">
        <v>8</v>
      </c>
      <c r="CL65" s="45">
        <v>1598</v>
      </c>
      <c r="CM65" s="47">
        <v>6299</v>
      </c>
      <c r="CN65" s="45">
        <v>4</v>
      </c>
      <c r="CO65" s="42">
        <v>0</v>
      </c>
      <c r="CP65" s="42">
        <v>30</v>
      </c>
      <c r="CQ65" s="42">
        <v>0</v>
      </c>
      <c r="CR65" s="42">
        <v>0</v>
      </c>
      <c r="CS65" s="42">
        <v>0</v>
      </c>
      <c r="CT65" s="42">
        <v>19</v>
      </c>
      <c r="CU65" s="47">
        <v>3</v>
      </c>
      <c r="CV65" s="45">
        <v>66</v>
      </c>
      <c r="CW65" s="42">
        <v>52</v>
      </c>
      <c r="CX65" s="42">
        <v>35</v>
      </c>
      <c r="CY65" s="42">
        <v>13</v>
      </c>
      <c r="CZ65" s="42">
        <v>8</v>
      </c>
      <c r="DA65" s="42">
        <v>12</v>
      </c>
      <c r="DB65" s="42">
        <v>2</v>
      </c>
      <c r="DC65" s="42">
        <v>20</v>
      </c>
      <c r="DD65" s="42">
        <v>15</v>
      </c>
      <c r="DE65" s="47">
        <v>13</v>
      </c>
      <c r="DF65" s="40">
        <v>1518.6206094440568</v>
      </c>
    </row>
    <row r="66" spans="1:110" ht="15" thickBot="1" x14ac:dyDescent="0.4">
      <c r="A66" s="64" t="s">
        <v>102</v>
      </c>
      <c r="B66" s="65" t="s">
        <v>103</v>
      </c>
      <c r="C66" s="65" t="s">
        <v>104</v>
      </c>
      <c r="D66" s="65" t="s">
        <v>105</v>
      </c>
      <c r="E66" s="65" t="s">
        <v>229</v>
      </c>
      <c r="F66" s="65" t="s">
        <v>230</v>
      </c>
      <c r="G66" s="65" t="s">
        <v>253</v>
      </c>
      <c r="H66" s="65" t="s">
        <v>254</v>
      </c>
      <c r="I66" s="66">
        <v>57</v>
      </c>
      <c r="J66" s="66">
        <v>49</v>
      </c>
      <c r="K66" s="67">
        <v>106</v>
      </c>
      <c r="L66" s="68" t="s">
        <v>255</v>
      </c>
      <c r="M66" s="68">
        <v>145</v>
      </c>
      <c r="N66" s="68">
        <v>143</v>
      </c>
      <c r="O66" s="68" t="s">
        <v>254</v>
      </c>
      <c r="P66" s="68">
        <v>1712</v>
      </c>
      <c r="Q66" s="68" t="s">
        <v>255</v>
      </c>
      <c r="R66" s="69">
        <v>33</v>
      </c>
      <c r="S66" s="68">
        <v>17</v>
      </c>
      <c r="T66" s="68" t="s">
        <v>229</v>
      </c>
      <c r="U66" s="68">
        <v>1</v>
      </c>
      <c r="V66" s="68" t="s">
        <v>109</v>
      </c>
      <c r="W66" s="68">
        <v>0.65448700000000004</v>
      </c>
      <c r="X66" s="68">
        <v>12</v>
      </c>
      <c r="Y66" s="68">
        <v>1712</v>
      </c>
      <c r="Z66">
        <v>26390</v>
      </c>
      <c r="AA66">
        <v>3030</v>
      </c>
      <c r="AB66">
        <v>783</v>
      </c>
      <c r="AC66">
        <v>503</v>
      </c>
      <c r="AD66">
        <v>22074</v>
      </c>
      <c r="AE66">
        <v>86</v>
      </c>
      <c r="AF66">
        <v>2</v>
      </c>
      <c r="AG66">
        <v>34</v>
      </c>
      <c r="AH66">
        <v>0</v>
      </c>
      <c r="AI66">
        <v>0</v>
      </c>
      <c r="AJ66">
        <v>0</v>
      </c>
      <c r="AK66">
        <v>47</v>
      </c>
      <c r="AL66">
        <v>3</v>
      </c>
      <c r="AM66">
        <v>503</v>
      </c>
      <c r="AN66" s="70">
        <v>1</v>
      </c>
      <c r="AO66" s="71">
        <v>0</v>
      </c>
      <c r="AP66" s="71">
        <v>0</v>
      </c>
      <c r="AQ66" s="71">
        <v>1</v>
      </c>
      <c r="AR66" s="71">
        <v>0</v>
      </c>
      <c r="AS66" s="71">
        <v>0</v>
      </c>
      <c r="AT66" s="71">
        <v>0</v>
      </c>
      <c r="AU66" s="72">
        <v>0</v>
      </c>
      <c r="AV66" s="73">
        <v>1</v>
      </c>
      <c r="AW66" s="74">
        <v>17.024841695080369</v>
      </c>
      <c r="AX66" s="71">
        <v>5.7632732586458841</v>
      </c>
      <c r="AY66" s="71">
        <v>2.5338528981977593</v>
      </c>
      <c r="AZ66" s="71">
        <v>3.3619094008767658</v>
      </c>
      <c r="BA66" s="72">
        <v>1.8382854359473941</v>
      </c>
      <c r="BB66" s="75">
        <v>2.0822524607890891</v>
      </c>
      <c r="BC66" s="76">
        <v>0.27707006369426751</v>
      </c>
      <c r="BD66" s="76">
        <v>6.2898089171974522E-2</v>
      </c>
      <c r="BE66" s="76">
        <v>1.1239368165249088E-2</v>
      </c>
      <c r="BF66" s="76">
        <v>8.5054678007290396E-3</v>
      </c>
      <c r="BG66" s="76">
        <v>7.2904009720534627E-3</v>
      </c>
      <c r="BH66" s="76">
        <v>6.6828675577156734E-3</v>
      </c>
      <c r="BI66" s="76">
        <v>0.11464968152866242</v>
      </c>
      <c r="BJ66" s="76">
        <v>0.12659235668789809</v>
      </c>
      <c r="BK66" s="76">
        <v>1.5127388535031847E-2</v>
      </c>
      <c r="BL66" s="76">
        <v>0.10429936305732485</v>
      </c>
      <c r="BM66" s="76">
        <v>9.5541401273885346E-3</v>
      </c>
      <c r="BN66" s="76">
        <v>2.1496815286624203E-2</v>
      </c>
      <c r="BO66" s="76">
        <v>0.19028662420382167</v>
      </c>
      <c r="BP66" s="74">
        <v>151</v>
      </c>
      <c r="BQ66" s="71">
        <v>33</v>
      </c>
      <c r="BR66" s="71">
        <v>25</v>
      </c>
      <c r="BS66" s="71">
        <v>18</v>
      </c>
      <c r="BT66" s="71">
        <v>5</v>
      </c>
      <c r="BU66" s="71">
        <v>8</v>
      </c>
      <c r="BV66" s="71">
        <v>3</v>
      </c>
      <c r="BW66" s="71">
        <v>1</v>
      </c>
      <c r="BX66" s="71">
        <v>3</v>
      </c>
      <c r="BY66" s="71">
        <v>0</v>
      </c>
      <c r="BZ66" s="77">
        <v>10</v>
      </c>
      <c r="CA66" s="74">
        <v>16</v>
      </c>
      <c r="CB66" s="71">
        <v>8</v>
      </c>
      <c r="CC66" s="71">
        <v>1</v>
      </c>
      <c r="CD66" s="71">
        <v>2</v>
      </c>
      <c r="CE66" s="71">
        <v>1</v>
      </c>
      <c r="CF66" s="71">
        <v>1</v>
      </c>
      <c r="CG66" s="71">
        <v>0</v>
      </c>
      <c r="CH66" s="71">
        <v>0</v>
      </c>
      <c r="CI66" s="71">
        <v>0</v>
      </c>
      <c r="CJ66" s="71">
        <v>0</v>
      </c>
      <c r="CK66" s="77">
        <v>4</v>
      </c>
      <c r="CL66" s="74">
        <v>736</v>
      </c>
      <c r="CM66" s="77">
        <v>2903</v>
      </c>
      <c r="CN66" s="74">
        <v>4</v>
      </c>
      <c r="CO66" s="71">
        <v>0</v>
      </c>
      <c r="CP66" s="71">
        <v>33</v>
      </c>
      <c r="CQ66" s="71">
        <v>0</v>
      </c>
      <c r="CR66" s="71">
        <v>0</v>
      </c>
      <c r="CS66" s="71">
        <v>1</v>
      </c>
      <c r="CT66" s="71">
        <v>21</v>
      </c>
      <c r="CU66" s="77">
        <v>3</v>
      </c>
      <c r="CV66" s="74">
        <v>33</v>
      </c>
      <c r="CW66" s="71">
        <v>26</v>
      </c>
      <c r="CX66" s="71">
        <v>17</v>
      </c>
      <c r="CY66" s="71">
        <v>6</v>
      </c>
      <c r="CZ66" s="71">
        <v>4</v>
      </c>
      <c r="DA66" s="71">
        <v>6</v>
      </c>
      <c r="DB66" s="71">
        <v>1</v>
      </c>
      <c r="DC66" s="71">
        <v>10</v>
      </c>
      <c r="DD66" s="71">
        <v>8</v>
      </c>
      <c r="DE66" s="77">
        <v>7</v>
      </c>
      <c r="DF66" s="78">
        <v>699.88602000465221</v>
      </c>
    </row>
    <row r="67" spans="1:110" ht="15" thickBot="1" x14ac:dyDescent="0.4">
      <c r="A67" s="85" t="s">
        <v>102</v>
      </c>
      <c r="B67" s="85" t="s">
        <v>103</v>
      </c>
      <c r="C67" s="85" t="s">
        <v>256</v>
      </c>
      <c r="D67" s="85" t="s">
        <v>257</v>
      </c>
      <c r="E67" s="85" t="s">
        <v>258</v>
      </c>
      <c r="F67" s="85" t="s">
        <v>259</v>
      </c>
      <c r="G67" s="85" t="s">
        <v>258</v>
      </c>
      <c r="H67" s="85" t="s">
        <v>260</v>
      </c>
      <c r="I67" s="86">
        <v>1959</v>
      </c>
      <c r="J67" s="86">
        <v>1886</v>
      </c>
      <c r="K67" s="87">
        <v>3845</v>
      </c>
      <c r="L67" s="88" t="s">
        <v>258</v>
      </c>
      <c r="M67" s="88">
        <v>2</v>
      </c>
      <c r="N67" s="88">
        <v>2</v>
      </c>
      <c r="O67" s="88" t="s">
        <v>260</v>
      </c>
      <c r="P67" s="88">
        <v>2101</v>
      </c>
      <c r="Q67" s="88" t="s">
        <v>258</v>
      </c>
      <c r="R67" s="89">
        <v>0</v>
      </c>
      <c r="S67" s="88">
        <v>21</v>
      </c>
      <c r="T67" s="88" t="s">
        <v>258</v>
      </c>
      <c r="U67" s="88">
        <v>2</v>
      </c>
      <c r="V67" s="88" t="s">
        <v>261</v>
      </c>
      <c r="W67" s="88">
        <v>7.6847799999999999</v>
      </c>
      <c r="X67" s="88">
        <v>12</v>
      </c>
      <c r="Y67" s="88">
        <v>2101</v>
      </c>
      <c r="Z67">
        <v>897432</v>
      </c>
      <c r="AA67">
        <v>259697</v>
      </c>
      <c r="AB67">
        <v>33751</v>
      </c>
      <c r="AC67">
        <v>17095</v>
      </c>
      <c r="AD67">
        <v>586889</v>
      </c>
      <c r="AE67">
        <v>314</v>
      </c>
      <c r="AF67">
        <v>120</v>
      </c>
      <c r="AG67">
        <v>81</v>
      </c>
      <c r="AH67">
        <v>1</v>
      </c>
      <c r="AI67">
        <v>5</v>
      </c>
      <c r="AJ67">
        <v>0</v>
      </c>
      <c r="AK67">
        <v>151</v>
      </c>
      <c r="AL67">
        <v>60</v>
      </c>
      <c r="AM67">
        <v>21141</v>
      </c>
      <c r="AN67" s="90">
        <v>70</v>
      </c>
      <c r="AO67" s="91">
        <v>1</v>
      </c>
      <c r="AP67" s="91">
        <v>29</v>
      </c>
      <c r="AQ67" s="91">
        <v>20</v>
      </c>
      <c r="AR67" s="91">
        <v>0</v>
      </c>
      <c r="AS67" s="91">
        <v>0</v>
      </c>
      <c r="AT67" s="91">
        <v>0</v>
      </c>
      <c r="AU67" s="92">
        <v>0</v>
      </c>
      <c r="AV67" s="93">
        <v>16</v>
      </c>
      <c r="AW67" s="94">
        <v>54.674999999999997</v>
      </c>
      <c r="AX67" s="91">
        <v>55.6875</v>
      </c>
      <c r="AY67" s="91">
        <v>15.862500000000001</v>
      </c>
      <c r="AZ67" s="91">
        <v>10.8</v>
      </c>
      <c r="BA67" s="92">
        <v>12.487500000000001</v>
      </c>
      <c r="BB67" s="95">
        <v>39.345394736842103</v>
      </c>
      <c r="BC67" s="96">
        <v>0.50450450450450446</v>
      </c>
      <c r="BD67" s="96">
        <v>0.28828828828828829</v>
      </c>
      <c r="BE67" s="96">
        <v>0.17982989064398541</v>
      </c>
      <c r="BF67" s="96">
        <v>0.13608748481166463</v>
      </c>
      <c r="BG67" s="96">
        <v>0.1166464155528554</v>
      </c>
      <c r="BH67" s="96">
        <v>0.10692588092345078</v>
      </c>
      <c r="BI67" s="96">
        <v>0.7927927927927928</v>
      </c>
      <c r="BJ67" s="96">
        <v>3.2672672672672673</v>
      </c>
      <c r="BK67" s="96">
        <v>0.12012012012012011</v>
      </c>
      <c r="BL67" s="96">
        <v>0.45645645645645649</v>
      </c>
      <c r="BM67" s="96">
        <v>7.2072072072072071E-2</v>
      </c>
      <c r="BN67" s="96">
        <v>2.4024024024024024E-2</v>
      </c>
      <c r="BO67" s="96">
        <v>0.12012012012012012</v>
      </c>
      <c r="BP67" s="94">
        <v>2870</v>
      </c>
      <c r="BQ67" s="91">
        <v>336</v>
      </c>
      <c r="BR67" s="91">
        <v>128</v>
      </c>
      <c r="BS67" s="91">
        <v>104</v>
      </c>
      <c r="BT67" s="91">
        <v>71</v>
      </c>
      <c r="BU67" s="91">
        <v>31</v>
      </c>
      <c r="BV67" s="91">
        <v>35</v>
      </c>
      <c r="BW67" s="91">
        <v>56</v>
      </c>
      <c r="BX67" s="91">
        <v>9</v>
      </c>
      <c r="BY67" s="91">
        <v>7</v>
      </c>
      <c r="BZ67" s="97">
        <v>105</v>
      </c>
      <c r="CA67" s="94">
        <v>40</v>
      </c>
      <c r="CB67" s="91">
        <v>402</v>
      </c>
      <c r="CC67" s="91">
        <v>25</v>
      </c>
      <c r="CD67" s="91">
        <v>0</v>
      </c>
      <c r="CE67" s="91">
        <v>0</v>
      </c>
      <c r="CF67" s="91">
        <v>0</v>
      </c>
      <c r="CG67" s="91">
        <v>0</v>
      </c>
      <c r="CH67" s="91">
        <v>0</v>
      </c>
      <c r="CI67" s="91">
        <v>59</v>
      </c>
      <c r="CJ67" s="91">
        <v>0</v>
      </c>
      <c r="CK67" s="97">
        <v>116</v>
      </c>
      <c r="CL67" s="94">
        <v>10826</v>
      </c>
      <c r="CM67" s="97">
        <v>69232</v>
      </c>
      <c r="CN67" s="94">
        <v>1018</v>
      </c>
      <c r="CO67" s="91">
        <v>307</v>
      </c>
      <c r="CP67" s="91">
        <v>4672</v>
      </c>
      <c r="CQ67" s="91">
        <v>39</v>
      </c>
      <c r="CR67" s="91">
        <v>51</v>
      </c>
      <c r="CS67" s="91">
        <v>151</v>
      </c>
      <c r="CT67" s="91">
        <v>3000</v>
      </c>
      <c r="CU67" s="97">
        <v>6</v>
      </c>
      <c r="CV67" s="94">
        <v>967</v>
      </c>
      <c r="CW67" s="91">
        <v>751</v>
      </c>
      <c r="CX67" s="91">
        <v>1120</v>
      </c>
      <c r="CY67" s="91">
        <v>143</v>
      </c>
      <c r="CZ67" s="91">
        <v>454</v>
      </c>
      <c r="DA67" s="91">
        <v>189</v>
      </c>
      <c r="DB67" s="91">
        <v>394</v>
      </c>
      <c r="DC67" s="91">
        <v>189</v>
      </c>
      <c r="DD67" s="91">
        <v>566</v>
      </c>
      <c r="DE67" s="97">
        <v>460</v>
      </c>
      <c r="DF67" s="98">
        <v>12731.333457318207</v>
      </c>
    </row>
    <row r="68" spans="1:110" ht="15" thickBot="1" x14ac:dyDescent="0.4">
      <c r="A68" s="85" t="s">
        <v>102</v>
      </c>
      <c r="B68" s="85" t="s">
        <v>103</v>
      </c>
      <c r="C68" s="85" t="s">
        <v>256</v>
      </c>
      <c r="D68" s="85" t="s">
        <v>257</v>
      </c>
      <c r="E68" s="85" t="s">
        <v>258</v>
      </c>
      <c r="F68" s="85" t="s">
        <v>259</v>
      </c>
      <c r="G68" s="85" t="s">
        <v>262</v>
      </c>
      <c r="H68" s="85" t="s">
        <v>263</v>
      </c>
      <c r="I68" s="86">
        <v>177</v>
      </c>
      <c r="J68" s="86">
        <v>178</v>
      </c>
      <c r="K68" s="87">
        <v>355</v>
      </c>
      <c r="L68" s="88" t="s">
        <v>262</v>
      </c>
      <c r="M68" s="88">
        <v>3</v>
      </c>
      <c r="N68" s="88">
        <v>3</v>
      </c>
      <c r="O68" s="88" t="s">
        <v>263</v>
      </c>
      <c r="P68" s="88">
        <v>2102</v>
      </c>
      <c r="Q68" s="88" t="s">
        <v>262</v>
      </c>
      <c r="R68" s="89">
        <v>0</v>
      </c>
      <c r="S68" s="88">
        <v>21</v>
      </c>
      <c r="T68" s="88" t="s">
        <v>258</v>
      </c>
      <c r="U68" s="88">
        <v>2</v>
      </c>
      <c r="V68" s="88" t="s">
        <v>261</v>
      </c>
      <c r="W68" s="88">
        <v>2.88341</v>
      </c>
      <c r="X68" s="88">
        <v>12</v>
      </c>
      <c r="Y68" s="88">
        <v>2102</v>
      </c>
      <c r="Z68">
        <v>89064</v>
      </c>
      <c r="AA68">
        <v>26628</v>
      </c>
      <c r="AB68">
        <v>4297</v>
      </c>
      <c r="AC68">
        <v>1953</v>
      </c>
      <c r="AD68">
        <v>56186</v>
      </c>
      <c r="AE68">
        <v>188</v>
      </c>
      <c r="AF68">
        <v>16</v>
      </c>
      <c r="AG68">
        <v>77</v>
      </c>
      <c r="AH68">
        <v>0</v>
      </c>
      <c r="AI68">
        <v>15</v>
      </c>
      <c r="AJ68">
        <v>0</v>
      </c>
      <c r="AK68">
        <v>55</v>
      </c>
      <c r="AL68">
        <v>36</v>
      </c>
      <c r="AM68">
        <v>1953</v>
      </c>
      <c r="AN68" s="99">
        <v>11</v>
      </c>
      <c r="AO68" s="100">
        <v>1</v>
      </c>
      <c r="AP68" s="100">
        <v>2</v>
      </c>
      <c r="AQ68" s="100">
        <v>2</v>
      </c>
      <c r="AR68" s="100">
        <v>0</v>
      </c>
      <c r="AS68" s="100">
        <v>0</v>
      </c>
      <c r="AT68" s="100">
        <v>0</v>
      </c>
      <c r="AU68" s="101">
        <v>0</v>
      </c>
      <c r="AV68" s="102">
        <v>5</v>
      </c>
      <c r="AW68" s="103">
        <v>51.975000000000001</v>
      </c>
      <c r="AX68" s="100">
        <v>52.9375</v>
      </c>
      <c r="AY68" s="100">
        <v>15.079166666666667</v>
      </c>
      <c r="AZ68" s="100">
        <v>10.266666666666667</v>
      </c>
      <c r="BA68" s="101">
        <v>11.870833333333334</v>
      </c>
      <c r="BB68" s="104">
        <v>37.402412280701746</v>
      </c>
      <c r="BC68" s="105">
        <v>0.15765765765765766</v>
      </c>
      <c r="BD68" s="105">
        <v>9.0090090090090086E-2</v>
      </c>
      <c r="BE68" s="105">
        <v>5.6196840826245445E-2</v>
      </c>
      <c r="BF68" s="105">
        <v>4.25273390036452E-2</v>
      </c>
      <c r="BG68" s="105">
        <v>3.6452004860267312E-2</v>
      </c>
      <c r="BH68" s="105">
        <v>3.3414337788578372E-2</v>
      </c>
      <c r="BI68" s="105">
        <v>0.24774774774774777</v>
      </c>
      <c r="BJ68" s="105">
        <v>1.0210210210210211</v>
      </c>
      <c r="BK68" s="105">
        <v>3.7537537537537531E-2</v>
      </c>
      <c r="BL68" s="105">
        <v>0.14264264264264265</v>
      </c>
      <c r="BM68" s="105">
        <v>2.2522522522522521E-2</v>
      </c>
      <c r="BN68" s="105">
        <v>7.5075075075075074E-3</v>
      </c>
      <c r="BO68" s="105">
        <v>3.7537537537537538E-2</v>
      </c>
      <c r="BP68" s="103">
        <v>383</v>
      </c>
      <c r="BQ68" s="100">
        <v>45</v>
      </c>
      <c r="BR68" s="100">
        <v>17</v>
      </c>
      <c r="BS68" s="100">
        <v>14</v>
      </c>
      <c r="BT68" s="100">
        <v>9</v>
      </c>
      <c r="BU68" s="100">
        <v>4</v>
      </c>
      <c r="BV68" s="100">
        <v>5</v>
      </c>
      <c r="BW68" s="100">
        <v>7</v>
      </c>
      <c r="BX68" s="100">
        <v>1</v>
      </c>
      <c r="BY68" s="100">
        <v>1</v>
      </c>
      <c r="BZ68" s="106">
        <v>14</v>
      </c>
      <c r="CA68" s="103">
        <v>5</v>
      </c>
      <c r="CB68" s="100">
        <v>54</v>
      </c>
      <c r="CC68" s="100">
        <v>3</v>
      </c>
      <c r="CD68" s="100">
        <v>0</v>
      </c>
      <c r="CE68" s="100">
        <v>0</v>
      </c>
      <c r="CF68" s="100">
        <v>0</v>
      </c>
      <c r="CG68" s="100">
        <v>0</v>
      </c>
      <c r="CH68" s="100">
        <v>0</v>
      </c>
      <c r="CI68" s="100">
        <v>8</v>
      </c>
      <c r="CJ68" s="100">
        <v>0</v>
      </c>
      <c r="CK68" s="106">
        <v>15</v>
      </c>
      <c r="CL68" s="103">
        <v>1000</v>
      </c>
      <c r="CM68" s="106">
        <v>6392</v>
      </c>
      <c r="CN68" s="103">
        <v>94</v>
      </c>
      <c r="CO68" s="100">
        <v>28</v>
      </c>
      <c r="CP68" s="100">
        <v>432</v>
      </c>
      <c r="CQ68" s="100">
        <v>4</v>
      </c>
      <c r="CR68" s="100">
        <v>5</v>
      </c>
      <c r="CS68" s="100">
        <v>14</v>
      </c>
      <c r="CT68" s="100">
        <v>277</v>
      </c>
      <c r="CU68" s="106">
        <v>1</v>
      </c>
      <c r="CV68" s="103">
        <v>129</v>
      </c>
      <c r="CW68" s="100">
        <v>100</v>
      </c>
      <c r="CX68" s="100">
        <v>149</v>
      </c>
      <c r="CY68" s="100">
        <v>19</v>
      </c>
      <c r="CZ68" s="100">
        <v>61</v>
      </c>
      <c r="DA68" s="100">
        <v>25</v>
      </c>
      <c r="DB68" s="100">
        <v>53</v>
      </c>
      <c r="DC68" s="100">
        <v>25</v>
      </c>
      <c r="DD68" s="100">
        <v>75</v>
      </c>
      <c r="DE68" s="106">
        <v>61</v>
      </c>
      <c r="DF68" s="98">
        <v>1175.454714524828</v>
      </c>
    </row>
    <row r="69" spans="1:110" ht="15" thickBot="1" x14ac:dyDescent="0.4">
      <c r="A69" s="85" t="s">
        <v>102</v>
      </c>
      <c r="B69" s="85" t="s">
        <v>103</v>
      </c>
      <c r="C69" s="85" t="s">
        <v>256</v>
      </c>
      <c r="D69" s="85" t="s">
        <v>257</v>
      </c>
      <c r="E69" s="85" t="s">
        <v>258</v>
      </c>
      <c r="F69" s="85" t="s">
        <v>259</v>
      </c>
      <c r="G69" s="85" t="s">
        <v>264</v>
      </c>
      <c r="H69" s="85" t="s">
        <v>265</v>
      </c>
      <c r="I69" s="86">
        <v>195</v>
      </c>
      <c r="J69" s="86">
        <v>194</v>
      </c>
      <c r="K69" s="87">
        <v>389</v>
      </c>
      <c r="L69" s="88" t="s">
        <v>264</v>
      </c>
      <c r="M69" s="88">
        <v>1</v>
      </c>
      <c r="N69" s="88">
        <v>1</v>
      </c>
      <c r="O69" s="88" t="s">
        <v>265</v>
      </c>
      <c r="P69" s="88">
        <v>2103</v>
      </c>
      <c r="Q69" s="88" t="s">
        <v>264</v>
      </c>
      <c r="R69" s="89">
        <v>0</v>
      </c>
      <c r="S69" s="88">
        <v>21</v>
      </c>
      <c r="T69" s="88" t="s">
        <v>258</v>
      </c>
      <c r="U69" s="88">
        <v>2</v>
      </c>
      <c r="V69" s="88" t="s">
        <v>261</v>
      </c>
      <c r="W69" s="88">
        <v>1.1159399999999999</v>
      </c>
      <c r="X69" s="88">
        <v>12</v>
      </c>
      <c r="Y69" s="88">
        <v>2103</v>
      </c>
      <c r="Z69">
        <v>76705</v>
      </c>
      <c r="AA69">
        <v>24554</v>
      </c>
      <c r="AB69">
        <v>4040</v>
      </c>
      <c r="AC69">
        <v>1456</v>
      </c>
      <c r="AD69">
        <v>46655</v>
      </c>
      <c r="AE69">
        <v>119</v>
      </c>
      <c r="AF69">
        <v>11</v>
      </c>
      <c r="AG69">
        <v>36</v>
      </c>
      <c r="AH69">
        <v>0</v>
      </c>
      <c r="AI69">
        <v>0</v>
      </c>
      <c r="AJ69">
        <v>0</v>
      </c>
      <c r="AK69">
        <v>82</v>
      </c>
      <c r="AL69">
        <v>0</v>
      </c>
      <c r="AM69">
        <v>1456</v>
      </c>
      <c r="AN69" s="99">
        <v>4</v>
      </c>
      <c r="AO69" s="100">
        <v>0</v>
      </c>
      <c r="AP69" s="100">
        <v>3</v>
      </c>
      <c r="AQ69" s="100">
        <v>4</v>
      </c>
      <c r="AR69" s="100">
        <v>0</v>
      </c>
      <c r="AS69" s="100">
        <v>0</v>
      </c>
      <c r="AT69" s="100">
        <v>0</v>
      </c>
      <c r="AU69" s="101">
        <v>0</v>
      </c>
      <c r="AV69" s="102">
        <v>1</v>
      </c>
      <c r="AW69" s="103">
        <v>24.3</v>
      </c>
      <c r="AX69" s="100">
        <v>24.75</v>
      </c>
      <c r="AY69" s="100">
        <v>7.05</v>
      </c>
      <c r="AZ69" s="100">
        <v>4.8</v>
      </c>
      <c r="BA69" s="101">
        <v>5.55</v>
      </c>
      <c r="BB69" s="104">
        <v>17.486842105263158</v>
      </c>
      <c r="BC69" s="105">
        <v>3.1531531531531529E-2</v>
      </c>
      <c r="BD69" s="105">
        <v>1.8018018018018018E-2</v>
      </c>
      <c r="BE69" s="105">
        <v>1.1239368165249088E-2</v>
      </c>
      <c r="BF69" s="105">
        <v>8.5054678007290396E-3</v>
      </c>
      <c r="BG69" s="105">
        <v>7.2904009720534627E-3</v>
      </c>
      <c r="BH69" s="105">
        <v>6.6828675577156734E-3</v>
      </c>
      <c r="BI69" s="105">
        <v>4.954954954954955E-2</v>
      </c>
      <c r="BJ69" s="105">
        <v>0.20420420420420421</v>
      </c>
      <c r="BK69" s="105">
        <v>7.5075075075075066E-3</v>
      </c>
      <c r="BL69" s="105">
        <v>2.8528528528528531E-2</v>
      </c>
      <c r="BM69" s="105">
        <v>4.5045045045045045E-3</v>
      </c>
      <c r="BN69" s="105">
        <v>1.5015015015015015E-3</v>
      </c>
      <c r="BO69" s="105">
        <v>7.5075075075075074E-3</v>
      </c>
      <c r="BP69" s="103">
        <v>263</v>
      </c>
      <c r="BQ69" s="100">
        <v>31</v>
      </c>
      <c r="BR69" s="100">
        <v>12</v>
      </c>
      <c r="BS69" s="100">
        <v>10</v>
      </c>
      <c r="BT69" s="100">
        <v>7</v>
      </c>
      <c r="BU69" s="100">
        <v>3</v>
      </c>
      <c r="BV69" s="100">
        <v>3</v>
      </c>
      <c r="BW69" s="100">
        <v>5</v>
      </c>
      <c r="BX69" s="100">
        <v>1</v>
      </c>
      <c r="BY69" s="100">
        <v>1</v>
      </c>
      <c r="BZ69" s="106">
        <v>10</v>
      </c>
      <c r="CA69" s="103">
        <v>4</v>
      </c>
      <c r="CB69" s="100">
        <v>37</v>
      </c>
      <c r="CC69" s="100">
        <v>2</v>
      </c>
      <c r="CD69" s="100">
        <v>0</v>
      </c>
      <c r="CE69" s="100">
        <v>0</v>
      </c>
      <c r="CF69" s="100">
        <v>0</v>
      </c>
      <c r="CG69" s="100">
        <v>0</v>
      </c>
      <c r="CH69" s="100">
        <v>0</v>
      </c>
      <c r="CI69" s="100">
        <v>5</v>
      </c>
      <c r="CJ69" s="100">
        <v>0</v>
      </c>
      <c r="CK69" s="106">
        <v>11</v>
      </c>
      <c r="CL69" s="103">
        <v>1095</v>
      </c>
      <c r="CM69" s="106">
        <v>7004</v>
      </c>
      <c r="CN69" s="103">
        <v>70</v>
      </c>
      <c r="CO69" s="100">
        <v>21</v>
      </c>
      <c r="CP69" s="100">
        <v>322</v>
      </c>
      <c r="CQ69" s="100">
        <v>3</v>
      </c>
      <c r="CR69" s="100">
        <v>3</v>
      </c>
      <c r="CS69" s="100">
        <v>10</v>
      </c>
      <c r="CT69" s="100">
        <v>207</v>
      </c>
      <c r="CU69" s="106">
        <v>0</v>
      </c>
      <c r="CV69" s="103">
        <v>89</v>
      </c>
      <c r="CW69" s="100">
        <v>69</v>
      </c>
      <c r="CX69" s="100">
        <v>103</v>
      </c>
      <c r="CY69" s="100">
        <v>13</v>
      </c>
      <c r="CZ69" s="100">
        <v>42</v>
      </c>
      <c r="DA69" s="100">
        <v>17</v>
      </c>
      <c r="DB69" s="100">
        <v>36</v>
      </c>
      <c r="DC69" s="100">
        <v>17</v>
      </c>
      <c r="DD69" s="100">
        <v>52</v>
      </c>
      <c r="DE69" s="106">
        <v>42</v>
      </c>
      <c r="DF69" s="98">
        <v>1288.0334759159382</v>
      </c>
    </row>
    <row r="70" spans="1:110" ht="15" thickBot="1" x14ac:dyDescent="0.4">
      <c r="A70" s="85" t="s">
        <v>102</v>
      </c>
      <c r="B70" s="85" t="s">
        <v>103</v>
      </c>
      <c r="C70" s="85" t="s">
        <v>256</v>
      </c>
      <c r="D70" s="85" t="s">
        <v>257</v>
      </c>
      <c r="E70" s="85" t="s">
        <v>258</v>
      </c>
      <c r="F70" s="85" t="s">
        <v>259</v>
      </c>
      <c r="G70" s="85" t="s">
        <v>266</v>
      </c>
      <c r="H70" s="85" t="s">
        <v>267</v>
      </c>
      <c r="I70" s="86">
        <v>158</v>
      </c>
      <c r="J70" s="86">
        <v>149</v>
      </c>
      <c r="K70" s="87">
        <v>307</v>
      </c>
      <c r="L70" s="88" t="s">
        <v>268</v>
      </c>
      <c r="M70" s="88">
        <v>11</v>
      </c>
      <c r="N70" s="88">
        <v>11</v>
      </c>
      <c r="O70" s="88" t="s">
        <v>267</v>
      </c>
      <c r="P70" s="88">
        <v>2104</v>
      </c>
      <c r="Q70" s="88" t="s">
        <v>268</v>
      </c>
      <c r="R70" s="89">
        <v>0</v>
      </c>
      <c r="S70" s="88">
        <v>21</v>
      </c>
      <c r="T70" s="88" t="s">
        <v>258</v>
      </c>
      <c r="U70" s="88">
        <v>2</v>
      </c>
      <c r="V70" s="88" t="s">
        <v>261</v>
      </c>
      <c r="W70" s="88">
        <v>1.31135</v>
      </c>
      <c r="X70" s="88">
        <v>12</v>
      </c>
      <c r="Y70" s="88">
        <v>2104</v>
      </c>
      <c r="Z70">
        <v>52180</v>
      </c>
      <c r="AA70">
        <v>10906</v>
      </c>
      <c r="AB70">
        <v>1859</v>
      </c>
      <c r="AC70">
        <v>1519</v>
      </c>
      <c r="AD70">
        <v>37896</v>
      </c>
      <c r="AE70">
        <v>102</v>
      </c>
      <c r="AF70">
        <v>5</v>
      </c>
      <c r="AG70">
        <v>29</v>
      </c>
      <c r="AH70">
        <v>0</v>
      </c>
      <c r="AI70">
        <v>10</v>
      </c>
      <c r="AJ70">
        <v>0</v>
      </c>
      <c r="AK70">
        <v>24</v>
      </c>
      <c r="AL70">
        <v>34</v>
      </c>
      <c r="AM70">
        <v>1519</v>
      </c>
      <c r="AN70" s="99">
        <v>1</v>
      </c>
      <c r="AO70" s="100">
        <v>0</v>
      </c>
      <c r="AP70" s="100">
        <v>0</v>
      </c>
      <c r="AQ70" s="100">
        <v>1</v>
      </c>
      <c r="AR70" s="100">
        <v>0</v>
      </c>
      <c r="AS70" s="100">
        <v>0</v>
      </c>
      <c r="AT70" s="100">
        <v>0</v>
      </c>
      <c r="AU70" s="101">
        <v>0</v>
      </c>
      <c r="AV70" s="102">
        <v>5</v>
      </c>
      <c r="AW70" s="103">
        <v>19.574999999999999</v>
      </c>
      <c r="AX70" s="100">
        <v>19.9375</v>
      </c>
      <c r="AY70" s="100">
        <v>5.6791666666666663</v>
      </c>
      <c r="AZ70" s="100">
        <v>3.8666666666666667</v>
      </c>
      <c r="BA70" s="101">
        <v>4.4708333333333332</v>
      </c>
      <c r="BB70" s="104">
        <v>14.086622807017541</v>
      </c>
      <c r="BC70" s="105">
        <v>0.15765765765765766</v>
      </c>
      <c r="BD70" s="105">
        <v>9.0090090090090086E-2</v>
      </c>
      <c r="BE70" s="105">
        <v>5.6196840826245445E-2</v>
      </c>
      <c r="BF70" s="105">
        <v>4.25273390036452E-2</v>
      </c>
      <c r="BG70" s="105">
        <v>3.6452004860267312E-2</v>
      </c>
      <c r="BH70" s="105">
        <v>3.3414337788578372E-2</v>
      </c>
      <c r="BI70" s="105">
        <v>0.24774774774774777</v>
      </c>
      <c r="BJ70" s="105">
        <v>1.0210210210210211</v>
      </c>
      <c r="BK70" s="105">
        <v>3.7537537537537531E-2</v>
      </c>
      <c r="BL70" s="105">
        <v>0.14264264264264265</v>
      </c>
      <c r="BM70" s="105">
        <v>2.2522522522522521E-2</v>
      </c>
      <c r="BN70" s="105">
        <v>7.5075075075075074E-3</v>
      </c>
      <c r="BO70" s="105">
        <v>3.7537537537537538E-2</v>
      </c>
      <c r="BP70" s="103">
        <v>120</v>
      </c>
      <c r="BQ70" s="100">
        <v>14</v>
      </c>
      <c r="BR70" s="100">
        <v>5</v>
      </c>
      <c r="BS70" s="100">
        <v>4</v>
      </c>
      <c r="BT70" s="100">
        <v>3</v>
      </c>
      <c r="BU70" s="100">
        <v>1</v>
      </c>
      <c r="BV70" s="100">
        <v>1</v>
      </c>
      <c r="BW70" s="100">
        <v>2</v>
      </c>
      <c r="BX70" s="100">
        <v>0</v>
      </c>
      <c r="BY70" s="100">
        <v>0</v>
      </c>
      <c r="BZ70" s="106">
        <v>4</v>
      </c>
      <c r="CA70" s="103">
        <v>2</v>
      </c>
      <c r="CB70" s="100">
        <v>17</v>
      </c>
      <c r="CC70" s="100">
        <v>1</v>
      </c>
      <c r="CD70" s="100">
        <v>0</v>
      </c>
      <c r="CE70" s="100">
        <v>0</v>
      </c>
      <c r="CF70" s="100">
        <v>0</v>
      </c>
      <c r="CG70" s="100">
        <v>0</v>
      </c>
      <c r="CH70" s="100">
        <v>0</v>
      </c>
      <c r="CI70" s="100">
        <v>2</v>
      </c>
      <c r="CJ70" s="100">
        <v>0</v>
      </c>
      <c r="CK70" s="106">
        <v>5</v>
      </c>
      <c r="CL70" s="103">
        <v>864</v>
      </c>
      <c r="CM70" s="106">
        <v>5528</v>
      </c>
      <c r="CN70" s="103">
        <v>73</v>
      </c>
      <c r="CO70" s="100">
        <v>22</v>
      </c>
      <c r="CP70" s="100">
        <v>336</v>
      </c>
      <c r="CQ70" s="100">
        <v>3</v>
      </c>
      <c r="CR70" s="100">
        <v>4</v>
      </c>
      <c r="CS70" s="100">
        <v>11</v>
      </c>
      <c r="CT70" s="100">
        <v>216</v>
      </c>
      <c r="CU70" s="106">
        <v>0</v>
      </c>
      <c r="CV70" s="103">
        <v>40</v>
      </c>
      <c r="CW70" s="100">
        <v>31</v>
      </c>
      <c r="CX70" s="100">
        <v>47</v>
      </c>
      <c r="CY70" s="100">
        <v>6</v>
      </c>
      <c r="CZ70" s="100">
        <v>19</v>
      </c>
      <c r="DA70" s="100">
        <v>8</v>
      </c>
      <c r="DB70" s="100">
        <v>16</v>
      </c>
      <c r="DC70" s="100">
        <v>8</v>
      </c>
      <c r="DD70" s="100">
        <v>24</v>
      </c>
      <c r="DE70" s="106">
        <v>19</v>
      </c>
      <c r="DF70" s="98">
        <v>1016.5199925609076</v>
      </c>
    </row>
    <row r="71" spans="1:110" ht="15" thickBot="1" x14ac:dyDescent="0.4">
      <c r="A71" s="85" t="s">
        <v>102</v>
      </c>
      <c r="B71" s="85" t="s">
        <v>103</v>
      </c>
      <c r="C71" s="85" t="s">
        <v>256</v>
      </c>
      <c r="D71" s="85" t="s">
        <v>257</v>
      </c>
      <c r="E71" s="85" t="s">
        <v>258</v>
      </c>
      <c r="F71" s="85" t="s">
        <v>259</v>
      </c>
      <c r="G71" s="85" t="s">
        <v>269</v>
      </c>
      <c r="H71" s="85" t="s">
        <v>270</v>
      </c>
      <c r="I71" s="86">
        <v>58</v>
      </c>
      <c r="J71" s="86">
        <v>68</v>
      </c>
      <c r="K71" s="87">
        <v>126</v>
      </c>
      <c r="L71" s="88" t="s">
        <v>271</v>
      </c>
      <c r="M71" s="88">
        <v>33</v>
      </c>
      <c r="N71" s="88">
        <v>32</v>
      </c>
      <c r="O71" s="88" t="s">
        <v>270</v>
      </c>
      <c r="P71" s="88">
        <v>2105</v>
      </c>
      <c r="Q71" s="88" t="s">
        <v>271</v>
      </c>
      <c r="R71" s="89">
        <v>0</v>
      </c>
      <c r="S71" s="88">
        <v>21</v>
      </c>
      <c r="T71" s="88" t="s">
        <v>258</v>
      </c>
      <c r="U71" s="88">
        <v>2</v>
      </c>
      <c r="V71" s="88" t="s">
        <v>261</v>
      </c>
      <c r="W71" s="88">
        <v>1.3365800000000001</v>
      </c>
      <c r="X71" s="88">
        <v>12</v>
      </c>
      <c r="Y71" s="88">
        <v>2105</v>
      </c>
      <c r="Z71">
        <v>17612</v>
      </c>
      <c r="AA71">
        <v>4612</v>
      </c>
      <c r="AB71">
        <v>29</v>
      </c>
      <c r="AC71">
        <v>492</v>
      </c>
      <c r="AD71">
        <v>12479</v>
      </c>
      <c r="AE71">
        <v>69</v>
      </c>
      <c r="AF71">
        <v>1</v>
      </c>
      <c r="AG71">
        <v>14</v>
      </c>
      <c r="AH71">
        <v>2</v>
      </c>
      <c r="AI71">
        <v>0</v>
      </c>
      <c r="AJ71">
        <v>0</v>
      </c>
      <c r="AK71">
        <v>52</v>
      </c>
      <c r="AL71">
        <v>0</v>
      </c>
      <c r="AM71">
        <v>8584</v>
      </c>
      <c r="AN71" s="99">
        <v>0</v>
      </c>
      <c r="AO71" s="100">
        <v>0</v>
      </c>
      <c r="AP71" s="100">
        <v>0</v>
      </c>
      <c r="AQ71" s="100">
        <v>1</v>
      </c>
      <c r="AR71" s="100">
        <v>0</v>
      </c>
      <c r="AS71" s="100">
        <v>0</v>
      </c>
      <c r="AT71" s="100">
        <v>0</v>
      </c>
      <c r="AU71" s="101">
        <v>0</v>
      </c>
      <c r="AV71" s="102">
        <v>1</v>
      </c>
      <c r="AW71" s="103">
        <v>9.4499999999999993</v>
      </c>
      <c r="AX71" s="100">
        <v>9.625</v>
      </c>
      <c r="AY71" s="100">
        <v>2.7416666666666667</v>
      </c>
      <c r="AZ71" s="100">
        <v>1.8666666666666667</v>
      </c>
      <c r="BA71" s="101">
        <v>2.1583333333333332</v>
      </c>
      <c r="BB71" s="104">
        <v>6.8004385964912277</v>
      </c>
      <c r="BC71" s="105">
        <v>3.1531531531531529E-2</v>
      </c>
      <c r="BD71" s="105">
        <v>1.8018018018018018E-2</v>
      </c>
      <c r="BE71" s="105">
        <v>1.1239368165249088E-2</v>
      </c>
      <c r="BF71" s="105">
        <v>8.5054678007290396E-3</v>
      </c>
      <c r="BG71" s="105">
        <v>7.2904009720534627E-3</v>
      </c>
      <c r="BH71" s="105">
        <v>6.6828675577156734E-3</v>
      </c>
      <c r="BI71" s="105">
        <v>4.954954954954955E-2</v>
      </c>
      <c r="BJ71" s="105">
        <v>0.20420420420420421</v>
      </c>
      <c r="BK71" s="105">
        <v>7.5075075075075066E-3</v>
      </c>
      <c r="BL71" s="105">
        <v>2.8528528528528531E-2</v>
      </c>
      <c r="BM71" s="105">
        <v>4.5045045045045045E-3</v>
      </c>
      <c r="BN71" s="105">
        <v>1.5015015015015015E-3</v>
      </c>
      <c r="BO71" s="105">
        <v>7.5075075075075074E-3</v>
      </c>
      <c r="BP71" s="103">
        <v>24</v>
      </c>
      <c r="BQ71" s="100">
        <v>3</v>
      </c>
      <c r="BR71" s="100">
        <v>1</v>
      </c>
      <c r="BS71" s="100">
        <v>1</v>
      </c>
      <c r="BT71" s="100">
        <v>1</v>
      </c>
      <c r="BU71" s="100">
        <v>0</v>
      </c>
      <c r="BV71" s="100">
        <v>0</v>
      </c>
      <c r="BW71" s="100">
        <v>0</v>
      </c>
      <c r="BX71" s="100">
        <v>0</v>
      </c>
      <c r="BY71" s="100">
        <v>0</v>
      </c>
      <c r="BZ71" s="106">
        <v>1</v>
      </c>
      <c r="CA71" s="103">
        <v>0</v>
      </c>
      <c r="CB71" s="100">
        <v>3</v>
      </c>
      <c r="CC71" s="100">
        <v>0</v>
      </c>
      <c r="CD71" s="100">
        <v>0</v>
      </c>
      <c r="CE71" s="100">
        <v>0</v>
      </c>
      <c r="CF71" s="100">
        <v>0</v>
      </c>
      <c r="CG71" s="100">
        <v>0</v>
      </c>
      <c r="CH71" s="100">
        <v>0</v>
      </c>
      <c r="CI71" s="100">
        <v>0</v>
      </c>
      <c r="CJ71" s="100">
        <v>0</v>
      </c>
      <c r="CK71" s="106">
        <v>1</v>
      </c>
      <c r="CL71" s="103">
        <v>355</v>
      </c>
      <c r="CM71" s="106">
        <v>2269</v>
      </c>
      <c r="CN71" s="103">
        <v>413</v>
      </c>
      <c r="CO71" s="100">
        <v>125</v>
      </c>
      <c r="CP71" s="100">
        <v>1897</v>
      </c>
      <c r="CQ71" s="100">
        <v>16</v>
      </c>
      <c r="CR71" s="100">
        <v>21</v>
      </c>
      <c r="CS71" s="100">
        <v>61</v>
      </c>
      <c r="CT71" s="100">
        <v>1218</v>
      </c>
      <c r="CU71" s="106">
        <v>3</v>
      </c>
      <c r="CV71" s="103">
        <v>8</v>
      </c>
      <c r="CW71" s="100">
        <v>6</v>
      </c>
      <c r="CX71" s="100">
        <v>9</v>
      </c>
      <c r="CY71" s="100">
        <v>1</v>
      </c>
      <c r="CZ71" s="100">
        <v>4</v>
      </c>
      <c r="DA71" s="100">
        <v>2</v>
      </c>
      <c r="DB71" s="100">
        <v>3</v>
      </c>
      <c r="DC71" s="100">
        <v>2</v>
      </c>
      <c r="DD71" s="100">
        <v>5</v>
      </c>
      <c r="DE71" s="106">
        <v>4</v>
      </c>
      <c r="DF71" s="98">
        <v>417.20364515529104</v>
      </c>
    </row>
    <row r="72" spans="1:110" ht="15" thickBot="1" x14ac:dyDescent="0.4">
      <c r="A72" s="85" t="s">
        <v>102</v>
      </c>
      <c r="B72" s="85" t="s">
        <v>103</v>
      </c>
      <c r="C72" s="85" t="s">
        <v>256</v>
      </c>
      <c r="D72" s="85" t="s">
        <v>257</v>
      </c>
      <c r="E72" s="85" t="s">
        <v>258</v>
      </c>
      <c r="F72" s="85" t="s">
        <v>259</v>
      </c>
      <c r="G72" s="85" t="s">
        <v>272</v>
      </c>
      <c r="H72" s="85" t="s">
        <v>273</v>
      </c>
      <c r="I72" s="86">
        <v>138</v>
      </c>
      <c r="J72" s="86">
        <v>137</v>
      </c>
      <c r="K72" s="87">
        <v>275</v>
      </c>
      <c r="L72" s="88" t="s">
        <v>274</v>
      </c>
      <c r="M72" s="88">
        <v>12</v>
      </c>
      <c r="N72" s="88">
        <v>12</v>
      </c>
      <c r="O72" s="88" t="s">
        <v>273</v>
      </c>
      <c r="P72" s="88">
        <v>2106</v>
      </c>
      <c r="Q72" s="88" t="s">
        <v>274</v>
      </c>
      <c r="R72" s="89">
        <v>0</v>
      </c>
      <c r="S72" s="88">
        <v>21</v>
      </c>
      <c r="T72" s="88" t="s">
        <v>258</v>
      </c>
      <c r="U72" s="88">
        <v>2</v>
      </c>
      <c r="V72" s="88" t="s">
        <v>261</v>
      </c>
      <c r="W72" s="88">
        <v>0.79709799999999997</v>
      </c>
      <c r="X72" s="88">
        <v>12</v>
      </c>
      <c r="Y72" s="88">
        <v>2106</v>
      </c>
      <c r="Z72">
        <v>35745</v>
      </c>
      <c r="AA72">
        <v>13583</v>
      </c>
      <c r="AB72">
        <v>1408</v>
      </c>
      <c r="AC72">
        <v>1253</v>
      </c>
      <c r="AD72">
        <v>19501</v>
      </c>
      <c r="AE72">
        <v>16</v>
      </c>
      <c r="AF72">
        <v>10</v>
      </c>
      <c r="AG72">
        <v>2</v>
      </c>
      <c r="AH72">
        <v>0</v>
      </c>
      <c r="AI72">
        <v>0</v>
      </c>
      <c r="AJ72">
        <v>0</v>
      </c>
      <c r="AK72">
        <v>4</v>
      </c>
      <c r="AL72">
        <v>10</v>
      </c>
      <c r="AM72">
        <v>1253</v>
      </c>
      <c r="AN72" s="99">
        <v>7</v>
      </c>
      <c r="AO72" s="100">
        <v>0</v>
      </c>
      <c r="AP72" s="100">
        <v>2</v>
      </c>
      <c r="AQ72" s="100">
        <v>1</v>
      </c>
      <c r="AR72" s="100">
        <v>0</v>
      </c>
      <c r="AS72" s="100">
        <v>0</v>
      </c>
      <c r="AT72" s="100">
        <v>0</v>
      </c>
      <c r="AU72" s="101">
        <v>0</v>
      </c>
      <c r="AV72" s="102">
        <v>1</v>
      </c>
      <c r="AW72" s="103">
        <v>1.35</v>
      </c>
      <c r="AX72" s="100">
        <v>1.375</v>
      </c>
      <c r="AY72" s="100">
        <v>0.39166666666666666</v>
      </c>
      <c r="AZ72" s="100">
        <v>0.26666666666666666</v>
      </c>
      <c r="BA72" s="101">
        <v>0.30833333333333335</v>
      </c>
      <c r="BB72" s="104">
        <v>0.97149122807017529</v>
      </c>
      <c r="BC72" s="105">
        <v>3.1531531531531529E-2</v>
      </c>
      <c r="BD72" s="105">
        <v>1.8018018018018018E-2</v>
      </c>
      <c r="BE72" s="105">
        <v>1.1239368165249088E-2</v>
      </c>
      <c r="BF72" s="105">
        <v>8.5054678007290396E-3</v>
      </c>
      <c r="BG72" s="105">
        <v>7.2904009720534627E-3</v>
      </c>
      <c r="BH72" s="105">
        <v>6.6828675577156734E-3</v>
      </c>
      <c r="BI72" s="105">
        <v>4.954954954954955E-2</v>
      </c>
      <c r="BJ72" s="105">
        <v>0.20420420420420421</v>
      </c>
      <c r="BK72" s="105">
        <v>7.5075075075075066E-3</v>
      </c>
      <c r="BL72" s="105">
        <v>2.8528528528528531E-2</v>
      </c>
      <c r="BM72" s="105">
        <v>4.5045045045045045E-3</v>
      </c>
      <c r="BN72" s="105">
        <v>1.5015015015015015E-3</v>
      </c>
      <c r="BO72" s="105">
        <v>7.5075075075075074E-3</v>
      </c>
      <c r="BP72" s="103">
        <v>239</v>
      </c>
      <c r="BQ72" s="100">
        <v>28</v>
      </c>
      <c r="BR72" s="100">
        <v>11</v>
      </c>
      <c r="BS72" s="100">
        <v>9</v>
      </c>
      <c r="BT72" s="100">
        <v>6</v>
      </c>
      <c r="BU72" s="100">
        <v>3</v>
      </c>
      <c r="BV72" s="100">
        <v>3</v>
      </c>
      <c r="BW72" s="100">
        <v>5</v>
      </c>
      <c r="BX72" s="100">
        <v>1</v>
      </c>
      <c r="BY72" s="100">
        <v>1</v>
      </c>
      <c r="BZ72" s="106">
        <v>9</v>
      </c>
      <c r="CA72" s="103">
        <v>3</v>
      </c>
      <c r="CB72" s="100">
        <v>33</v>
      </c>
      <c r="CC72" s="100">
        <v>2</v>
      </c>
      <c r="CD72" s="100">
        <v>0</v>
      </c>
      <c r="CE72" s="100">
        <v>0</v>
      </c>
      <c r="CF72" s="100">
        <v>0</v>
      </c>
      <c r="CG72" s="100">
        <v>0</v>
      </c>
      <c r="CH72" s="100">
        <v>0</v>
      </c>
      <c r="CI72" s="100">
        <v>5</v>
      </c>
      <c r="CJ72" s="100">
        <v>0</v>
      </c>
      <c r="CK72" s="106">
        <v>10</v>
      </c>
      <c r="CL72" s="103">
        <v>774</v>
      </c>
      <c r="CM72" s="106">
        <v>4952</v>
      </c>
      <c r="CN72" s="103">
        <v>60</v>
      </c>
      <c r="CO72" s="100">
        <v>18</v>
      </c>
      <c r="CP72" s="100">
        <v>277</v>
      </c>
      <c r="CQ72" s="100">
        <v>2</v>
      </c>
      <c r="CR72" s="100">
        <v>3</v>
      </c>
      <c r="CS72" s="100">
        <v>9</v>
      </c>
      <c r="CT72" s="100">
        <v>178</v>
      </c>
      <c r="CU72" s="106">
        <v>0</v>
      </c>
      <c r="CV72" s="103">
        <v>81</v>
      </c>
      <c r="CW72" s="100">
        <v>63</v>
      </c>
      <c r="CX72" s="100">
        <v>93</v>
      </c>
      <c r="CY72" s="100">
        <v>12</v>
      </c>
      <c r="CZ72" s="100">
        <v>38</v>
      </c>
      <c r="DA72" s="100">
        <v>16</v>
      </c>
      <c r="DB72" s="100">
        <v>33</v>
      </c>
      <c r="DC72" s="100">
        <v>16</v>
      </c>
      <c r="DD72" s="100">
        <v>47</v>
      </c>
      <c r="DE72" s="106">
        <v>38</v>
      </c>
      <c r="DF72" s="98">
        <v>910.56351125162735</v>
      </c>
    </row>
    <row r="73" spans="1:110" ht="15" thickBot="1" x14ac:dyDescent="0.4">
      <c r="A73" s="85" t="s">
        <v>102</v>
      </c>
      <c r="B73" s="85" t="s">
        <v>103</v>
      </c>
      <c r="C73" s="85" t="s">
        <v>256</v>
      </c>
      <c r="D73" s="85" t="s">
        <v>257</v>
      </c>
      <c r="E73" s="85" t="s">
        <v>258</v>
      </c>
      <c r="F73" s="85" t="s">
        <v>259</v>
      </c>
      <c r="G73" s="85" t="s">
        <v>275</v>
      </c>
      <c r="H73" s="85" t="s">
        <v>276</v>
      </c>
      <c r="I73" s="86">
        <v>40</v>
      </c>
      <c r="J73" s="86">
        <v>40</v>
      </c>
      <c r="K73" s="87">
        <v>80</v>
      </c>
      <c r="L73" s="88" t="s">
        <v>277</v>
      </c>
      <c r="M73" s="88">
        <v>30</v>
      </c>
      <c r="N73" s="88">
        <v>30</v>
      </c>
      <c r="O73" s="88" t="s">
        <v>276</v>
      </c>
      <c r="P73" s="88">
        <v>2107</v>
      </c>
      <c r="Q73" s="88" t="s">
        <v>277</v>
      </c>
      <c r="R73" s="89">
        <v>0</v>
      </c>
      <c r="S73" s="88">
        <v>21</v>
      </c>
      <c r="T73" s="88" t="s">
        <v>258</v>
      </c>
      <c r="U73" s="88">
        <v>2</v>
      </c>
      <c r="V73" s="88" t="s">
        <v>261</v>
      </c>
      <c r="W73" s="88">
        <v>0.43369999999999997</v>
      </c>
      <c r="X73" s="88">
        <v>12</v>
      </c>
      <c r="Y73" s="88">
        <v>2107</v>
      </c>
      <c r="Z73">
        <v>9880</v>
      </c>
      <c r="AA73">
        <v>1309</v>
      </c>
      <c r="AB73">
        <v>0</v>
      </c>
      <c r="AC73">
        <v>297</v>
      </c>
      <c r="AD73">
        <v>8274</v>
      </c>
      <c r="AE73">
        <v>2</v>
      </c>
      <c r="AF73">
        <v>1</v>
      </c>
      <c r="AG73">
        <v>1</v>
      </c>
      <c r="AH73">
        <v>0</v>
      </c>
      <c r="AI73">
        <v>0</v>
      </c>
      <c r="AJ73">
        <v>0</v>
      </c>
      <c r="AK73">
        <v>0</v>
      </c>
      <c r="AL73">
        <v>1</v>
      </c>
      <c r="AM73">
        <v>297</v>
      </c>
      <c r="AN73" s="99">
        <v>0</v>
      </c>
      <c r="AO73" s="100">
        <v>0</v>
      </c>
      <c r="AP73" s="100">
        <v>1</v>
      </c>
      <c r="AQ73" s="100">
        <v>0</v>
      </c>
      <c r="AR73" s="100">
        <v>0</v>
      </c>
      <c r="AS73" s="100">
        <v>0</v>
      </c>
      <c r="AT73" s="100">
        <v>0</v>
      </c>
      <c r="AU73" s="101">
        <v>0</v>
      </c>
      <c r="AV73" s="102">
        <v>0</v>
      </c>
      <c r="AW73" s="103">
        <v>0.67500000000000004</v>
      </c>
      <c r="AX73" s="100">
        <v>0.6875</v>
      </c>
      <c r="AY73" s="100">
        <v>0.19583333333333333</v>
      </c>
      <c r="AZ73" s="100">
        <v>0.13333333333333333</v>
      </c>
      <c r="BA73" s="101">
        <v>0.15416666666666667</v>
      </c>
      <c r="BB73" s="104">
        <v>0.48574561403508765</v>
      </c>
      <c r="BC73" s="105">
        <v>0</v>
      </c>
      <c r="BD73" s="105">
        <v>0</v>
      </c>
      <c r="BE73" s="105">
        <v>0</v>
      </c>
      <c r="BF73" s="105">
        <v>0</v>
      </c>
      <c r="BG73" s="105">
        <v>0</v>
      </c>
      <c r="BH73" s="105">
        <v>0</v>
      </c>
      <c r="BI73" s="105">
        <v>0</v>
      </c>
      <c r="BJ73" s="105">
        <v>0</v>
      </c>
      <c r="BK73" s="105">
        <v>0</v>
      </c>
      <c r="BL73" s="105">
        <v>0</v>
      </c>
      <c r="BM73" s="105">
        <v>0</v>
      </c>
      <c r="BN73" s="105">
        <v>0</v>
      </c>
      <c r="BO73" s="105">
        <v>0</v>
      </c>
      <c r="BP73" s="103">
        <v>24</v>
      </c>
      <c r="BQ73" s="100">
        <v>3</v>
      </c>
      <c r="BR73" s="100">
        <v>1</v>
      </c>
      <c r="BS73" s="100">
        <v>1</v>
      </c>
      <c r="BT73" s="100">
        <v>1</v>
      </c>
      <c r="BU73" s="100">
        <v>0</v>
      </c>
      <c r="BV73" s="100">
        <v>0</v>
      </c>
      <c r="BW73" s="100">
        <v>0</v>
      </c>
      <c r="BX73" s="100">
        <v>0</v>
      </c>
      <c r="BY73" s="100">
        <v>0</v>
      </c>
      <c r="BZ73" s="106">
        <v>1</v>
      </c>
      <c r="CA73" s="103">
        <v>0</v>
      </c>
      <c r="CB73" s="100">
        <v>3</v>
      </c>
      <c r="CC73" s="100">
        <v>0</v>
      </c>
      <c r="CD73" s="100">
        <v>0</v>
      </c>
      <c r="CE73" s="100">
        <v>0</v>
      </c>
      <c r="CF73" s="100">
        <v>0</v>
      </c>
      <c r="CG73" s="100">
        <v>0</v>
      </c>
      <c r="CH73" s="100">
        <v>0</v>
      </c>
      <c r="CI73" s="100">
        <v>0</v>
      </c>
      <c r="CJ73" s="100">
        <v>0</v>
      </c>
      <c r="CK73" s="106">
        <v>1</v>
      </c>
      <c r="CL73" s="103">
        <v>225</v>
      </c>
      <c r="CM73" s="106">
        <v>1440</v>
      </c>
      <c r="CN73" s="103">
        <v>14</v>
      </c>
      <c r="CO73" s="100">
        <v>4</v>
      </c>
      <c r="CP73" s="100">
        <v>66</v>
      </c>
      <c r="CQ73" s="100">
        <v>1</v>
      </c>
      <c r="CR73" s="100">
        <v>1</v>
      </c>
      <c r="CS73" s="100">
        <v>2</v>
      </c>
      <c r="CT73" s="100">
        <v>42</v>
      </c>
      <c r="CU73" s="106">
        <v>0</v>
      </c>
      <c r="CV73" s="103">
        <v>8</v>
      </c>
      <c r="CW73" s="100">
        <v>6</v>
      </c>
      <c r="CX73" s="100">
        <v>9</v>
      </c>
      <c r="CY73" s="100">
        <v>1</v>
      </c>
      <c r="CZ73" s="100">
        <v>4</v>
      </c>
      <c r="DA73" s="100">
        <v>2</v>
      </c>
      <c r="DB73" s="100">
        <v>3</v>
      </c>
      <c r="DC73" s="100">
        <v>2</v>
      </c>
      <c r="DD73" s="100">
        <v>5</v>
      </c>
      <c r="DE73" s="106">
        <v>4</v>
      </c>
      <c r="DF73" s="98">
        <v>264.89120327320069</v>
      </c>
    </row>
    <row r="74" spans="1:110" ht="15" thickBot="1" x14ac:dyDescent="0.4">
      <c r="A74" s="85" t="s">
        <v>102</v>
      </c>
      <c r="B74" s="85" t="s">
        <v>103</v>
      </c>
      <c r="C74" s="85" t="s">
        <v>256</v>
      </c>
      <c r="D74" s="85" t="s">
        <v>257</v>
      </c>
      <c r="E74" s="85" t="s">
        <v>106</v>
      </c>
      <c r="F74" s="85" t="s">
        <v>278</v>
      </c>
      <c r="G74" s="85" t="s">
        <v>119</v>
      </c>
      <c r="H74" s="85" t="s">
        <v>279</v>
      </c>
      <c r="I74" s="86">
        <v>364</v>
      </c>
      <c r="J74" s="86">
        <v>332</v>
      </c>
      <c r="K74" s="87">
        <v>696</v>
      </c>
      <c r="L74" s="88"/>
      <c r="M74" s="88">
        <v>4</v>
      </c>
      <c r="N74" s="88">
        <v>4</v>
      </c>
      <c r="O74" s="88" t="s">
        <v>279</v>
      </c>
      <c r="P74" s="88">
        <v>2201</v>
      </c>
      <c r="Q74" s="88" t="s">
        <v>119</v>
      </c>
      <c r="R74" s="89">
        <v>0</v>
      </c>
      <c r="S74" s="88">
        <v>22</v>
      </c>
      <c r="T74" s="88" t="s">
        <v>119</v>
      </c>
      <c r="U74" s="88">
        <v>2</v>
      </c>
      <c r="V74" s="88" t="s">
        <v>261</v>
      </c>
      <c r="W74" s="88">
        <v>4.6921799999999996</v>
      </c>
      <c r="X74" s="88">
        <v>12</v>
      </c>
      <c r="Y74" s="88">
        <v>2201</v>
      </c>
      <c r="Z74">
        <v>94984</v>
      </c>
      <c r="AA74">
        <v>8339</v>
      </c>
      <c r="AB74">
        <v>446</v>
      </c>
      <c r="AC74">
        <v>1455</v>
      </c>
      <c r="AD74">
        <v>84744</v>
      </c>
      <c r="AE74">
        <v>777</v>
      </c>
      <c r="AF74">
        <v>20</v>
      </c>
      <c r="AG74">
        <v>120</v>
      </c>
      <c r="AH74">
        <v>0</v>
      </c>
      <c r="AI74">
        <v>55</v>
      </c>
      <c r="AJ74">
        <v>4</v>
      </c>
      <c r="AK74">
        <v>466</v>
      </c>
      <c r="AL74">
        <v>112</v>
      </c>
      <c r="AM74">
        <v>1455</v>
      </c>
      <c r="AN74" s="99">
        <v>2</v>
      </c>
      <c r="AO74" s="100">
        <v>0</v>
      </c>
      <c r="AP74" s="100">
        <v>9</v>
      </c>
      <c r="AQ74" s="100">
        <v>9</v>
      </c>
      <c r="AR74" s="100">
        <v>0</v>
      </c>
      <c r="AS74" s="100">
        <v>0</v>
      </c>
      <c r="AT74" s="100">
        <v>0</v>
      </c>
      <c r="AU74" s="101">
        <v>0</v>
      </c>
      <c r="AV74" s="102">
        <v>20</v>
      </c>
      <c r="AW74" s="103">
        <v>48.376963350785338</v>
      </c>
      <c r="AX74" s="100">
        <v>18.848167539267017</v>
      </c>
      <c r="AY74" s="100">
        <v>8.7958115183246068</v>
      </c>
      <c r="AZ74" s="100">
        <v>7.5392670157068062</v>
      </c>
      <c r="BA74" s="101">
        <v>2.5130890052356021</v>
      </c>
      <c r="BB74" s="104">
        <v>22.650868007715623</v>
      </c>
      <c r="BC74" s="105">
        <v>0.63063063063063063</v>
      </c>
      <c r="BD74" s="105">
        <v>0.36036036036036034</v>
      </c>
      <c r="BE74" s="105">
        <v>0.22478736330498178</v>
      </c>
      <c r="BF74" s="105">
        <v>0.1701093560145808</v>
      </c>
      <c r="BG74" s="105">
        <v>0.14580801944106925</v>
      </c>
      <c r="BH74" s="105">
        <v>0.13365735115431349</v>
      </c>
      <c r="BI74" s="105">
        <v>0.99099099099099108</v>
      </c>
      <c r="BJ74" s="105">
        <v>4.0840840840840844</v>
      </c>
      <c r="BK74" s="105">
        <v>0.15015015015015012</v>
      </c>
      <c r="BL74" s="105">
        <v>0.57057057057057059</v>
      </c>
      <c r="BM74" s="105">
        <v>9.0090090090090086E-2</v>
      </c>
      <c r="BN74" s="105">
        <v>3.003003003003003E-2</v>
      </c>
      <c r="BO74" s="105">
        <v>0.15015015015015015</v>
      </c>
      <c r="BP74" s="103">
        <v>13454</v>
      </c>
      <c r="BQ74" s="100">
        <v>504</v>
      </c>
      <c r="BR74" s="100">
        <v>332</v>
      </c>
      <c r="BS74" s="100">
        <v>178</v>
      </c>
      <c r="BT74" s="100">
        <v>304</v>
      </c>
      <c r="BU74" s="100">
        <v>29</v>
      </c>
      <c r="BV74" s="100">
        <v>6</v>
      </c>
      <c r="BW74" s="100">
        <v>55</v>
      </c>
      <c r="BX74" s="100">
        <v>21</v>
      </c>
      <c r="BY74" s="100">
        <v>12</v>
      </c>
      <c r="BZ74" s="106">
        <v>115</v>
      </c>
      <c r="CA74" s="103">
        <v>0</v>
      </c>
      <c r="CB74" s="100">
        <v>75</v>
      </c>
      <c r="CC74" s="100">
        <v>35</v>
      </c>
      <c r="CD74" s="100">
        <v>31</v>
      </c>
      <c r="CE74" s="100">
        <v>0</v>
      </c>
      <c r="CF74" s="100">
        <v>10</v>
      </c>
      <c r="CG74" s="100">
        <v>0</v>
      </c>
      <c r="CH74" s="100">
        <v>0</v>
      </c>
      <c r="CI74" s="100">
        <v>0</v>
      </c>
      <c r="CJ74" s="100">
        <v>0</v>
      </c>
      <c r="CK74" s="106">
        <v>5</v>
      </c>
      <c r="CL74" s="103">
        <v>882</v>
      </c>
      <c r="CM74" s="106">
        <v>40724</v>
      </c>
      <c r="CN74" s="103">
        <v>572</v>
      </c>
      <c r="CO74" s="100">
        <v>0</v>
      </c>
      <c r="CP74" s="100">
        <v>1434</v>
      </c>
      <c r="CQ74" s="100">
        <v>63</v>
      </c>
      <c r="CR74" s="100">
        <v>7</v>
      </c>
      <c r="CS74" s="100">
        <v>21</v>
      </c>
      <c r="CT74" s="100">
        <v>1341</v>
      </c>
      <c r="CU74" s="106">
        <v>0</v>
      </c>
      <c r="CV74" s="103">
        <v>417</v>
      </c>
      <c r="CW74" s="100">
        <v>122</v>
      </c>
      <c r="CX74" s="100">
        <v>178</v>
      </c>
      <c r="CY74" s="100">
        <v>46</v>
      </c>
      <c r="CZ74" s="100">
        <v>58</v>
      </c>
      <c r="DA74" s="100">
        <v>5</v>
      </c>
      <c r="DB74" s="100">
        <v>418</v>
      </c>
      <c r="DC74" s="100">
        <v>40</v>
      </c>
      <c r="DD74" s="100">
        <v>59</v>
      </c>
      <c r="DE74" s="106">
        <v>59</v>
      </c>
      <c r="DF74" s="98">
        <v>6831.5610972568575</v>
      </c>
    </row>
    <row r="75" spans="1:110" ht="15" thickBot="1" x14ac:dyDescent="0.4">
      <c r="A75" s="85" t="s">
        <v>102</v>
      </c>
      <c r="B75" s="85" t="s">
        <v>103</v>
      </c>
      <c r="C75" s="85" t="s">
        <v>256</v>
      </c>
      <c r="D75" s="85" t="s">
        <v>257</v>
      </c>
      <c r="E75" s="85" t="s">
        <v>119</v>
      </c>
      <c r="F75" s="85" t="s">
        <v>278</v>
      </c>
      <c r="G75" s="85" t="s">
        <v>280</v>
      </c>
      <c r="H75" s="85" t="s">
        <v>281</v>
      </c>
      <c r="I75" s="86">
        <v>50</v>
      </c>
      <c r="J75" s="86">
        <v>51</v>
      </c>
      <c r="K75" s="87">
        <v>101</v>
      </c>
      <c r="L75" s="88" t="s">
        <v>282</v>
      </c>
      <c r="M75" s="88">
        <v>7</v>
      </c>
      <c r="N75" s="88">
        <v>7</v>
      </c>
      <c r="O75" s="88" t="s">
        <v>281</v>
      </c>
      <c r="P75" s="88">
        <v>2202</v>
      </c>
      <c r="Q75" s="88" t="s">
        <v>282</v>
      </c>
      <c r="R75" s="89">
        <v>0</v>
      </c>
      <c r="S75" s="88">
        <v>22</v>
      </c>
      <c r="T75" s="88" t="s">
        <v>119</v>
      </c>
      <c r="U75" s="88">
        <v>2</v>
      </c>
      <c r="V75" s="88" t="s">
        <v>261</v>
      </c>
      <c r="W75" s="88">
        <v>3.1264799999999999</v>
      </c>
      <c r="X75" s="88">
        <v>12</v>
      </c>
      <c r="Y75" s="88">
        <v>2202</v>
      </c>
      <c r="Z75">
        <v>30231</v>
      </c>
      <c r="AA75">
        <v>2222</v>
      </c>
      <c r="AB75">
        <v>165</v>
      </c>
      <c r="AC75">
        <v>83</v>
      </c>
      <c r="AD75">
        <v>27761</v>
      </c>
      <c r="AE75">
        <v>231</v>
      </c>
      <c r="AF75">
        <v>2</v>
      </c>
      <c r="AG75">
        <v>30</v>
      </c>
      <c r="AH75">
        <v>0</v>
      </c>
      <c r="AI75">
        <v>4</v>
      </c>
      <c r="AJ75">
        <v>0</v>
      </c>
      <c r="AK75">
        <v>143</v>
      </c>
      <c r="AL75">
        <v>52</v>
      </c>
      <c r="AM75">
        <v>83</v>
      </c>
      <c r="AN75" s="99">
        <v>0</v>
      </c>
      <c r="AO75" s="100">
        <v>0</v>
      </c>
      <c r="AP75" s="100">
        <v>0</v>
      </c>
      <c r="AQ75" s="100">
        <v>0</v>
      </c>
      <c r="AR75" s="100">
        <v>0</v>
      </c>
      <c r="AS75" s="100">
        <v>0</v>
      </c>
      <c r="AT75" s="100">
        <v>0</v>
      </c>
      <c r="AU75" s="101">
        <v>0</v>
      </c>
      <c r="AV75" s="102">
        <v>2</v>
      </c>
      <c r="AW75" s="103">
        <v>12.094240837696335</v>
      </c>
      <c r="AX75" s="100">
        <v>4.7120418848167542</v>
      </c>
      <c r="AY75" s="100">
        <v>2.1989528795811517</v>
      </c>
      <c r="AZ75" s="100">
        <v>1.8848167539267016</v>
      </c>
      <c r="BA75" s="101">
        <v>0.62827225130890052</v>
      </c>
      <c r="BB75" s="104">
        <v>5.6627170019289057</v>
      </c>
      <c r="BC75" s="105">
        <v>6.3063063063063057E-2</v>
      </c>
      <c r="BD75" s="105">
        <v>3.6036036036036036E-2</v>
      </c>
      <c r="BE75" s="105">
        <v>2.2478736330498177E-2</v>
      </c>
      <c r="BF75" s="105">
        <v>1.7010935601458079E-2</v>
      </c>
      <c r="BG75" s="105">
        <v>1.4580801944106925E-2</v>
      </c>
      <c r="BH75" s="105">
        <v>1.3365735115431347E-2</v>
      </c>
      <c r="BI75" s="105">
        <v>9.90990990990991E-2</v>
      </c>
      <c r="BJ75" s="105">
        <v>0.40840840840840842</v>
      </c>
      <c r="BK75" s="105">
        <v>1.5015015015015013E-2</v>
      </c>
      <c r="BL75" s="105">
        <v>5.7057057057057062E-2</v>
      </c>
      <c r="BM75" s="105">
        <v>9.0090090090090089E-3</v>
      </c>
      <c r="BN75" s="105">
        <v>3.003003003003003E-3</v>
      </c>
      <c r="BO75" s="105">
        <v>1.5015015015015015E-2</v>
      </c>
      <c r="BP75" s="103">
        <v>1345</v>
      </c>
      <c r="BQ75" s="100">
        <v>50</v>
      </c>
      <c r="BR75" s="100">
        <v>33</v>
      </c>
      <c r="BS75" s="100">
        <v>18</v>
      </c>
      <c r="BT75" s="100">
        <v>30</v>
      </c>
      <c r="BU75" s="100">
        <v>3</v>
      </c>
      <c r="BV75" s="100">
        <v>1</v>
      </c>
      <c r="BW75" s="100">
        <v>6</v>
      </c>
      <c r="BX75" s="100">
        <v>2</v>
      </c>
      <c r="BY75" s="100">
        <v>1</v>
      </c>
      <c r="BZ75" s="106">
        <v>12</v>
      </c>
      <c r="CA75" s="103">
        <v>0</v>
      </c>
      <c r="CB75" s="100">
        <v>7</v>
      </c>
      <c r="CC75" s="100">
        <v>3</v>
      </c>
      <c r="CD75" s="100">
        <v>3</v>
      </c>
      <c r="CE75" s="100">
        <v>0</v>
      </c>
      <c r="CF75" s="100">
        <v>1</v>
      </c>
      <c r="CG75" s="100">
        <v>0</v>
      </c>
      <c r="CH75" s="100">
        <v>0</v>
      </c>
      <c r="CI75" s="100">
        <v>0</v>
      </c>
      <c r="CJ75" s="100">
        <v>0</v>
      </c>
      <c r="CK75" s="106">
        <v>1</v>
      </c>
      <c r="CL75" s="103">
        <v>128</v>
      </c>
      <c r="CM75" s="106">
        <v>5910</v>
      </c>
      <c r="CN75" s="103">
        <v>33</v>
      </c>
      <c r="CO75" s="100">
        <v>0</v>
      </c>
      <c r="CP75" s="100">
        <v>82</v>
      </c>
      <c r="CQ75" s="100">
        <v>4</v>
      </c>
      <c r="CR75" s="100">
        <v>0</v>
      </c>
      <c r="CS75" s="100">
        <v>1</v>
      </c>
      <c r="CT75" s="100">
        <v>77</v>
      </c>
      <c r="CU75" s="106">
        <v>0</v>
      </c>
      <c r="CV75" s="103">
        <v>42</v>
      </c>
      <c r="CW75" s="100">
        <v>12</v>
      </c>
      <c r="CX75" s="100">
        <v>18</v>
      </c>
      <c r="CY75" s="100">
        <v>5</v>
      </c>
      <c r="CZ75" s="100">
        <v>6</v>
      </c>
      <c r="DA75" s="100">
        <v>1</v>
      </c>
      <c r="DB75" s="100">
        <v>42</v>
      </c>
      <c r="DC75" s="100">
        <v>4</v>
      </c>
      <c r="DD75" s="100">
        <v>6</v>
      </c>
      <c r="DE75" s="106">
        <v>6</v>
      </c>
      <c r="DF75" s="98">
        <v>991.36159600997507</v>
      </c>
    </row>
    <row r="76" spans="1:110" ht="15" thickBot="1" x14ac:dyDescent="0.4">
      <c r="A76" s="85" t="s">
        <v>102</v>
      </c>
      <c r="B76" s="85" t="s">
        <v>103</v>
      </c>
      <c r="C76" s="85" t="s">
        <v>256</v>
      </c>
      <c r="D76" s="85" t="s">
        <v>257</v>
      </c>
      <c r="E76" s="85" t="s">
        <v>119</v>
      </c>
      <c r="F76" s="85" t="s">
        <v>278</v>
      </c>
      <c r="G76" s="85" t="s">
        <v>283</v>
      </c>
      <c r="H76" s="85" t="s">
        <v>284</v>
      </c>
      <c r="I76" s="86">
        <v>75</v>
      </c>
      <c r="J76" s="86">
        <v>65</v>
      </c>
      <c r="K76" s="87">
        <v>140</v>
      </c>
      <c r="L76" s="88" t="s">
        <v>283</v>
      </c>
      <c r="M76" s="88">
        <v>5</v>
      </c>
      <c r="N76" s="88">
        <v>5</v>
      </c>
      <c r="O76" s="88" t="s">
        <v>284</v>
      </c>
      <c r="P76" s="88">
        <v>2203</v>
      </c>
      <c r="Q76" s="88" t="s">
        <v>283</v>
      </c>
      <c r="R76" s="89">
        <v>0</v>
      </c>
      <c r="S76" s="88">
        <v>22</v>
      </c>
      <c r="T76" s="88" t="s">
        <v>119</v>
      </c>
      <c r="U76" s="88">
        <v>2</v>
      </c>
      <c r="V76" s="88" t="s">
        <v>261</v>
      </c>
      <c r="W76" s="88">
        <v>0.55852400000000002</v>
      </c>
      <c r="X76" s="88">
        <v>12</v>
      </c>
      <c r="Y76" s="88">
        <v>2203</v>
      </c>
      <c r="Z76">
        <v>23047</v>
      </c>
      <c r="AA76">
        <v>2272</v>
      </c>
      <c r="AB76">
        <v>180</v>
      </c>
      <c r="AC76">
        <v>68</v>
      </c>
      <c r="AD76">
        <v>20527</v>
      </c>
      <c r="AE76">
        <v>137</v>
      </c>
      <c r="AF76">
        <v>4</v>
      </c>
      <c r="AG76">
        <v>9</v>
      </c>
      <c r="AH76">
        <v>0</v>
      </c>
      <c r="AI76">
        <v>0</v>
      </c>
      <c r="AJ76">
        <v>0</v>
      </c>
      <c r="AK76">
        <v>117</v>
      </c>
      <c r="AL76">
        <v>7</v>
      </c>
      <c r="AM76">
        <v>68</v>
      </c>
      <c r="AN76" s="99">
        <v>0</v>
      </c>
      <c r="AO76" s="100">
        <v>0</v>
      </c>
      <c r="AP76" s="100">
        <v>3</v>
      </c>
      <c r="AQ76" s="100">
        <v>1</v>
      </c>
      <c r="AR76" s="100">
        <v>0</v>
      </c>
      <c r="AS76" s="100">
        <v>0</v>
      </c>
      <c r="AT76" s="100">
        <v>0</v>
      </c>
      <c r="AU76" s="101">
        <v>0</v>
      </c>
      <c r="AV76" s="102">
        <v>4</v>
      </c>
      <c r="AW76" s="103">
        <v>3.6282722513089007</v>
      </c>
      <c r="AX76" s="100">
        <v>1.4136125654450262</v>
      </c>
      <c r="AY76" s="100">
        <v>0.65968586387434558</v>
      </c>
      <c r="AZ76" s="100">
        <v>0.56544502617801051</v>
      </c>
      <c r="BA76" s="101">
        <v>0.18848167539267016</v>
      </c>
      <c r="BB76" s="104">
        <v>1.698815100578672</v>
      </c>
      <c r="BC76" s="105">
        <v>0.12612612612612611</v>
      </c>
      <c r="BD76" s="105">
        <v>7.2072072072072071E-2</v>
      </c>
      <c r="BE76" s="105">
        <v>4.4957472660996353E-2</v>
      </c>
      <c r="BF76" s="105">
        <v>3.4021871202916158E-2</v>
      </c>
      <c r="BG76" s="105">
        <v>2.9161603888213851E-2</v>
      </c>
      <c r="BH76" s="105">
        <v>2.6731470230862694E-2</v>
      </c>
      <c r="BI76" s="105">
        <v>0.1981981981981982</v>
      </c>
      <c r="BJ76" s="105">
        <v>0.81681681681681684</v>
      </c>
      <c r="BK76" s="105">
        <v>3.0030030030030026E-2</v>
      </c>
      <c r="BL76" s="105">
        <v>0.11411411411411412</v>
      </c>
      <c r="BM76" s="105">
        <v>1.8018018018018018E-2</v>
      </c>
      <c r="BN76" s="105">
        <v>6.006006006006006E-3</v>
      </c>
      <c r="BO76" s="105">
        <v>3.003003003003003E-2</v>
      </c>
      <c r="BP76" s="103">
        <v>2691</v>
      </c>
      <c r="BQ76" s="100">
        <v>101</v>
      </c>
      <c r="BR76" s="100">
        <v>66</v>
      </c>
      <c r="BS76" s="100">
        <v>36</v>
      </c>
      <c r="BT76" s="100">
        <v>61</v>
      </c>
      <c r="BU76" s="100">
        <v>6</v>
      </c>
      <c r="BV76" s="100">
        <v>1</v>
      </c>
      <c r="BW76" s="100">
        <v>11</v>
      </c>
      <c r="BX76" s="100">
        <v>4</v>
      </c>
      <c r="BY76" s="100">
        <v>2</v>
      </c>
      <c r="BZ76" s="106">
        <v>23</v>
      </c>
      <c r="CA76" s="103">
        <v>0</v>
      </c>
      <c r="CB76" s="100">
        <v>15</v>
      </c>
      <c r="CC76" s="100">
        <v>7</v>
      </c>
      <c r="CD76" s="100">
        <v>6</v>
      </c>
      <c r="CE76" s="100">
        <v>0</v>
      </c>
      <c r="CF76" s="100">
        <v>2</v>
      </c>
      <c r="CG76" s="100">
        <v>0</v>
      </c>
      <c r="CH76" s="100">
        <v>0</v>
      </c>
      <c r="CI76" s="100">
        <v>0</v>
      </c>
      <c r="CJ76" s="100">
        <v>0</v>
      </c>
      <c r="CK76" s="106">
        <v>1</v>
      </c>
      <c r="CL76" s="103">
        <v>177</v>
      </c>
      <c r="CM76" s="106">
        <v>8192</v>
      </c>
      <c r="CN76" s="103">
        <v>27</v>
      </c>
      <c r="CO76" s="100">
        <v>0</v>
      </c>
      <c r="CP76" s="100">
        <v>67</v>
      </c>
      <c r="CQ76" s="100">
        <v>3</v>
      </c>
      <c r="CR76" s="100">
        <v>0</v>
      </c>
      <c r="CS76" s="100">
        <v>1</v>
      </c>
      <c r="CT76" s="100">
        <v>63</v>
      </c>
      <c r="CU76" s="106">
        <v>0</v>
      </c>
      <c r="CV76" s="103">
        <v>83</v>
      </c>
      <c r="CW76" s="100">
        <v>24</v>
      </c>
      <c r="CX76" s="100">
        <v>36</v>
      </c>
      <c r="CY76" s="100">
        <v>9</v>
      </c>
      <c r="CZ76" s="100">
        <v>12</v>
      </c>
      <c r="DA76" s="100">
        <v>1</v>
      </c>
      <c r="DB76" s="100">
        <v>84</v>
      </c>
      <c r="DC76" s="100">
        <v>8</v>
      </c>
      <c r="DD76" s="100">
        <v>12</v>
      </c>
      <c r="DE76" s="106">
        <v>12</v>
      </c>
      <c r="DF76" s="98">
        <v>1374.1645885286782</v>
      </c>
    </row>
    <row r="77" spans="1:110" ht="15" thickBot="1" x14ac:dyDescent="0.4">
      <c r="A77" s="85" t="s">
        <v>102</v>
      </c>
      <c r="B77" s="85" t="s">
        <v>103</v>
      </c>
      <c r="C77" s="85" t="s">
        <v>256</v>
      </c>
      <c r="D77" s="85" t="s">
        <v>257</v>
      </c>
      <c r="E77" s="85" t="s">
        <v>119</v>
      </c>
      <c r="F77" s="85" t="s">
        <v>278</v>
      </c>
      <c r="G77" s="85" t="s">
        <v>285</v>
      </c>
      <c r="H77" s="85" t="s">
        <v>286</v>
      </c>
      <c r="I77" s="86">
        <v>140</v>
      </c>
      <c r="J77" s="86">
        <v>126</v>
      </c>
      <c r="K77" s="87">
        <v>266</v>
      </c>
      <c r="L77" s="88" t="s">
        <v>287</v>
      </c>
      <c r="M77" s="88">
        <v>6</v>
      </c>
      <c r="N77" s="88">
        <v>6</v>
      </c>
      <c r="O77" s="88" t="s">
        <v>286</v>
      </c>
      <c r="P77" s="88">
        <v>2204</v>
      </c>
      <c r="Q77" s="88" t="s">
        <v>287</v>
      </c>
      <c r="R77" s="89">
        <v>0</v>
      </c>
      <c r="S77" s="88">
        <v>22</v>
      </c>
      <c r="T77" s="88" t="s">
        <v>119</v>
      </c>
      <c r="U77" s="88">
        <v>2</v>
      </c>
      <c r="V77" s="88" t="s">
        <v>261</v>
      </c>
      <c r="W77" s="88">
        <v>1.6195900000000001</v>
      </c>
      <c r="X77" s="88">
        <v>12</v>
      </c>
      <c r="Y77" s="88">
        <v>2204</v>
      </c>
      <c r="Z77">
        <v>48171</v>
      </c>
      <c r="AA77">
        <v>4361</v>
      </c>
      <c r="AB77">
        <v>341</v>
      </c>
      <c r="AC77">
        <v>145</v>
      </c>
      <c r="AD77">
        <v>43324</v>
      </c>
      <c r="AE77">
        <v>232</v>
      </c>
      <c r="AF77">
        <v>13</v>
      </c>
      <c r="AG77">
        <v>32</v>
      </c>
      <c r="AH77">
        <v>0</v>
      </c>
      <c r="AI77">
        <v>36</v>
      </c>
      <c r="AJ77">
        <v>0</v>
      </c>
      <c r="AK77">
        <v>134</v>
      </c>
      <c r="AL77">
        <v>19</v>
      </c>
      <c r="AM77">
        <v>145</v>
      </c>
      <c r="AN77" s="99">
        <v>1</v>
      </c>
      <c r="AO77" s="100">
        <v>0</v>
      </c>
      <c r="AP77" s="100">
        <v>8</v>
      </c>
      <c r="AQ77" s="100">
        <v>4</v>
      </c>
      <c r="AR77" s="100">
        <v>0</v>
      </c>
      <c r="AS77" s="100">
        <v>0</v>
      </c>
      <c r="AT77" s="100">
        <v>0</v>
      </c>
      <c r="AU77" s="101">
        <v>0</v>
      </c>
      <c r="AV77" s="102">
        <v>11</v>
      </c>
      <c r="AW77" s="103">
        <v>12.900523560209423</v>
      </c>
      <c r="AX77" s="100">
        <v>5.0261780104712042</v>
      </c>
      <c r="AY77" s="100">
        <v>2.3455497382198951</v>
      </c>
      <c r="AZ77" s="100">
        <v>2.0104712041884816</v>
      </c>
      <c r="BA77" s="101">
        <v>0.67015706806282727</v>
      </c>
      <c r="BB77" s="104">
        <v>6.0402314687241665</v>
      </c>
      <c r="BC77" s="105">
        <v>0.34684684684684686</v>
      </c>
      <c r="BD77" s="105">
        <v>0.1981981981981982</v>
      </c>
      <c r="BE77" s="105">
        <v>0.12363304981773998</v>
      </c>
      <c r="BF77" s="105">
        <v>9.356014580801944E-2</v>
      </c>
      <c r="BG77" s="105">
        <v>8.0194410692588092E-2</v>
      </c>
      <c r="BH77" s="105">
        <v>7.3511543134872417E-2</v>
      </c>
      <c r="BI77" s="105">
        <v>0.54504504504504503</v>
      </c>
      <c r="BJ77" s="105">
        <v>2.2462462462462462</v>
      </c>
      <c r="BK77" s="105">
        <v>8.2582582582582581E-2</v>
      </c>
      <c r="BL77" s="105">
        <v>0.31381381381381379</v>
      </c>
      <c r="BM77" s="105">
        <v>4.954954954954955E-2</v>
      </c>
      <c r="BN77" s="105">
        <v>1.6516516516516516E-2</v>
      </c>
      <c r="BO77" s="105">
        <v>8.2582582582582581E-2</v>
      </c>
      <c r="BP77" s="103">
        <v>8745</v>
      </c>
      <c r="BQ77" s="100">
        <v>328</v>
      </c>
      <c r="BR77" s="100">
        <v>216</v>
      </c>
      <c r="BS77" s="100">
        <v>116</v>
      </c>
      <c r="BT77" s="100">
        <v>197</v>
      </c>
      <c r="BU77" s="100">
        <v>19</v>
      </c>
      <c r="BV77" s="100">
        <v>4</v>
      </c>
      <c r="BW77" s="100">
        <v>36</v>
      </c>
      <c r="BX77" s="100">
        <v>13</v>
      </c>
      <c r="BY77" s="100">
        <v>8</v>
      </c>
      <c r="BZ77" s="106">
        <v>75</v>
      </c>
      <c r="CA77" s="103">
        <v>0</v>
      </c>
      <c r="CB77" s="100">
        <v>49</v>
      </c>
      <c r="CC77" s="100">
        <v>23</v>
      </c>
      <c r="CD77" s="100">
        <v>20</v>
      </c>
      <c r="CE77" s="100">
        <v>0</v>
      </c>
      <c r="CF77" s="100">
        <v>7</v>
      </c>
      <c r="CG77" s="100">
        <v>0</v>
      </c>
      <c r="CH77" s="100">
        <v>0</v>
      </c>
      <c r="CI77" s="100">
        <v>0</v>
      </c>
      <c r="CJ77" s="100">
        <v>0</v>
      </c>
      <c r="CK77" s="106">
        <v>3</v>
      </c>
      <c r="CL77" s="103">
        <v>337</v>
      </c>
      <c r="CM77" s="106">
        <v>15564</v>
      </c>
      <c r="CN77" s="103">
        <v>57</v>
      </c>
      <c r="CO77" s="100">
        <v>0</v>
      </c>
      <c r="CP77" s="100">
        <v>143</v>
      </c>
      <c r="CQ77" s="100">
        <v>6</v>
      </c>
      <c r="CR77" s="100">
        <v>1</v>
      </c>
      <c r="CS77" s="100">
        <v>2</v>
      </c>
      <c r="CT77" s="100">
        <v>134</v>
      </c>
      <c r="CU77" s="106">
        <v>0</v>
      </c>
      <c r="CV77" s="103">
        <v>271</v>
      </c>
      <c r="CW77" s="100">
        <v>79</v>
      </c>
      <c r="CX77" s="100">
        <v>116</v>
      </c>
      <c r="CY77" s="100">
        <v>30</v>
      </c>
      <c r="CZ77" s="100">
        <v>38</v>
      </c>
      <c r="DA77" s="100">
        <v>3</v>
      </c>
      <c r="DB77" s="100">
        <v>272</v>
      </c>
      <c r="DC77" s="100">
        <v>26</v>
      </c>
      <c r="DD77" s="100">
        <v>39</v>
      </c>
      <c r="DE77" s="106">
        <v>39</v>
      </c>
      <c r="DF77" s="98">
        <v>2610.9127182044886</v>
      </c>
    </row>
    <row r="78" spans="1:110" ht="15" thickBot="1" x14ac:dyDescent="0.4">
      <c r="A78" s="85" t="s">
        <v>102</v>
      </c>
      <c r="B78" s="85" t="s">
        <v>103</v>
      </c>
      <c r="C78" s="85" t="s">
        <v>256</v>
      </c>
      <c r="D78" s="85" t="s">
        <v>257</v>
      </c>
      <c r="E78" s="85" t="s">
        <v>288</v>
      </c>
      <c r="F78" s="85" t="s">
        <v>289</v>
      </c>
      <c r="G78" s="85" t="s">
        <v>290</v>
      </c>
      <c r="H78" s="85" t="s">
        <v>291</v>
      </c>
      <c r="I78" s="86">
        <v>210</v>
      </c>
      <c r="J78" s="86">
        <v>221</v>
      </c>
      <c r="K78" s="87">
        <v>431</v>
      </c>
      <c r="L78" s="88" t="s">
        <v>290</v>
      </c>
      <c r="M78" s="88">
        <v>26</v>
      </c>
      <c r="N78" s="88">
        <v>26</v>
      </c>
      <c r="O78" s="88" t="s">
        <v>291</v>
      </c>
      <c r="P78" s="88">
        <v>2301</v>
      </c>
      <c r="Q78" s="88" t="s">
        <v>290</v>
      </c>
      <c r="R78" s="89">
        <v>0</v>
      </c>
      <c r="S78" s="88">
        <v>23</v>
      </c>
      <c r="T78" s="88" t="s">
        <v>288</v>
      </c>
      <c r="U78" s="88">
        <v>2</v>
      </c>
      <c r="V78" s="88" t="s">
        <v>261</v>
      </c>
      <c r="W78" s="88">
        <v>6.3220099999999997</v>
      </c>
      <c r="X78" s="88">
        <v>12</v>
      </c>
      <c r="Y78" s="88">
        <v>2301</v>
      </c>
      <c r="Z78">
        <v>73240</v>
      </c>
      <c r="AA78">
        <v>6731</v>
      </c>
      <c r="AB78">
        <v>118</v>
      </c>
      <c r="AC78">
        <v>1168</v>
      </c>
      <c r="AD78">
        <v>65223</v>
      </c>
      <c r="AE78">
        <v>542</v>
      </c>
      <c r="AF78">
        <v>20</v>
      </c>
      <c r="AG78">
        <v>76</v>
      </c>
      <c r="AH78">
        <v>0</v>
      </c>
      <c r="AI78">
        <v>8</v>
      </c>
      <c r="AJ78">
        <v>8</v>
      </c>
      <c r="AK78">
        <v>365</v>
      </c>
      <c r="AL78">
        <v>65</v>
      </c>
      <c r="AM78">
        <v>1168</v>
      </c>
      <c r="AN78" s="99">
        <v>4</v>
      </c>
      <c r="AO78" s="100">
        <v>0</v>
      </c>
      <c r="AP78" s="100">
        <v>9</v>
      </c>
      <c r="AQ78" s="100">
        <v>7</v>
      </c>
      <c r="AR78" s="100">
        <v>0</v>
      </c>
      <c r="AS78" s="100">
        <v>0</v>
      </c>
      <c r="AT78" s="100">
        <v>0</v>
      </c>
      <c r="AU78" s="101">
        <v>0</v>
      </c>
      <c r="AV78" s="102">
        <v>19</v>
      </c>
      <c r="AW78" s="103">
        <v>26.246246246246248</v>
      </c>
      <c r="AX78" s="100">
        <v>30.582582582582582</v>
      </c>
      <c r="AY78" s="100">
        <v>4.7927927927927927</v>
      </c>
      <c r="AZ78" s="100">
        <v>2.5105105105105103</v>
      </c>
      <c r="BA78" s="101">
        <v>1.8258258258258258</v>
      </c>
      <c r="BB78" s="104">
        <v>17.357357357357358</v>
      </c>
      <c r="BC78" s="105">
        <v>0.5990990990990992</v>
      </c>
      <c r="BD78" s="105">
        <v>0.34234234234234234</v>
      </c>
      <c r="BE78" s="105">
        <v>0.21354799513973269</v>
      </c>
      <c r="BF78" s="105">
        <v>0.16160388821385177</v>
      </c>
      <c r="BG78" s="105">
        <v>0.13851761846901581</v>
      </c>
      <c r="BH78" s="105">
        <v>0.12697448359659783</v>
      </c>
      <c r="BI78" s="105">
        <v>0.94144144144144148</v>
      </c>
      <c r="BJ78" s="105">
        <v>3.8798798798798799</v>
      </c>
      <c r="BK78" s="105">
        <v>0.14264264264264262</v>
      </c>
      <c r="BL78" s="105">
        <v>0.54204204204204198</v>
      </c>
      <c r="BM78" s="105">
        <v>8.5585585585585572E-2</v>
      </c>
      <c r="BN78" s="105">
        <v>2.8528528528528527E-2</v>
      </c>
      <c r="BO78" s="105">
        <v>0.14264264264264262</v>
      </c>
      <c r="BP78" s="103">
        <v>9894</v>
      </c>
      <c r="BQ78" s="100">
        <v>268</v>
      </c>
      <c r="BR78" s="100">
        <v>165</v>
      </c>
      <c r="BS78" s="100">
        <v>93</v>
      </c>
      <c r="BT78" s="100">
        <v>140</v>
      </c>
      <c r="BU78" s="100">
        <v>38</v>
      </c>
      <c r="BV78" s="100">
        <v>42</v>
      </c>
      <c r="BW78" s="100">
        <v>71</v>
      </c>
      <c r="BX78" s="100">
        <v>14</v>
      </c>
      <c r="BY78" s="100">
        <v>111</v>
      </c>
      <c r="BZ78" s="106">
        <v>146</v>
      </c>
      <c r="CA78" s="103">
        <v>72</v>
      </c>
      <c r="CB78" s="100">
        <v>75</v>
      </c>
      <c r="CC78" s="100">
        <v>59</v>
      </c>
      <c r="CD78" s="100">
        <v>84</v>
      </c>
      <c r="CE78" s="100">
        <v>10</v>
      </c>
      <c r="CF78" s="100">
        <v>0</v>
      </c>
      <c r="CG78" s="100">
        <v>0</v>
      </c>
      <c r="CH78" s="100">
        <v>0</v>
      </c>
      <c r="CI78" s="100">
        <v>12</v>
      </c>
      <c r="CJ78" s="100">
        <v>0</v>
      </c>
      <c r="CK78" s="106">
        <v>120</v>
      </c>
      <c r="CL78" s="103">
        <v>6416</v>
      </c>
      <c r="CM78" s="106">
        <v>59169</v>
      </c>
      <c r="CN78" s="103">
        <v>5</v>
      </c>
      <c r="CO78" s="100">
        <v>0</v>
      </c>
      <c r="CP78" s="100">
        <v>27</v>
      </c>
      <c r="CQ78" s="100">
        <v>1</v>
      </c>
      <c r="CR78" s="100">
        <v>0</v>
      </c>
      <c r="CS78" s="100">
        <v>0</v>
      </c>
      <c r="CT78" s="100">
        <v>22</v>
      </c>
      <c r="CU78" s="106">
        <v>0</v>
      </c>
      <c r="CV78" s="103">
        <v>186</v>
      </c>
      <c r="CW78" s="100">
        <v>110</v>
      </c>
      <c r="CX78" s="100">
        <v>132</v>
      </c>
      <c r="CY78" s="100">
        <v>20</v>
      </c>
      <c r="CZ78" s="100">
        <v>55</v>
      </c>
      <c r="DA78" s="100">
        <v>50</v>
      </c>
      <c r="DB78" s="100">
        <v>304</v>
      </c>
      <c r="DC78" s="100">
        <v>52</v>
      </c>
      <c r="DD78" s="100">
        <v>47</v>
      </c>
      <c r="DE78" s="106">
        <v>47</v>
      </c>
      <c r="DF78" s="98">
        <v>2899.5985300872762</v>
      </c>
    </row>
    <row r="79" spans="1:110" ht="15" thickBot="1" x14ac:dyDescent="0.4">
      <c r="A79" s="85" t="s">
        <v>102</v>
      </c>
      <c r="B79" s="85" t="s">
        <v>103</v>
      </c>
      <c r="C79" s="85" t="s">
        <v>256</v>
      </c>
      <c r="D79" s="85" t="s">
        <v>257</v>
      </c>
      <c r="E79" s="85" t="s">
        <v>288</v>
      </c>
      <c r="F79" s="85" t="s">
        <v>289</v>
      </c>
      <c r="G79" s="85" t="s">
        <v>292</v>
      </c>
      <c r="H79" s="85" t="s">
        <v>293</v>
      </c>
      <c r="I79" s="86">
        <v>75</v>
      </c>
      <c r="J79" s="86">
        <v>60</v>
      </c>
      <c r="K79" s="87">
        <v>135</v>
      </c>
      <c r="L79" s="88" t="s">
        <v>292</v>
      </c>
      <c r="M79" s="88">
        <v>24</v>
      </c>
      <c r="N79" s="88">
        <v>24</v>
      </c>
      <c r="O79" s="88" t="s">
        <v>293</v>
      </c>
      <c r="P79" s="88">
        <v>2302</v>
      </c>
      <c r="Q79" s="88" t="s">
        <v>292</v>
      </c>
      <c r="R79" s="89">
        <v>0</v>
      </c>
      <c r="S79" s="88">
        <v>23</v>
      </c>
      <c r="T79" s="88" t="s">
        <v>288</v>
      </c>
      <c r="U79" s="88">
        <v>2</v>
      </c>
      <c r="V79" s="88" t="s">
        <v>261</v>
      </c>
      <c r="W79" s="88">
        <v>1.4810399999999999</v>
      </c>
      <c r="X79" s="88">
        <v>12</v>
      </c>
      <c r="Y79" s="88">
        <v>2302</v>
      </c>
      <c r="Z79">
        <v>26425</v>
      </c>
      <c r="AA79">
        <v>1736</v>
      </c>
      <c r="AB79">
        <v>380</v>
      </c>
      <c r="AC79">
        <v>1332</v>
      </c>
      <c r="AD79">
        <v>22977</v>
      </c>
      <c r="AE79">
        <v>106</v>
      </c>
      <c r="AF79">
        <v>9</v>
      </c>
      <c r="AG79">
        <v>19</v>
      </c>
      <c r="AH79">
        <v>0</v>
      </c>
      <c r="AI79">
        <v>24</v>
      </c>
      <c r="AJ79">
        <v>0</v>
      </c>
      <c r="AK79">
        <v>50</v>
      </c>
      <c r="AL79">
        <v>4</v>
      </c>
      <c r="AM79">
        <v>1332</v>
      </c>
      <c r="AN79" s="99">
        <v>4</v>
      </c>
      <c r="AO79" s="100">
        <v>0</v>
      </c>
      <c r="AP79" s="100">
        <v>1</v>
      </c>
      <c r="AQ79" s="100">
        <v>4</v>
      </c>
      <c r="AR79" s="100">
        <v>0</v>
      </c>
      <c r="AS79" s="100">
        <v>0</v>
      </c>
      <c r="AT79" s="100">
        <v>0</v>
      </c>
      <c r="AU79" s="101">
        <v>0</v>
      </c>
      <c r="AV79" s="102">
        <v>8</v>
      </c>
      <c r="AW79" s="103">
        <v>6.5615615615615619</v>
      </c>
      <c r="AX79" s="100">
        <v>7.6456456456456454</v>
      </c>
      <c r="AY79" s="100">
        <v>1.1981981981981982</v>
      </c>
      <c r="AZ79" s="100">
        <v>0.62762762762762758</v>
      </c>
      <c r="BA79" s="101">
        <v>0.45645645645645644</v>
      </c>
      <c r="BB79" s="104">
        <v>4.3393393393393396</v>
      </c>
      <c r="BC79" s="105">
        <v>0.25225225225225223</v>
      </c>
      <c r="BD79" s="105">
        <v>0.14414414414414414</v>
      </c>
      <c r="BE79" s="105">
        <v>8.9914945321992706E-2</v>
      </c>
      <c r="BF79" s="105">
        <v>6.8043742405832316E-2</v>
      </c>
      <c r="BG79" s="105">
        <v>5.8323207776427702E-2</v>
      </c>
      <c r="BH79" s="105">
        <v>5.3462940461725388E-2</v>
      </c>
      <c r="BI79" s="105">
        <v>0.3963963963963964</v>
      </c>
      <c r="BJ79" s="105">
        <v>1.6336336336336337</v>
      </c>
      <c r="BK79" s="105">
        <v>6.0060060060060053E-2</v>
      </c>
      <c r="BL79" s="105">
        <v>0.22822822822822825</v>
      </c>
      <c r="BM79" s="105">
        <v>3.6036036036036036E-2</v>
      </c>
      <c r="BN79" s="105">
        <v>1.2012012012012012E-2</v>
      </c>
      <c r="BO79" s="105">
        <v>6.006006006006006E-2</v>
      </c>
      <c r="BP79" s="103">
        <v>4452</v>
      </c>
      <c r="BQ79" s="100">
        <v>121</v>
      </c>
      <c r="BR79" s="100">
        <v>74</v>
      </c>
      <c r="BS79" s="100">
        <v>42</v>
      </c>
      <c r="BT79" s="100">
        <v>63</v>
      </c>
      <c r="BU79" s="100">
        <v>17</v>
      </c>
      <c r="BV79" s="100">
        <v>19</v>
      </c>
      <c r="BW79" s="100">
        <v>32</v>
      </c>
      <c r="BX79" s="100">
        <v>6</v>
      </c>
      <c r="BY79" s="100">
        <v>50</v>
      </c>
      <c r="BZ79" s="106">
        <v>66</v>
      </c>
      <c r="CA79" s="103">
        <v>32</v>
      </c>
      <c r="CB79" s="100">
        <v>34</v>
      </c>
      <c r="CC79" s="100">
        <v>27</v>
      </c>
      <c r="CD79" s="100">
        <v>38</v>
      </c>
      <c r="CE79" s="100">
        <v>5</v>
      </c>
      <c r="CF79" s="100">
        <v>0</v>
      </c>
      <c r="CG79" s="100">
        <v>0</v>
      </c>
      <c r="CH79" s="100">
        <v>0</v>
      </c>
      <c r="CI79" s="100">
        <v>5</v>
      </c>
      <c r="CJ79" s="100">
        <v>0</v>
      </c>
      <c r="CK79" s="106">
        <v>54</v>
      </c>
      <c r="CL79" s="103">
        <v>2009</v>
      </c>
      <c r="CM79" s="106">
        <v>18533</v>
      </c>
      <c r="CN79" s="103">
        <v>6</v>
      </c>
      <c r="CO79" s="100">
        <v>0</v>
      </c>
      <c r="CP79" s="100">
        <v>30</v>
      </c>
      <c r="CQ79" s="100">
        <v>1</v>
      </c>
      <c r="CR79" s="100">
        <v>0</v>
      </c>
      <c r="CS79" s="100">
        <v>0</v>
      </c>
      <c r="CT79" s="100">
        <v>26</v>
      </c>
      <c r="CU79" s="106">
        <v>0</v>
      </c>
      <c r="CV79" s="103">
        <v>84</v>
      </c>
      <c r="CW79" s="100">
        <v>50</v>
      </c>
      <c r="CX79" s="100">
        <v>59</v>
      </c>
      <c r="CY79" s="100">
        <v>9</v>
      </c>
      <c r="CZ79" s="100">
        <v>25</v>
      </c>
      <c r="DA79" s="100">
        <v>23</v>
      </c>
      <c r="DB79" s="100">
        <v>137</v>
      </c>
      <c r="DC79" s="100">
        <v>23</v>
      </c>
      <c r="DD79" s="100">
        <v>21</v>
      </c>
      <c r="DE79" s="106">
        <v>21</v>
      </c>
      <c r="DF79" s="98">
        <v>908.22691777675698</v>
      </c>
    </row>
    <row r="80" spans="1:110" ht="15" thickBot="1" x14ac:dyDescent="0.4">
      <c r="A80" s="85" t="s">
        <v>102</v>
      </c>
      <c r="B80" s="85" t="s">
        <v>103</v>
      </c>
      <c r="C80" s="85" t="s">
        <v>256</v>
      </c>
      <c r="D80" s="85" t="s">
        <v>257</v>
      </c>
      <c r="E80" s="85" t="s">
        <v>206</v>
      </c>
      <c r="F80" s="85" t="s">
        <v>289</v>
      </c>
      <c r="G80" s="85" t="s">
        <v>226</v>
      </c>
      <c r="H80" s="85" t="s">
        <v>294</v>
      </c>
      <c r="I80" s="86">
        <v>95</v>
      </c>
      <c r="J80" s="86">
        <v>94</v>
      </c>
      <c r="K80" s="87">
        <v>189</v>
      </c>
      <c r="L80" s="88" t="s">
        <v>295</v>
      </c>
      <c r="M80" s="88">
        <v>23</v>
      </c>
      <c r="N80" s="88">
        <v>23</v>
      </c>
      <c r="O80" s="88" t="s">
        <v>294</v>
      </c>
      <c r="P80" s="88">
        <v>2303</v>
      </c>
      <c r="Q80" s="88" t="s">
        <v>295</v>
      </c>
      <c r="R80" s="89">
        <v>0</v>
      </c>
      <c r="S80" s="88">
        <v>23</v>
      </c>
      <c r="T80" s="88" t="s">
        <v>288</v>
      </c>
      <c r="U80" s="88">
        <v>2</v>
      </c>
      <c r="V80" s="88" t="s">
        <v>261</v>
      </c>
      <c r="W80" s="88">
        <v>1.8789899999999999</v>
      </c>
      <c r="X80" s="88">
        <v>12</v>
      </c>
      <c r="Y80" s="88">
        <v>2303</v>
      </c>
      <c r="Z80">
        <v>25315</v>
      </c>
      <c r="AA80">
        <v>2387</v>
      </c>
      <c r="AB80">
        <v>196</v>
      </c>
      <c r="AC80">
        <v>478</v>
      </c>
      <c r="AD80">
        <v>22254</v>
      </c>
      <c r="AE80">
        <v>148</v>
      </c>
      <c r="AF80">
        <v>10</v>
      </c>
      <c r="AG80">
        <v>15</v>
      </c>
      <c r="AH80">
        <v>9</v>
      </c>
      <c r="AI80">
        <v>0</v>
      </c>
      <c r="AJ80">
        <v>0</v>
      </c>
      <c r="AK80">
        <v>110</v>
      </c>
      <c r="AL80">
        <v>3</v>
      </c>
      <c r="AM80">
        <v>36892</v>
      </c>
      <c r="AN80" s="99">
        <v>4</v>
      </c>
      <c r="AO80" s="100">
        <v>1</v>
      </c>
      <c r="AP80" s="100">
        <v>4</v>
      </c>
      <c r="AQ80" s="100">
        <v>0</v>
      </c>
      <c r="AR80" s="100">
        <v>0</v>
      </c>
      <c r="AS80" s="100">
        <v>0</v>
      </c>
      <c r="AT80" s="100">
        <v>0</v>
      </c>
      <c r="AU80" s="101">
        <v>0</v>
      </c>
      <c r="AV80" s="102">
        <v>10</v>
      </c>
      <c r="AW80" s="103">
        <v>5.1801801801801801</v>
      </c>
      <c r="AX80" s="100">
        <v>6.0360360360360357</v>
      </c>
      <c r="AY80" s="100">
        <v>0.94594594594594594</v>
      </c>
      <c r="AZ80" s="100">
        <v>0.49549549549549549</v>
      </c>
      <c r="BA80" s="101">
        <v>0.36036036036036034</v>
      </c>
      <c r="BB80" s="104">
        <v>3.4257942152678997</v>
      </c>
      <c r="BC80" s="105">
        <v>0.31531531531531531</v>
      </c>
      <c r="BD80" s="105">
        <v>0.18018018018018017</v>
      </c>
      <c r="BE80" s="105">
        <v>0.11239368165249089</v>
      </c>
      <c r="BF80" s="105">
        <v>8.5054678007290399E-2</v>
      </c>
      <c r="BG80" s="105">
        <v>7.2904009720534624E-2</v>
      </c>
      <c r="BH80" s="105">
        <v>6.6828675577156743E-2</v>
      </c>
      <c r="BI80" s="105">
        <v>0.49549549549549554</v>
      </c>
      <c r="BJ80" s="105">
        <v>2.0420420420420422</v>
      </c>
      <c r="BK80" s="105">
        <v>7.5075075075075062E-2</v>
      </c>
      <c r="BL80" s="105">
        <v>0.28528528528528529</v>
      </c>
      <c r="BM80" s="105">
        <v>4.5045045045045043E-2</v>
      </c>
      <c r="BN80" s="105">
        <v>1.5015015015015015E-2</v>
      </c>
      <c r="BO80" s="105">
        <v>7.5075075075075076E-2</v>
      </c>
      <c r="BP80" s="103">
        <v>4947</v>
      </c>
      <c r="BQ80" s="100">
        <v>134</v>
      </c>
      <c r="BR80" s="100">
        <v>82</v>
      </c>
      <c r="BS80" s="100">
        <v>46</v>
      </c>
      <c r="BT80" s="100">
        <v>70</v>
      </c>
      <c r="BU80" s="100">
        <v>19</v>
      </c>
      <c r="BV80" s="100">
        <v>21</v>
      </c>
      <c r="BW80" s="100">
        <v>36</v>
      </c>
      <c r="BX80" s="100">
        <v>7</v>
      </c>
      <c r="BY80" s="100">
        <v>55</v>
      </c>
      <c r="BZ80" s="106">
        <v>73</v>
      </c>
      <c r="CA80" s="103">
        <v>36</v>
      </c>
      <c r="CB80" s="100">
        <v>38</v>
      </c>
      <c r="CC80" s="100">
        <v>30</v>
      </c>
      <c r="CD80" s="100">
        <v>42</v>
      </c>
      <c r="CE80" s="100">
        <v>5</v>
      </c>
      <c r="CF80" s="100">
        <v>0</v>
      </c>
      <c r="CG80" s="100">
        <v>0</v>
      </c>
      <c r="CH80" s="100">
        <v>0</v>
      </c>
      <c r="CI80" s="100">
        <v>6</v>
      </c>
      <c r="CJ80" s="100">
        <v>0</v>
      </c>
      <c r="CK80" s="106">
        <v>60</v>
      </c>
      <c r="CL80" s="103">
        <v>2813</v>
      </c>
      <c r="CM80" s="106">
        <v>25946</v>
      </c>
      <c r="CN80" s="103">
        <v>156</v>
      </c>
      <c r="CO80" s="100">
        <v>0</v>
      </c>
      <c r="CP80" s="100">
        <v>838</v>
      </c>
      <c r="CQ80" s="100">
        <v>24</v>
      </c>
      <c r="CR80" s="100">
        <v>7</v>
      </c>
      <c r="CS80" s="100">
        <v>12</v>
      </c>
      <c r="CT80" s="100">
        <v>707</v>
      </c>
      <c r="CU80" s="106">
        <v>2</v>
      </c>
      <c r="CV80" s="103">
        <v>93</v>
      </c>
      <c r="CW80" s="100">
        <v>55</v>
      </c>
      <c r="CX80" s="100">
        <v>66</v>
      </c>
      <c r="CY80" s="100">
        <v>10</v>
      </c>
      <c r="CZ80" s="100">
        <v>28</v>
      </c>
      <c r="DA80" s="100">
        <v>25</v>
      </c>
      <c r="DB80" s="100">
        <v>152</v>
      </c>
      <c r="DC80" s="100">
        <v>26</v>
      </c>
      <c r="DD80" s="100">
        <v>23</v>
      </c>
      <c r="DE80" s="106">
        <v>24</v>
      </c>
      <c r="DF80" s="98">
        <v>1271.5176848874598</v>
      </c>
    </row>
    <row r="81" spans="1:110" ht="15" thickBot="1" x14ac:dyDescent="0.4">
      <c r="A81" s="85" t="s">
        <v>102</v>
      </c>
      <c r="B81" s="85" t="s">
        <v>103</v>
      </c>
      <c r="C81" s="85" t="s">
        <v>256</v>
      </c>
      <c r="D81" s="85" t="s">
        <v>257</v>
      </c>
      <c r="E81" s="85" t="s">
        <v>288</v>
      </c>
      <c r="F81" s="85" t="s">
        <v>289</v>
      </c>
      <c r="G81" s="85" t="s">
        <v>296</v>
      </c>
      <c r="H81" s="85" t="s">
        <v>297</v>
      </c>
      <c r="I81" s="86">
        <v>60</v>
      </c>
      <c r="J81" s="86">
        <v>46</v>
      </c>
      <c r="K81" s="87">
        <v>106</v>
      </c>
      <c r="L81" s="88" t="s">
        <v>296</v>
      </c>
      <c r="M81" s="88">
        <v>22</v>
      </c>
      <c r="N81" s="88">
        <v>22</v>
      </c>
      <c r="O81" s="88" t="s">
        <v>297</v>
      </c>
      <c r="P81" s="88">
        <v>2304</v>
      </c>
      <c r="Q81" s="88" t="s">
        <v>296</v>
      </c>
      <c r="R81" s="89">
        <v>0</v>
      </c>
      <c r="S81" s="88">
        <v>23</v>
      </c>
      <c r="T81" s="88" t="s">
        <v>288</v>
      </c>
      <c r="U81" s="88">
        <v>2</v>
      </c>
      <c r="V81" s="88" t="s">
        <v>261</v>
      </c>
      <c r="W81" s="88">
        <v>0.76342299999999996</v>
      </c>
      <c r="X81" s="88">
        <v>12</v>
      </c>
      <c r="Y81" s="88">
        <v>2304</v>
      </c>
      <c r="Z81">
        <v>20730</v>
      </c>
      <c r="AA81">
        <v>1200</v>
      </c>
      <c r="AB81">
        <v>135</v>
      </c>
      <c r="AC81">
        <v>211</v>
      </c>
      <c r="AD81">
        <v>19184</v>
      </c>
      <c r="AE81">
        <v>180</v>
      </c>
      <c r="AF81">
        <v>15</v>
      </c>
      <c r="AG81">
        <v>26</v>
      </c>
      <c r="AH81">
        <v>1</v>
      </c>
      <c r="AI81">
        <v>40</v>
      </c>
      <c r="AJ81">
        <v>1</v>
      </c>
      <c r="AK81">
        <v>75</v>
      </c>
      <c r="AL81">
        <v>22</v>
      </c>
      <c r="AM81">
        <v>4257</v>
      </c>
      <c r="AN81" s="99">
        <v>7</v>
      </c>
      <c r="AO81" s="100">
        <v>0</v>
      </c>
      <c r="AP81" s="100">
        <v>0</v>
      </c>
      <c r="AQ81" s="100">
        <v>1</v>
      </c>
      <c r="AR81" s="100">
        <v>0</v>
      </c>
      <c r="AS81" s="100">
        <v>0</v>
      </c>
      <c r="AT81" s="100">
        <v>0</v>
      </c>
      <c r="AU81" s="101">
        <v>0</v>
      </c>
      <c r="AV81" s="102">
        <v>15</v>
      </c>
      <c r="AW81" s="103">
        <v>8.9789789789789793</v>
      </c>
      <c r="AX81" s="100">
        <v>10.462462462462462</v>
      </c>
      <c r="AY81" s="100">
        <v>1.6396396396396395</v>
      </c>
      <c r="AZ81" s="100">
        <v>0.85885885885885882</v>
      </c>
      <c r="BA81" s="101">
        <v>0.62462462462462465</v>
      </c>
      <c r="BB81" s="104">
        <v>5.9380433064643592</v>
      </c>
      <c r="BC81" s="105">
        <v>0.47297297297297303</v>
      </c>
      <c r="BD81" s="105">
        <v>0.27027027027027029</v>
      </c>
      <c r="BE81" s="105">
        <v>0.16859052247873632</v>
      </c>
      <c r="BF81" s="105">
        <v>0.12758201701093558</v>
      </c>
      <c r="BG81" s="105">
        <v>0.10935601458080194</v>
      </c>
      <c r="BH81" s="105">
        <v>0.1002430133657351</v>
      </c>
      <c r="BI81" s="105">
        <v>0.7432432432432432</v>
      </c>
      <c r="BJ81" s="105">
        <v>3.0630630630630629</v>
      </c>
      <c r="BK81" s="105">
        <v>0.1126126126126126</v>
      </c>
      <c r="BL81" s="105">
        <v>0.42792792792792794</v>
      </c>
      <c r="BM81" s="105">
        <v>6.7567567567567571E-2</v>
      </c>
      <c r="BN81" s="105">
        <v>2.2522522522522525E-2</v>
      </c>
      <c r="BO81" s="105">
        <v>0.1126126126126126</v>
      </c>
      <c r="BP81" s="103">
        <v>7420</v>
      </c>
      <c r="BQ81" s="100">
        <v>201</v>
      </c>
      <c r="BR81" s="100">
        <v>123</v>
      </c>
      <c r="BS81" s="100">
        <v>70</v>
      </c>
      <c r="BT81" s="100">
        <v>105</v>
      </c>
      <c r="BU81" s="100">
        <v>28</v>
      </c>
      <c r="BV81" s="100">
        <v>32</v>
      </c>
      <c r="BW81" s="100">
        <v>53</v>
      </c>
      <c r="BX81" s="100">
        <v>11</v>
      </c>
      <c r="BY81" s="100">
        <v>83</v>
      </c>
      <c r="BZ81" s="106">
        <v>110</v>
      </c>
      <c r="CA81" s="103">
        <v>54</v>
      </c>
      <c r="CB81" s="100">
        <v>56</v>
      </c>
      <c r="CC81" s="100">
        <v>45</v>
      </c>
      <c r="CD81" s="100">
        <v>63</v>
      </c>
      <c r="CE81" s="100">
        <v>8</v>
      </c>
      <c r="CF81" s="100">
        <v>0</v>
      </c>
      <c r="CG81" s="100">
        <v>0</v>
      </c>
      <c r="CH81" s="100">
        <v>0</v>
      </c>
      <c r="CI81" s="100">
        <v>9</v>
      </c>
      <c r="CJ81" s="100">
        <v>0</v>
      </c>
      <c r="CK81" s="106">
        <v>90</v>
      </c>
      <c r="CL81" s="103">
        <v>1578</v>
      </c>
      <c r="CM81" s="106">
        <v>14552</v>
      </c>
      <c r="CN81" s="103">
        <v>18</v>
      </c>
      <c r="CO81" s="100">
        <v>0</v>
      </c>
      <c r="CP81" s="100">
        <v>97</v>
      </c>
      <c r="CQ81" s="100">
        <v>3</v>
      </c>
      <c r="CR81" s="100">
        <v>1</v>
      </c>
      <c r="CS81" s="100">
        <v>1</v>
      </c>
      <c r="CT81" s="100">
        <v>82</v>
      </c>
      <c r="CU81" s="106">
        <v>0</v>
      </c>
      <c r="CV81" s="103">
        <v>139</v>
      </c>
      <c r="CW81" s="100">
        <v>83</v>
      </c>
      <c r="CX81" s="100">
        <v>99</v>
      </c>
      <c r="CY81" s="100">
        <v>15</v>
      </c>
      <c r="CZ81" s="100">
        <v>42</v>
      </c>
      <c r="DA81" s="100">
        <v>38</v>
      </c>
      <c r="DB81" s="100">
        <v>228</v>
      </c>
      <c r="DC81" s="100">
        <v>39</v>
      </c>
      <c r="DD81" s="100">
        <v>35</v>
      </c>
      <c r="DE81" s="106">
        <v>36</v>
      </c>
      <c r="DF81" s="98">
        <v>713.12632062471289</v>
      </c>
    </row>
    <row r="82" spans="1:110" ht="15" thickBot="1" x14ac:dyDescent="0.4">
      <c r="A82" s="85" t="s">
        <v>102</v>
      </c>
      <c r="B82" s="85" t="s">
        <v>103</v>
      </c>
      <c r="C82" s="85" t="s">
        <v>256</v>
      </c>
      <c r="D82" s="85" t="s">
        <v>257</v>
      </c>
      <c r="E82" s="85" t="s">
        <v>288</v>
      </c>
      <c r="F82" s="85" t="s">
        <v>289</v>
      </c>
      <c r="G82" s="85" t="s">
        <v>298</v>
      </c>
      <c r="H82" s="85" t="s">
        <v>299</v>
      </c>
      <c r="I82" s="86">
        <v>332</v>
      </c>
      <c r="J82" s="86">
        <v>317</v>
      </c>
      <c r="K82" s="87">
        <v>649</v>
      </c>
      <c r="L82" s="88" t="s">
        <v>298</v>
      </c>
      <c r="M82" s="88">
        <v>25</v>
      </c>
      <c r="N82" s="88">
        <v>25</v>
      </c>
      <c r="O82" s="88" t="s">
        <v>299</v>
      </c>
      <c r="P82" s="88">
        <v>2305</v>
      </c>
      <c r="Q82" s="88" t="s">
        <v>298</v>
      </c>
      <c r="R82" s="89">
        <v>0</v>
      </c>
      <c r="S82" s="88">
        <v>23</v>
      </c>
      <c r="T82" s="88" t="s">
        <v>288</v>
      </c>
      <c r="U82" s="88">
        <v>2</v>
      </c>
      <c r="V82" s="88" t="s">
        <v>261</v>
      </c>
      <c r="W82" s="88">
        <v>2.8363</v>
      </c>
      <c r="X82" s="88">
        <v>12</v>
      </c>
      <c r="Y82" s="88">
        <v>2305</v>
      </c>
      <c r="Z82">
        <v>90425</v>
      </c>
      <c r="AA82">
        <v>10877</v>
      </c>
      <c r="AB82">
        <v>303</v>
      </c>
      <c r="AC82">
        <v>3073</v>
      </c>
      <c r="AD82">
        <v>76172</v>
      </c>
      <c r="AE82">
        <v>628</v>
      </c>
      <c r="AF82">
        <v>14</v>
      </c>
      <c r="AG82">
        <v>88</v>
      </c>
      <c r="AH82">
        <v>24</v>
      </c>
      <c r="AI82">
        <v>74</v>
      </c>
      <c r="AJ82">
        <v>0</v>
      </c>
      <c r="AK82">
        <v>361</v>
      </c>
      <c r="AL82">
        <v>68</v>
      </c>
      <c r="AM82">
        <v>100177</v>
      </c>
      <c r="AN82" s="99">
        <v>13</v>
      </c>
      <c r="AO82" s="100">
        <v>0</v>
      </c>
      <c r="AP82" s="100">
        <v>0</v>
      </c>
      <c r="AQ82" s="100">
        <v>1</v>
      </c>
      <c r="AR82" s="100">
        <v>0</v>
      </c>
      <c r="AS82" s="100">
        <v>0</v>
      </c>
      <c r="AT82" s="100">
        <v>0</v>
      </c>
      <c r="AU82" s="101">
        <v>0</v>
      </c>
      <c r="AV82" s="102">
        <v>14</v>
      </c>
      <c r="AW82" s="103">
        <v>30.39039039039039</v>
      </c>
      <c r="AX82" s="100">
        <v>35.411411411411414</v>
      </c>
      <c r="AY82" s="100">
        <v>5.5495495495495497</v>
      </c>
      <c r="AZ82" s="100">
        <v>2.9069069069069071</v>
      </c>
      <c r="BA82" s="101">
        <v>2.114114114114114</v>
      </c>
      <c r="BB82" s="104">
        <v>20.097992729571676</v>
      </c>
      <c r="BC82" s="105">
        <v>0.44144144144144143</v>
      </c>
      <c r="BD82" s="105">
        <v>0.25225225225225223</v>
      </c>
      <c r="BE82" s="105">
        <v>0.15735115431348723</v>
      </c>
      <c r="BF82" s="105">
        <v>0.11907654921020655</v>
      </c>
      <c r="BG82" s="105">
        <v>0.10206561360874847</v>
      </c>
      <c r="BH82" s="105">
        <v>9.356014580801944E-2</v>
      </c>
      <c r="BI82" s="105">
        <v>0.69369369369369382</v>
      </c>
      <c r="BJ82" s="105">
        <v>2.8588588588588588</v>
      </c>
      <c r="BK82" s="105">
        <v>0.1051051051051051</v>
      </c>
      <c r="BL82" s="105">
        <v>0.39939939939939945</v>
      </c>
      <c r="BM82" s="105">
        <v>6.3063063063063057E-2</v>
      </c>
      <c r="BN82" s="105">
        <v>2.1021021021021019E-2</v>
      </c>
      <c r="BO82" s="105">
        <v>0.10510510510510511</v>
      </c>
      <c r="BP82" s="103">
        <v>6926</v>
      </c>
      <c r="BQ82" s="100">
        <v>188</v>
      </c>
      <c r="BR82" s="100">
        <v>115</v>
      </c>
      <c r="BS82" s="100">
        <v>65</v>
      </c>
      <c r="BT82" s="100">
        <v>98</v>
      </c>
      <c r="BU82" s="100">
        <v>26</v>
      </c>
      <c r="BV82" s="100">
        <v>29</v>
      </c>
      <c r="BW82" s="100">
        <v>50</v>
      </c>
      <c r="BX82" s="100">
        <v>10</v>
      </c>
      <c r="BY82" s="100">
        <v>77</v>
      </c>
      <c r="BZ82" s="106">
        <v>102</v>
      </c>
      <c r="CA82" s="103">
        <v>50</v>
      </c>
      <c r="CB82" s="100">
        <v>53</v>
      </c>
      <c r="CC82" s="100">
        <v>42</v>
      </c>
      <c r="CD82" s="100">
        <v>59</v>
      </c>
      <c r="CE82" s="100">
        <v>7</v>
      </c>
      <c r="CF82" s="100">
        <v>0</v>
      </c>
      <c r="CG82" s="100">
        <v>0</v>
      </c>
      <c r="CH82" s="100">
        <v>0</v>
      </c>
      <c r="CI82" s="100">
        <v>8</v>
      </c>
      <c r="CJ82" s="100">
        <v>0</v>
      </c>
      <c r="CK82" s="106">
        <v>84</v>
      </c>
      <c r="CL82" s="103">
        <v>9660</v>
      </c>
      <c r="CM82" s="106">
        <v>89097</v>
      </c>
      <c r="CN82" s="103">
        <v>423</v>
      </c>
      <c r="CO82" s="100">
        <v>1</v>
      </c>
      <c r="CP82" s="100">
        <v>2276</v>
      </c>
      <c r="CQ82" s="100">
        <v>64</v>
      </c>
      <c r="CR82" s="100">
        <v>20</v>
      </c>
      <c r="CS82" s="100">
        <v>33</v>
      </c>
      <c r="CT82" s="100">
        <v>1919</v>
      </c>
      <c r="CU82" s="106">
        <v>6</v>
      </c>
      <c r="CV82" s="103">
        <v>130</v>
      </c>
      <c r="CW82" s="100">
        <v>77</v>
      </c>
      <c r="CX82" s="100">
        <v>92</v>
      </c>
      <c r="CY82" s="100">
        <v>14</v>
      </c>
      <c r="CZ82" s="100">
        <v>39</v>
      </c>
      <c r="DA82" s="100">
        <v>35</v>
      </c>
      <c r="DB82" s="100">
        <v>213</v>
      </c>
      <c r="DC82" s="100">
        <v>36</v>
      </c>
      <c r="DD82" s="100">
        <v>33</v>
      </c>
      <c r="DE82" s="106">
        <v>33</v>
      </c>
      <c r="DF82" s="98">
        <v>4366.2168121267796</v>
      </c>
    </row>
    <row r="83" spans="1:110" ht="15" thickBot="1" x14ac:dyDescent="0.4">
      <c r="A83" s="85" t="s">
        <v>102</v>
      </c>
      <c r="B83" s="85" t="s">
        <v>103</v>
      </c>
      <c r="C83" s="85" t="s">
        <v>256</v>
      </c>
      <c r="D83" s="85" t="s">
        <v>257</v>
      </c>
      <c r="E83" s="85" t="s">
        <v>288</v>
      </c>
      <c r="F83" s="85" t="s">
        <v>289</v>
      </c>
      <c r="G83" s="85" t="s">
        <v>300</v>
      </c>
      <c r="H83" s="85" t="s">
        <v>301</v>
      </c>
      <c r="I83" s="86">
        <v>194</v>
      </c>
      <c r="J83" s="86">
        <v>205</v>
      </c>
      <c r="K83" s="87">
        <v>399</v>
      </c>
      <c r="L83" s="88" t="s">
        <v>300</v>
      </c>
      <c r="M83" s="88">
        <v>27</v>
      </c>
      <c r="N83" s="88">
        <v>27</v>
      </c>
      <c r="O83" s="88" t="s">
        <v>301</v>
      </c>
      <c r="P83" s="88">
        <v>2306</v>
      </c>
      <c r="Q83" s="88" t="s">
        <v>300</v>
      </c>
      <c r="R83" s="89">
        <v>0</v>
      </c>
      <c r="S83" s="88">
        <v>23</v>
      </c>
      <c r="T83" s="88" t="s">
        <v>288</v>
      </c>
      <c r="U83" s="88">
        <v>2</v>
      </c>
      <c r="V83" s="88" t="s">
        <v>261</v>
      </c>
      <c r="W83" s="88">
        <v>5.0023499999999999</v>
      </c>
      <c r="X83" s="88">
        <v>12</v>
      </c>
      <c r="Y83" s="88">
        <v>2306</v>
      </c>
      <c r="Z83">
        <v>70595</v>
      </c>
      <c r="AA83">
        <v>5655</v>
      </c>
      <c r="AB83">
        <v>103</v>
      </c>
      <c r="AC83">
        <v>1573</v>
      </c>
      <c r="AD83">
        <v>63264</v>
      </c>
      <c r="AE83">
        <v>513</v>
      </c>
      <c r="AF83">
        <v>3</v>
      </c>
      <c r="AG83">
        <v>57</v>
      </c>
      <c r="AH83">
        <v>6</v>
      </c>
      <c r="AI83">
        <v>31</v>
      </c>
      <c r="AJ83">
        <v>0</v>
      </c>
      <c r="AK83">
        <v>366</v>
      </c>
      <c r="AL83">
        <v>50</v>
      </c>
      <c r="AM83">
        <v>25849</v>
      </c>
      <c r="AN83" s="99">
        <v>1</v>
      </c>
      <c r="AO83" s="100">
        <v>0</v>
      </c>
      <c r="AP83" s="100">
        <v>2</v>
      </c>
      <c r="AQ83" s="100">
        <v>0</v>
      </c>
      <c r="AR83" s="100">
        <v>0</v>
      </c>
      <c r="AS83" s="100">
        <v>0</v>
      </c>
      <c r="AT83" s="100">
        <v>0</v>
      </c>
      <c r="AU83" s="101">
        <v>0</v>
      </c>
      <c r="AV83" s="102">
        <v>3</v>
      </c>
      <c r="AW83" s="103">
        <v>19.684684684684683</v>
      </c>
      <c r="AX83" s="100">
        <v>22.936936936936938</v>
      </c>
      <c r="AY83" s="100">
        <v>3.5945945945945947</v>
      </c>
      <c r="AZ83" s="100">
        <v>1.882882882882883</v>
      </c>
      <c r="BA83" s="101">
        <v>1.3693693693693694</v>
      </c>
      <c r="BB83" s="104">
        <v>13.018018018018019</v>
      </c>
      <c r="BC83" s="105">
        <v>9.45945945945946E-2</v>
      </c>
      <c r="BD83" s="105">
        <v>5.405405405405405E-2</v>
      </c>
      <c r="BE83" s="105">
        <v>3.3718104495747268E-2</v>
      </c>
      <c r="BF83" s="105">
        <v>2.551640340218712E-2</v>
      </c>
      <c r="BG83" s="105">
        <v>2.187120291616039E-2</v>
      </c>
      <c r="BH83" s="105">
        <v>2.0048602673147023E-2</v>
      </c>
      <c r="BI83" s="105">
        <v>0.14864864864864866</v>
      </c>
      <c r="BJ83" s="105">
        <v>0.61261261261261257</v>
      </c>
      <c r="BK83" s="105">
        <v>2.2522522522522521E-2</v>
      </c>
      <c r="BL83" s="105">
        <v>8.55855855855856E-2</v>
      </c>
      <c r="BM83" s="105">
        <v>1.3513513513513514E-2</v>
      </c>
      <c r="BN83" s="105">
        <v>4.5045045045045036E-3</v>
      </c>
      <c r="BO83" s="105">
        <v>2.2522522522522521E-2</v>
      </c>
      <c r="BP83" s="103">
        <v>1484</v>
      </c>
      <c r="BQ83" s="100">
        <v>40</v>
      </c>
      <c r="BR83" s="100">
        <v>25</v>
      </c>
      <c r="BS83" s="100">
        <v>14</v>
      </c>
      <c r="BT83" s="100">
        <v>21</v>
      </c>
      <c r="BU83" s="100">
        <v>6</v>
      </c>
      <c r="BV83" s="100">
        <v>6</v>
      </c>
      <c r="BW83" s="100">
        <v>11</v>
      </c>
      <c r="BX83" s="100">
        <v>2</v>
      </c>
      <c r="BY83" s="100">
        <v>17</v>
      </c>
      <c r="BZ83" s="106">
        <v>22</v>
      </c>
      <c r="CA83" s="103">
        <v>11</v>
      </c>
      <c r="CB83" s="100">
        <v>11</v>
      </c>
      <c r="CC83" s="100">
        <v>9</v>
      </c>
      <c r="CD83" s="100">
        <v>13</v>
      </c>
      <c r="CE83" s="100">
        <v>2</v>
      </c>
      <c r="CF83" s="100">
        <v>0</v>
      </c>
      <c r="CG83" s="100">
        <v>0</v>
      </c>
      <c r="CH83" s="100">
        <v>0</v>
      </c>
      <c r="CI83" s="100">
        <v>2</v>
      </c>
      <c r="CJ83" s="100">
        <v>0</v>
      </c>
      <c r="CK83" s="106">
        <v>18</v>
      </c>
      <c r="CL83" s="103">
        <v>5939</v>
      </c>
      <c r="CM83" s="106">
        <v>54776</v>
      </c>
      <c r="CN83" s="103">
        <v>109</v>
      </c>
      <c r="CO83" s="100">
        <v>0</v>
      </c>
      <c r="CP83" s="100">
        <v>587</v>
      </c>
      <c r="CQ83" s="100">
        <v>17</v>
      </c>
      <c r="CR83" s="100">
        <v>5</v>
      </c>
      <c r="CS83" s="100">
        <v>9</v>
      </c>
      <c r="CT83" s="100">
        <v>495</v>
      </c>
      <c r="CU83" s="106">
        <v>2</v>
      </c>
      <c r="CV83" s="103">
        <v>28</v>
      </c>
      <c r="CW83" s="100">
        <v>17</v>
      </c>
      <c r="CX83" s="100">
        <v>20</v>
      </c>
      <c r="CY83" s="100">
        <v>3</v>
      </c>
      <c r="CZ83" s="100">
        <v>8</v>
      </c>
      <c r="DA83" s="100">
        <v>8</v>
      </c>
      <c r="DB83" s="100">
        <v>46</v>
      </c>
      <c r="DC83" s="100">
        <v>8</v>
      </c>
      <c r="DD83" s="100">
        <v>7</v>
      </c>
      <c r="DE83" s="106">
        <v>7</v>
      </c>
      <c r="DF83" s="98">
        <v>2684.3151125401928</v>
      </c>
    </row>
    <row r="84" spans="1:110" ht="15" thickBot="1" x14ac:dyDescent="0.4">
      <c r="A84" s="85" t="s">
        <v>102</v>
      </c>
      <c r="B84" s="85" t="s">
        <v>103</v>
      </c>
      <c r="C84" s="85" t="s">
        <v>256</v>
      </c>
      <c r="D84" s="85" t="s">
        <v>257</v>
      </c>
      <c r="E84" s="85" t="s">
        <v>288</v>
      </c>
      <c r="F84" s="85" t="s">
        <v>289</v>
      </c>
      <c r="G84" s="85" t="s">
        <v>302</v>
      </c>
      <c r="H84" s="85" t="s">
        <v>303</v>
      </c>
      <c r="I84" s="86">
        <v>74</v>
      </c>
      <c r="J84" s="86">
        <v>80</v>
      </c>
      <c r="K84" s="87">
        <v>154</v>
      </c>
      <c r="L84" s="88" t="s">
        <v>302</v>
      </c>
      <c r="M84" s="88">
        <v>29</v>
      </c>
      <c r="N84" s="88">
        <v>29</v>
      </c>
      <c r="O84" s="88" t="s">
        <v>303</v>
      </c>
      <c r="P84" s="88">
        <v>2307</v>
      </c>
      <c r="Q84" s="88" t="s">
        <v>302</v>
      </c>
      <c r="R84" s="89">
        <v>0</v>
      </c>
      <c r="S84" s="88">
        <v>23</v>
      </c>
      <c r="T84" s="88" t="s">
        <v>288</v>
      </c>
      <c r="U84" s="88">
        <v>2</v>
      </c>
      <c r="V84" s="88" t="s">
        <v>261</v>
      </c>
      <c r="W84" s="88">
        <v>1.1354900000000001</v>
      </c>
      <c r="X84" s="88">
        <v>12</v>
      </c>
      <c r="Y84" s="88">
        <v>2307</v>
      </c>
      <c r="Z84">
        <v>29119</v>
      </c>
      <c r="AA84">
        <v>2404</v>
      </c>
      <c r="AB84">
        <v>257</v>
      </c>
      <c r="AC84">
        <v>308</v>
      </c>
      <c r="AD84">
        <v>26150</v>
      </c>
      <c r="AE84">
        <v>122</v>
      </c>
      <c r="AF84">
        <v>16</v>
      </c>
      <c r="AG84">
        <v>21</v>
      </c>
      <c r="AH84">
        <v>6</v>
      </c>
      <c r="AI84">
        <v>2</v>
      </c>
      <c r="AJ84">
        <v>8</v>
      </c>
      <c r="AK84">
        <v>75</v>
      </c>
      <c r="AL84">
        <v>4</v>
      </c>
      <c r="AM84">
        <v>24584</v>
      </c>
      <c r="AN84" s="99">
        <v>12</v>
      </c>
      <c r="AO84" s="100">
        <v>0</v>
      </c>
      <c r="AP84" s="100">
        <v>1</v>
      </c>
      <c r="AQ84" s="100">
        <v>3</v>
      </c>
      <c r="AR84" s="100">
        <v>0</v>
      </c>
      <c r="AS84" s="100">
        <v>0</v>
      </c>
      <c r="AT84" s="100">
        <v>0</v>
      </c>
      <c r="AU84" s="101">
        <v>0</v>
      </c>
      <c r="AV84" s="102">
        <v>5</v>
      </c>
      <c r="AW84" s="103">
        <v>7.2522522522522523</v>
      </c>
      <c r="AX84" s="100">
        <v>8.4504504504504503</v>
      </c>
      <c r="AY84" s="100">
        <v>1.3243243243243243</v>
      </c>
      <c r="AZ84" s="100">
        <v>0.69369369369369371</v>
      </c>
      <c r="BA84" s="101">
        <v>0.50450450450450446</v>
      </c>
      <c r="BB84" s="104">
        <v>4.7961119013750597</v>
      </c>
      <c r="BC84" s="105">
        <v>0.15765765765765766</v>
      </c>
      <c r="BD84" s="105">
        <v>9.0090090090090086E-2</v>
      </c>
      <c r="BE84" s="105">
        <v>5.6196840826245445E-2</v>
      </c>
      <c r="BF84" s="105">
        <v>4.25273390036452E-2</v>
      </c>
      <c r="BG84" s="105">
        <v>3.6452004860267312E-2</v>
      </c>
      <c r="BH84" s="105">
        <v>3.3414337788578372E-2</v>
      </c>
      <c r="BI84" s="105">
        <v>0.24774774774774777</v>
      </c>
      <c r="BJ84" s="105">
        <v>1.0210210210210211</v>
      </c>
      <c r="BK84" s="105">
        <v>3.7537537537537531E-2</v>
      </c>
      <c r="BL84" s="105">
        <v>0.14264264264264265</v>
      </c>
      <c r="BM84" s="105">
        <v>2.2522522522522521E-2</v>
      </c>
      <c r="BN84" s="105">
        <v>7.5075075075075074E-3</v>
      </c>
      <c r="BO84" s="105">
        <v>3.7537537537537538E-2</v>
      </c>
      <c r="BP84" s="103">
        <v>7915</v>
      </c>
      <c r="BQ84" s="100">
        <v>215</v>
      </c>
      <c r="BR84" s="100">
        <v>132</v>
      </c>
      <c r="BS84" s="100">
        <v>74</v>
      </c>
      <c r="BT84" s="100">
        <v>112</v>
      </c>
      <c r="BU84" s="100">
        <v>30</v>
      </c>
      <c r="BV84" s="100">
        <v>34</v>
      </c>
      <c r="BW84" s="100">
        <v>57</v>
      </c>
      <c r="BX84" s="100">
        <v>12</v>
      </c>
      <c r="BY84" s="100">
        <v>88</v>
      </c>
      <c r="BZ84" s="106">
        <v>117</v>
      </c>
      <c r="CA84" s="103">
        <v>58</v>
      </c>
      <c r="CB84" s="100">
        <v>60</v>
      </c>
      <c r="CC84" s="100">
        <v>48</v>
      </c>
      <c r="CD84" s="100">
        <v>67</v>
      </c>
      <c r="CE84" s="100">
        <v>8</v>
      </c>
      <c r="CF84" s="100">
        <v>0</v>
      </c>
      <c r="CG84" s="100">
        <v>0</v>
      </c>
      <c r="CH84" s="100">
        <v>0</v>
      </c>
      <c r="CI84" s="100">
        <v>10</v>
      </c>
      <c r="CJ84" s="100">
        <v>0</v>
      </c>
      <c r="CK84" s="106">
        <v>96</v>
      </c>
      <c r="CL84" s="103">
        <v>2292</v>
      </c>
      <c r="CM84" s="106">
        <v>21142</v>
      </c>
      <c r="CN84" s="103">
        <v>104</v>
      </c>
      <c r="CO84" s="100">
        <v>0</v>
      </c>
      <c r="CP84" s="100">
        <v>558</v>
      </c>
      <c r="CQ84" s="100">
        <v>16</v>
      </c>
      <c r="CR84" s="100">
        <v>5</v>
      </c>
      <c r="CS84" s="100">
        <v>8</v>
      </c>
      <c r="CT84" s="100">
        <v>471</v>
      </c>
      <c r="CU84" s="106">
        <v>2</v>
      </c>
      <c r="CV84" s="103">
        <v>148</v>
      </c>
      <c r="CW84" s="100">
        <v>88</v>
      </c>
      <c r="CX84" s="100">
        <v>105</v>
      </c>
      <c r="CY84" s="100">
        <v>16</v>
      </c>
      <c r="CZ84" s="100">
        <v>44</v>
      </c>
      <c r="DA84" s="100">
        <v>40</v>
      </c>
      <c r="DB84" s="100">
        <v>243</v>
      </c>
      <c r="DC84" s="100">
        <v>41</v>
      </c>
      <c r="DD84" s="100">
        <v>37</v>
      </c>
      <c r="DE84" s="106">
        <v>38</v>
      </c>
      <c r="DF84" s="98">
        <v>1036.0514469453376</v>
      </c>
    </row>
    <row r="85" spans="1:110" ht="15" thickBot="1" x14ac:dyDescent="0.4">
      <c r="A85" s="85" t="s">
        <v>102</v>
      </c>
      <c r="B85" s="85" t="s">
        <v>103</v>
      </c>
      <c r="C85" s="85" t="s">
        <v>256</v>
      </c>
      <c r="D85" s="85" t="s">
        <v>257</v>
      </c>
      <c r="E85" s="85" t="s">
        <v>288</v>
      </c>
      <c r="F85" s="85" t="s">
        <v>289</v>
      </c>
      <c r="G85" s="85" t="s">
        <v>304</v>
      </c>
      <c r="H85" s="85" t="s">
        <v>305</v>
      </c>
      <c r="I85" s="86">
        <v>55</v>
      </c>
      <c r="J85" s="86">
        <v>59</v>
      </c>
      <c r="K85" s="87">
        <v>114</v>
      </c>
      <c r="L85" s="88" t="s">
        <v>304</v>
      </c>
      <c r="M85" s="88">
        <v>28</v>
      </c>
      <c r="N85" s="88">
        <v>28</v>
      </c>
      <c r="O85" s="88" t="s">
        <v>305</v>
      </c>
      <c r="P85" s="88">
        <v>2308</v>
      </c>
      <c r="Q85" s="88" t="s">
        <v>304</v>
      </c>
      <c r="R85" s="89">
        <v>0</v>
      </c>
      <c r="S85" s="88">
        <v>23</v>
      </c>
      <c r="T85" s="88" t="s">
        <v>288</v>
      </c>
      <c r="U85" s="88">
        <v>2</v>
      </c>
      <c r="V85" s="88" t="s">
        <v>261</v>
      </c>
      <c r="W85" s="88">
        <v>0.77482300000000004</v>
      </c>
      <c r="X85" s="88">
        <v>12</v>
      </c>
      <c r="Y85" s="88">
        <v>2308</v>
      </c>
      <c r="Z85">
        <v>19017</v>
      </c>
      <c r="AA85">
        <v>1581</v>
      </c>
      <c r="AB85">
        <v>63</v>
      </c>
      <c r="AC85">
        <v>267</v>
      </c>
      <c r="AD85">
        <v>17106</v>
      </c>
      <c r="AE85">
        <v>85</v>
      </c>
      <c r="AF85">
        <v>13</v>
      </c>
      <c r="AG85">
        <v>31</v>
      </c>
      <c r="AH85">
        <v>0</v>
      </c>
      <c r="AI85">
        <v>0</v>
      </c>
      <c r="AJ85">
        <v>0</v>
      </c>
      <c r="AK85">
        <v>36</v>
      </c>
      <c r="AL85">
        <v>6</v>
      </c>
      <c r="AM85">
        <v>267</v>
      </c>
      <c r="AN85" s="99">
        <v>1</v>
      </c>
      <c r="AO85" s="100">
        <v>0</v>
      </c>
      <c r="AP85" s="100">
        <v>5</v>
      </c>
      <c r="AQ85" s="100">
        <v>3</v>
      </c>
      <c r="AR85" s="100">
        <v>0</v>
      </c>
      <c r="AS85" s="100">
        <v>0</v>
      </c>
      <c r="AT85" s="100">
        <v>0</v>
      </c>
      <c r="AU85" s="101">
        <v>0</v>
      </c>
      <c r="AV85" s="102">
        <v>13</v>
      </c>
      <c r="AW85" s="103">
        <v>10.705705705705705</v>
      </c>
      <c r="AX85" s="100">
        <v>12.474474474474475</v>
      </c>
      <c r="AY85" s="100">
        <v>1.954954954954955</v>
      </c>
      <c r="AZ85" s="100">
        <v>1.0240240240240239</v>
      </c>
      <c r="BA85" s="101">
        <v>0.74474474474474472</v>
      </c>
      <c r="BB85" s="104">
        <v>7.0799747115536587</v>
      </c>
      <c r="BC85" s="105">
        <v>0.40990990990990989</v>
      </c>
      <c r="BD85" s="105">
        <v>0.23423423423423423</v>
      </c>
      <c r="BE85" s="105">
        <v>0.14611178614823814</v>
      </c>
      <c r="BF85" s="105">
        <v>0.11057108140947752</v>
      </c>
      <c r="BG85" s="105">
        <v>9.4775212636695014E-2</v>
      </c>
      <c r="BH85" s="105">
        <v>8.6877278250303766E-2</v>
      </c>
      <c r="BI85" s="105">
        <v>0.64414414414414423</v>
      </c>
      <c r="BJ85" s="105">
        <v>2.6546546546546543</v>
      </c>
      <c r="BK85" s="105">
        <v>9.7597597597597591E-2</v>
      </c>
      <c r="BL85" s="105">
        <v>0.37087087087087084</v>
      </c>
      <c r="BM85" s="105">
        <v>5.8558558558558557E-2</v>
      </c>
      <c r="BN85" s="105">
        <v>1.9519519519519517E-2</v>
      </c>
      <c r="BO85" s="105">
        <v>9.7597597597597591E-2</v>
      </c>
      <c r="BP85" s="103">
        <v>6431</v>
      </c>
      <c r="BQ85" s="100">
        <v>174</v>
      </c>
      <c r="BR85" s="100">
        <v>107</v>
      </c>
      <c r="BS85" s="100">
        <v>60</v>
      </c>
      <c r="BT85" s="100">
        <v>91</v>
      </c>
      <c r="BU85" s="100">
        <v>25</v>
      </c>
      <c r="BV85" s="100">
        <v>27</v>
      </c>
      <c r="BW85" s="100">
        <v>46</v>
      </c>
      <c r="BX85" s="100">
        <v>9</v>
      </c>
      <c r="BY85" s="100">
        <v>72</v>
      </c>
      <c r="BZ85" s="106">
        <v>95</v>
      </c>
      <c r="CA85" s="103">
        <v>47</v>
      </c>
      <c r="CB85" s="100">
        <v>49</v>
      </c>
      <c r="CC85" s="100">
        <v>39</v>
      </c>
      <c r="CD85" s="100">
        <v>54</v>
      </c>
      <c r="CE85" s="100">
        <v>7</v>
      </c>
      <c r="CF85" s="100">
        <v>0</v>
      </c>
      <c r="CG85" s="100">
        <v>0</v>
      </c>
      <c r="CH85" s="100">
        <v>0</v>
      </c>
      <c r="CI85" s="100">
        <v>8</v>
      </c>
      <c r="CJ85" s="100">
        <v>0</v>
      </c>
      <c r="CK85" s="106">
        <v>78</v>
      </c>
      <c r="CL85" s="103">
        <v>1697</v>
      </c>
      <c r="CM85" s="106">
        <v>15650</v>
      </c>
      <c r="CN85" s="103">
        <v>1</v>
      </c>
      <c r="CO85" s="100">
        <v>0</v>
      </c>
      <c r="CP85" s="100">
        <v>6</v>
      </c>
      <c r="CQ85" s="100">
        <v>0</v>
      </c>
      <c r="CR85" s="100">
        <v>0</v>
      </c>
      <c r="CS85" s="100">
        <v>0</v>
      </c>
      <c r="CT85" s="100">
        <v>5</v>
      </c>
      <c r="CU85" s="106">
        <v>0</v>
      </c>
      <c r="CV85" s="103">
        <v>121</v>
      </c>
      <c r="CW85" s="100">
        <v>72</v>
      </c>
      <c r="CX85" s="100">
        <v>86</v>
      </c>
      <c r="CY85" s="100">
        <v>13</v>
      </c>
      <c r="CZ85" s="100">
        <v>36</v>
      </c>
      <c r="DA85" s="100">
        <v>33</v>
      </c>
      <c r="DB85" s="100">
        <v>197</v>
      </c>
      <c r="DC85" s="100">
        <v>34</v>
      </c>
      <c r="DD85" s="100">
        <v>30</v>
      </c>
      <c r="DE85" s="106">
        <v>31</v>
      </c>
      <c r="DF85" s="98">
        <v>766.94717501148364</v>
      </c>
    </row>
    <row r="86" spans="1:110" ht="15" thickBot="1" x14ac:dyDescent="0.4">
      <c r="A86" s="85" t="s">
        <v>102</v>
      </c>
      <c r="B86" s="85" t="s">
        <v>103</v>
      </c>
      <c r="C86" s="85" t="s">
        <v>256</v>
      </c>
      <c r="D86" s="85" t="s">
        <v>257</v>
      </c>
      <c r="E86" s="85" t="s">
        <v>306</v>
      </c>
      <c r="F86" s="85" t="s">
        <v>307</v>
      </c>
      <c r="G86" s="85" t="s">
        <v>306</v>
      </c>
      <c r="H86" s="85" t="s">
        <v>308</v>
      </c>
      <c r="I86" s="86">
        <v>727</v>
      </c>
      <c r="J86" s="86">
        <v>702</v>
      </c>
      <c r="K86" s="87">
        <v>1429</v>
      </c>
      <c r="L86" s="88" t="s">
        <v>306</v>
      </c>
      <c r="M86" s="88">
        <v>18</v>
      </c>
      <c r="N86" s="88">
        <v>18</v>
      </c>
      <c r="O86" s="88" t="s">
        <v>308</v>
      </c>
      <c r="P86" s="88">
        <v>2401</v>
      </c>
      <c r="Q86" s="88" t="s">
        <v>306</v>
      </c>
      <c r="R86" s="89">
        <v>0</v>
      </c>
      <c r="S86" s="88">
        <v>24</v>
      </c>
      <c r="T86" s="88" t="s">
        <v>306</v>
      </c>
      <c r="U86" s="88">
        <v>2</v>
      </c>
      <c r="V86" s="88" t="s">
        <v>261</v>
      </c>
      <c r="W86" s="88">
        <v>15.8665</v>
      </c>
      <c r="X86" s="88">
        <v>12</v>
      </c>
      <c r="Y86" s="88">
        <v>2401</v>
      </c>
      <c r="Z86">
        <v>171469</v>
      </c>
      <c r="AA86">
        <v>16098</v>
      </c>
      <c r="AB86">
        <v>1354</v>
      </c>
      <c r="AC86">
        <v>1559</v>
      </c>
      <c r="AD86">
        <v>152458</v>
      </c>
      <c r="AE86">
        <v>2077</v>
      </c>
      <c r="AF86">
        <v>310</v>
      </c>
      <c r="AG86">
        <v>419</v>
      </c>
      <c r="AH86">
        <v>16</v>
      </c>
      <c r="AI86">
        <v>32</v>
      </c>
      <c r="AJ86">
        <v>0</v>
      </c>
      <c r="AK86">
        <v>1086</v>
      </c>
      <c r="AL86">
        <v>214</v>
      </c>
      <c r="AM86">
        <v>66295</v>
      </c>
      <c r="AN86" s="99">
        <v>179</v>
      </c>
      <c r="AO86" s="100">
        <v>0</v>
      </c>
      <c r="AP86" s="100">
        <v>57</v>
      </c>
      <c r="AQ86" s="100">
        <v>31</v>
      </c>
      <c r="AR86" s="100">
        <v>0</v>
      </c>
      <c r="AS86" s="100">
        <v>0</v>
      </c>
      <c r="AT86" s="100">
        <v>0</v>
      </c>
      <c r="AU86" s="101">
        <v>0</v>
      </c>
      <c r="AV86" s="102">
        <v>310</v>
      </c>
      <c r="AW86" s="103">
        <v>97.093312597200622</v>
      </c>
      <c r="AX86" s="100">
        <v>71.679626749611202</v>
      </c>
      <c r="AY86" s="100">
        <v>39.097978227060651</v>
      </c>
      <c r="AZ86" s="100">
        <v>35.839813374805601</v>
      </c>
      <c r="BA86" s="101">
        <v>20.852255054432348</v>
      </c>
      <c r="BB86" s="104">
        <v>69.621838421871161</v>
      </c>
      <c r="BC86" s="105">
        <v>9.7747747747747749</v>
      </c>
      <c r="BD86" s="105">
        <v>5.5855855855855854</v>
      </c>
      <c r="BE86" s="105">
        <v>3.4842041312272176</v>
      </c>
      <c r="BF86" s="105">
        <v>2.6366950182260025</v>
      </c>
      <c r="BG86" s="105">
        <v>2.2600243013365735</v>
      </c>
      <c r="BH86" s="105">
        <v>2.0716889428918592</v>
      </c>
      <c r="BI86" s="105">
        <v>15.36036036036036</v>
      </c>
      <c r="BJ86" s="105">
        <v>63.303303303303309</v>
      </c>
      <c r="BK86" s="105">
        <v>2.3273273273273274</v>
      </c>
      <c r="BL86" s="105">
        <v>8.8438438438438443</v>
      </c>
      <c r="BM86" s="105">
        <v>1.3963963963963963</v>
      </c>
      <c r="BN86" s="105">
        <v>0.46546546546546541</v>
      </c>
      <c r="BO86" s="105">
        <v>2.3273273273273274</v>
      </c>
      <c r="BP86" s="103">
        <v>34457</v>
      </c>
      <c r="BQ86" s="100">
        <v>1209</v>
      </c>
      <c r="BR86" s="100">
        <v>920</v>
      </c>
      <c r="BS86" s="100">
        <v>326</v>
      </c>
      <c r="BT86" s="100">
        <v>413</v>
      </c>
      <c r="BU86" s="100">
        <v>177</v>
      </c>
      <c r="BV86" s="100">
        <v>25</v>
      </c>
      <c r="BW86" s="100">
        <v>342</v>
      </c>
      <c r="BX86" s="100">
        <v>14</v>
      </c>
      <c r="BY86" s="100">
        <v>139</v>
      </c>
      <c r="BZ86" s="106">
        <v>232</v>
      </c>
      <c r="CA86" s="103">
        <v>193</v>
      </c>
      <c r="CB86" s="100">
        <v>147</v>
      </c>
      <c r="CC86" s="100">
        <v>113</v>
      </c>
      <c r="CD86" s="100">
        <v>1</v>
      </c>
      <c r="CE86" s="100">
        <v>89</v>
      </c>
      <c r="CF86" s="100">
        <v>11</v>
      </c>
      <c r="CG86" s="100">
        <v>0</v>
      </c>
      <c r="CH86" s="100">
        <v>109</v>
      </c>
      <c r="CI86" s="100">
        <v>0</v>
      </c>
      <c r="CJ86" s="100">
        <v>0</v>
      </c>
      <c r="CK86" s="106">
        <v>94</v>
      </c>
      <c r="CL86" s="103">
        <v>4922</v>
      </c>
      <c r="CM86" s="106">
        <v>89645</v>
      </c>
      <c r="CN86" s="103">
        <v>723</v>
      </c>
      <c r="CO86" s="100">
        <v>6</v>
      </c>
      <c r="CP86" s="100">
        <v>2861</v>
      </c>
      <c r="CQ86" s="100">
        <v>100</v>
      </c>
      <c r="CR86" s="100">
        <v>76</v>
      </c>
      <c r="CS86" s="100">
        <v>14</v>
      </c>
      <c r="CT86" s="100">
        <v>1863</v>
      </c>
      <c r="CU86" s="106">
        <v>7</v>
      </c>
      <c r="CV86" s="103">
        <v>581</v>
      </c>
      <c r="CW86" s="100">
        <v>335</v>
      </c>
      <c r="CX86" s="100">
        <v>484</v>
      </c>
      <c r="CY86" s="100">
        <v>118</v>
      </c>
      <c r="CZ86" s="100">
        <v>127</v>
      </c>
      <c r="DA86" s="100">
        <v>64</v>
      </c>
      <c r="DB86" s="100">
        <v>619</v>
      </c>
      <c r="DC86" s="100">
        <v>141</v>
      </c>
      <c r="DD86" s="100">
        <v>372</v>
      </c>
      <c r="DE86" s="106">
        <v>104</v>
      </c>
      <c r="DF86" s="98">
        <v>1854.268012530456</v>
      </c>
    </row>
    <row r="87" spans="1:110" ht="15" thickBot="1" x14ac:dyDescent="0.4">
      <c r="A87" s="85" t="s">
        <v>102</v>
      </c>
      <c r="B87" s="85" t="s">
        <v>103</v>
      </c>
      <c r="C87" s="85" t="s">
        <v>256</v>
      </c>
      <c r="D87" s="85" t="s">
        <v>257</v>
      </c>
      <c r="E87" s="85" t="s">
        <v>159</v>
      </c>
      <c r="F87" s="85" t="s">
        <v>307</v>
      </c>
      <c r="G87" s="85" t="s">
        <v>162</v>
      </c>
      <c r="H87" s="85" t="s">
        <v>309</v>
      </c>
      <c r="I87" s="86">
        <v>180</v>
      </c>
      <c r="J87" s="86">
        <v>234</v>
      </c>
      <c r="K87" s="87">
        <v>414</v>
      </c>
      <c r="L87" s="88" t="s">
        <v>162</v>
      </c>
      <c r="M87" s="88">
        <v>19</v>
      </c>
      <c r="N87" s="88">
        <v>19</v>
      </c>
      <c r="O87" s="88" t="s">
        <v>309</v>
      </c>
      <c r="P87" s="88">
        <v>2402</v>
      </c>
      <c r="Q87" s="88" t="s">
        <v>162</v>
      </c>
      <c r="R87" s="89">
        <v>0</v>
      </c>
      <c r="S87" s="88">
        <v>24</v>
      </c>
      <c r="T87" s="88" t="s">
        <v>306</v>
      </c>
      <c r="U87" s="88">
        <v>2</v>
      </c>
      <c r="V87" s="88" t="s">
        <v>261</v>
      </c>
      <c r="W87" s="88">
        <v>6.3088499999999996</v>
      </c>
      <c r="X87" s="88">
        <v>12</v>
      </c>
      <c r="Y87" s="88">
        <v>2402</v>
      </c>
      <c r="Z87">
        <v>62578</v>
      </c>
      <c r="AA87">
        <v>5865</v>
      </c>
      <c r="AB87">
        <v>352</v>
      </c>
      <c r="AC87">
        <v>2000</v>
      </c>
      <c r="AD87">
        <v>54361</v>
      </c>
      <c r="AE87">
        <v>756</v>
      </c>
      <c r="AF87">
        <v>21</v>
      </c>
      <c r="AG87">
        <v>75</v>
      </c>
      <c r="AH87">
        <v>1</v>
      </c>
      <c r="AI87">
        <v>56</v>
      </c>
      <c r="AJ87">
        <v>0</v>
      </c>
      <c r="AK87">
        <v>520</v>
      </c>
      <c r="AL87">
        <v>83</v>
      </c>
      <c r="AM87">
        <v>6046</v>
      </c>
      <c r="AN87" s="99">
        <v>12</v>
      </c>
      <c r="AO87" s="100">
        <v>0</v>
      </c>
      <c r="AP87" s="100">
        <v>3</v>
      </c>
      <c r="AQ87" s="100">
        <v>6</v>
      </c>
      <c r="AR87" s="100">
        <v>0</v>
      </c>
      <c r="AS87" s="100">
        <v>0</v>
      </c>
      <c r="AT87" s="100">
        <v>0</v>
      </c>
      <c r="AU87" s="101">
        <v>0</v>
      </c>
      <c r="AV87" s="102">
        <v>21</v>
      </c>
      <c r="AW87" s="103">
        <v>17.379471228615863</v>
      </c>
      <c r="AX87" s="100">
        <v>12.830482115085536</v>
      </c>
      <c r="AY87" s="100">
        <v>6.9984447900466566</v>
      </c>
      <c r="AZ87" s="100">
        <v>6.4152410575427679</v>
      </c>
      <c r="BA87" s="101">
        <v>3.7325038880248833</v>
      </c>
      <c r="BB87" s="104">
        <v>12.462142915609396</v>
      </c>
      <c r="BC87" s="105">
        <v>0.66216216216216217</v>
      </c>
      <c r="BD87" s="105">
        <v>0.3783783783783784</v>
      </c>
      <c r="BE87" s="105">
        <v>0.23602673147023087</v>
      </c>
      <c r="BF87" s="105">
        <v>0.17861482381530985</v>
      </c>
      <c r="BG87" s="105">
        <v>0.15309842041312272</v>
      </c>
      <c r="BH87" s="105">
        <v>0.14034021871202917</v>
      </c>
      <c r="BI87" s="105">
        <v>1.0405405405405406</v>
      </c>
      <c r="BJ87" s="105">
        <v>4.288288288288288</v>
      </c>
      <c r="BK87" s="105">
        <v>0.15765765765765766</v>
      </c>
      <c r="BL87" s="105">
        <v>0.59909909909909909</v>
      </c>
      <c r="BM87" s="105">
        <v>9.45945945945946E-2</v>
      </c>
      <c r="BN87" s="105">
        <v>3.1531531531531529E-2</v>
      </c>
      <c r="BO87" s="105">
        <v>0.15765765765765763</v>
      </c>
      <c r="BP87" s="103">
        <v>2334</v>
      </c>
      <c r="BQ87" s="100">
        <v>82</v>
      </c>
      <c r="BR87" s="100">
        <v>62</v>
      </c>
      <c r="BS87" s="100">
        <v>22</v>
      </c>
      <c r="BT87" s="100">
        <v>28</v>
      </c>
      <c r="BU87" s="100">
        <v>12</v>
      </c>
      <c r="BV87" s="100">
        <v>2</v>
      </c>
      <c r="BW87" s="100">
        <v>23</v>
      </c>
      <c r="BX87" s="100">
        <v>1</v>
      </c>
      <c r="BY87" s="100">
        <v>9</v>
      </c>
      <c r="BZ87" s="106">
        <v>16</v>
      </c>
      <c r="CA87" s="103">
        <v>13</v>
      </c>
      <c r="CB87" s="100">
        <v>10</v>
      </c>
      <c r="CC87" s="100">
        <v>8</v>
      </c>
      <c r="CD87" s="100">
        <v>0</v>
      </c>
      <c r="CE87" s="100">
        <v>6</v>
      </c>
      <c r="CF87" s="100">
        <v>1</v>
      </c>
      <c r="CG87" s="100">
        <v>0</v>
      </c>
      <c r="CH87" s="100">
        <v>7</v>
      </c>
      <c r="CI87" s="100">
        <v>0</v>
      </c>
      <c r="CJ87" s="100">
        <v>0</v>
      </c>
      <c r="CK87" s="106">
        <v>6</v>
      </c>
      <c r="CL87" s="103">
        <v>1426</v>
      </c>
      <c r="CM87" s="106">
        <v>25971</v>
      </c>
      <c r="CN87" s="103">
        <v>66</v>
      </c>
      <c r="CO87" s="100">
        <v>1</v>
      </c>
      <c r="CP87" s="100">
        <v>261</v>
      </c>
      <c r="CQ87" s="100">
        <v>9</v>
      </c>
      <c r="CR87" s="100">
        <v>7</v>
      </c>
      <c r="CS87" s="100">
        <v>1</v>
      </c>
      <c r="CT87" s="100">
        <v>170</v>
      </c>
      <c r="CU87" s="106">
        <v>1</v>
      </c>
      <c r="CV87" s="103">
        <v>39</v>
      </c>
      <c r="CW87" s="100">
        <v>23</v>
      </c>
      <c r="CX87" s="100">
        <v>33</v>
      </c>
      <c r="CY87" s="100">
        <v>8</v>
      </c>
      <c r="CZ87" s="100">
        <v>9</v>
      </c>
      <c r="DA87" s="100">
        <v>4</v>
      </c>
      <c r="DB87" s="100">
        <v>42</v>
      </c>
      <c r="DC87" s="100">
        <v>10</v>
      </c>
      <c r="DD87" s="100">
        <v>25</v>
      </c>
      <c r="DE87" s="106">
        <v>7</v>
      </c>
      <c r="DF87" s="98">
        <v>537.20570831883049</v>
      </c>
    </row>
    <row r="88" spans="1:110" ht="15" thickBot="1" x14ac:dyDescent="0.4">
      <c r="A88" s="85" t="s">
        <v>102</v>
      </c>
      <c r="B88" s="85" t="s">
        <v>103</v>
      </c>
      <c r="C88" s="85" t="s">
        <v>256</v>
      </c>
      <c r="D88" s="85" t="s">
        <v>257</v>
      </c>
      <c r="E88" s="85" t="s">
        <v>306</v>
      </c>
      <c r="F88" s="85" t="s">
        <v>307</v>
      </c>
      <c r="G88" s="85" t="s">
        <v>310</v>
      </c>
      <c r="H88" s="85" t="s">
        <v>311</v>
      </c>
      <c r="I88" s="86">
        <v>229</v>
      </c>
      <c r="J88" s="86">
        <v>247</v>
      </c>
      <c r="K88" s="87">
        <v>476</v>
      </c>
      <c r="L88" s="88" t="s">
        <v>310</v>
      </c>
      <c r="M88" s="88">
        <v>21</v>
      </c>
      <c r="N88" s="88">
        <v>21</v>
      </c>
      <c r="O88" s="88" t="s">
        <v>311</v>
      </c>
      <c r="P88" s="88">
        <v>2403</v>
      </c>
      <c r="Q88" s="88" t="s">
        <v>310</v>
      </c>
      <c r="R88" s="89">
        <v>0</v>
      </c>
      <c r="S88" s="88">
        <v>24</v>
      </c>
      <c r="T88" s="88" t="s">
        <v>306</v>
      </c>
      <c r="U88" s="88">
        <v>2</v>
      </c>
      <c r="V88" s="88" t="s">
        <v>261</v>
      </c>
      <c r="W88" s="88">
        <v>3.0767899999999999</v>
      </c>
      <c r="X88" s="88">
        <v>12</v>
      </c>
      <c r="Y88" s="88">
        <v>2403</v>
      </c>
      <c r="Z88">
        <v>57450</v>
      </c>
      <c r="AA88">
        <v>4866</v>
      </c>
      <c r="AB88">
        <v>806</v>
      </c>
      <c r="AC88">
        <v>1205</v>
      </c>
      <c r="AD88">
        <v>50573</v>
      </c>
      <c r="AE88">
        <v>376</v>
      </c>
      <c r="AF88">
        <v>35</v>
      </c>
      <c r="AG88">
        <v>52</v>
      </c>
      <c r="AH88">
        <v>4</v>
      </c>
      <c r="AI88">
        <v>35</v>
      </c>
      <c r="AJ88">
        <v>0</v>
      </c>
      <c r="AK88">
        <v>222</v>
      </c>
      <c r="AL88">
        <v>28</v>
      </c>
      <c r="AM88">
        <v>17389</v>
      </c>
      <c r="AN88" s="99">
        <v>21</v>
      </c>
      <c r="AO88" s="100">
        <v>0</v>
      </c>
      <c r="AP88" s="100">
        <v>8</v>
      </c>
      <c r="AQ88" s="100">
        <v>5</v>
      </c>
      <c r="AR88" s="100">
        <v>0</v>
      </c>
      <c r="AS88" s="100">
        <v>0</v>
      </c>
      <c r="AT88" s="100">
        <v>0</v>
      </c>
      <c r="AU88" s="101">
        <v>0</v>
      </c>
      <c r="AV88" s="102">
        <v>35</v>
      </c>
      <c r="AW88" s="103">
        <v>12.049766718506998</v>
      </c>
      <c r="AX88" s="100">
        <v>8.8958009331259724</v>
      </c>
      <c r="AY88" s="100">
        <v>4.8522550544323479</v>
      </c>
      <c r="AZ88" s="100">
        <v>4.4479004665629862</v>
      </c>
      <c r="BA88" s="101">
        <v>2.5878693623639193</v>
      </c>
      <c r="BB88" s="104">
        <v>8.6404190881558467</v>
      </c>
      <c r="BC88" s="105">
        <v>1.1036036036036037</v>
      </c>
      <c r="BD88" s="105">
        <v>0.63063063063063063</v>
      </c>
      <c r="BE88" s="105">
        <v>0.39337788578371807</v>
      </c>
      <c r="BF88" s="105">
        <v>0.2976913730255164</v>
      </c>
      <c r="BG88" s="105">
        <v>0.25516403402187121</v>
      </c>
      <c r="BH88" s="105">
        <v>0.23390036452004859</v>
      </c>
      <c r="BI88" s="105">
        <v>1.7342342342342343</v>
      </c>
      <c r="BJ88" s="105">
        <v>7.1471471471471464</v>
      </c>
      <c r="BK88" s="105">
        <v>0.26276276276276272</v>
      </c>
      <c r="BL88" s="105">
        <v>0.99849849849849848</v>
      </c>
      <c r="BM88" s="105">
        <v>0.15765765765765766</v>
      </c>
      <c r="BN88" s="105">
        <v>5.2552552552552555E-2</v>
      </c>
      <c r="BO88" s="105">
        <v>0.26276276276276278</v>
      </c>
      <c r="BP88" s="103">
        <v>3890</v>
      </c>
      <c r="BQ88" s="100">
        <v>137</v>
      </c>
      <c r="BR88" s="100">
        <v>104</v>
      </c>
      <c r="BS88" s="100">
        <v>37</v>
      </c>
      <c r="BT88" s="100">
        <v>47</v>
      </c>
      <c r="BU88" s="100">
        <v>20</v>
      </c>
      <c r="BV88" s="100">
        <v>3</v>
      </c>
      <c r="BW88" s="100">
        <v>39</v>
      </c>
      <c r="BX88" s="100">
        <v>2</v>
      </c>
      <c r="BY88" s="100">
        <v>16</v>
      </c>
      <c r="BZ88" s="106">
        <v>26</v>
      </c>
      <c r="CA88" s="103">
        <v>22</v>
      </c>
      <c r="CB88" s="100">
        <v>17</v>
      </c>
      <c r="CC88" s="100">
        <v>13</v>
      </c>
      <c r="CD88" s="100">
        <v>0</v>
      </c>
      <c r="CE88" s="100">
        <v>10</v>
      </c>
      <c r="CF88" s="100">
        <v>1</v>
      </c>
      <c r="CG88" s="100">
        <v>0</v>
      </c>
      <c r="CH88" s="100">
        <v>12</v>
      </c>
      <c r="CI88" s="100">
        <v>0</v>
      </c>
      <c r="CJ88" s="100">
        <v>0</v>
      </c>
      <c r="CK88" s="106">
        <v>11</v>
      </c>
      <c r="CL88" s="103">
        <v>1639</v>
      </c>
      <c r="CM88" s="106">
        <v>29861</v>
      </c>
      <c r="CN88" s="103">
        <v>190</v>
      </c>
      <c r="CO88" s="100">
        <v>2</v>
      </c>
      <c r="CP88" s="100">
        <v>751</v>
      </c>
      <c r="CQ88" s="100">
        <v>26</v>
      </c>
      <c r="CR88" s="100">
        <v>20</v>
      </c>
      <c r="CS88" s="100">
        <v>4</v>
      </c>
      <c r="CT88" s="100">
        <v>489</v>
      </c>
      <c r="CU88" s="106">
        <v>2</v>
      </c>
      <c r="CV88" s="103">
        <v>66</v>
      </c>
      <c r="CW88" s="100">
        <v>38</v>
      </c>
      <c r="CX88" s="100">
        <v>55</v>
      </c>
      <c r="CY88" s="100">
        <v>13</v>
      </c>
      <c r="CZ88" s="100">
        <v>14</v>
      </c>
      <c r="DA88" s="100">
        <v>7</v>
      </c>
      <c r="DB88" s="100">
        <v>70</v>
      </c>
      <c r="DC88" s="100">
        <v>16</v>
      </c>
      <c r="DD88" s="100">
        <v>42</v>
      </c>
      <c r="DE88" s="106">
        <v>12</v>
      </c>
      <c r="DF88" s="98">
        <v>617.65680473372777</v>
      </c>
    </row>
    <row r="89" spans="1:110" ht="15" thickBot="1" x14ac:dyDescent="0.4">
      <c r="A89" s="85" t="s">
        <v>102</v>
      </c>
      <c r="B89" s="85" t="s">
        <v>103</v>
      </c>
      <c r="C89" s="85" t="s">
        <v>256</v>
      </c>
      <c r="D89" s="85" t="s">
        <v>257</v>
      </c>
      <c r="E89" s="85" t="s">
        <v>306</v>
      </c>
      <c r="F89" s="85" t="s">
        <v>307</v>
      </c>
      <c r="G89" s="85" t="s">
        <v>312</v>
      </c>
      <c r="H89" s="85" t="s">
        <v>313</v>
      </c>
      <c r="I89" s="86">
        <v>270</v>
      </c>
      <c r="J89" s="86">
        <v>284</v>
      </c>
      <c r="K89" s="87">
        <v>554</v>
      </c>
      <c r="L89" s="88" t="s">
        <v>312</v>
      </c>
      <c r="M89" s="88">
        <v>20</v>
      </c>
      <c r="N89" s="88">
        <v>20</v>
      </c>
      <c r="O89" s="88" t="s">
        <v>313</v>
      </c>
      <c r="P89" s="88">
        <v>2404</v>
      </c>
      <c r="Q89" s="88" t="s">
        <v>312</v>
      </c>
      <c r="R89" s="89">
        <v>0</v>
      </c>
      <c r="S89" s="88">
        <v>24</v>
      </c>
      <c r="T89" s="88" t="s">
        <v>306</v>
      </c>
      <c r="U89" s="88">
        <v>2</v>
      </c>
      <c r="V89" s="88" t="s">
        <v>261</v>
      </c>
      <c r="W89" s="88">
        <v>3.8029099999999998</v>
      </c>
      <c r="X89" s="88">
        <v>12</v>
      </c>
      <c r="Y89" s="88">
        <v>2404</v>
      </c>
      <c r="Z89">
        <v>126340</v>
      </c>
      <c r="AA89">
        <v>7406</v>
      </c>
      <c r="AB89">
        <v>1381</v>
      </c>
      <c r="AC89">
        <v>2074</v>
      </c>
      <c r="AD89">
        <v>115479</v>
      </c>
      <c r="AE89">
        <v>747</v>
      </c>
      <c r="AF89">
        <v>87</v>
      </c>
      <c r="AG89">
        <v>97</v>
      </c>
      <c r="AH89">
        <v>4</v>
      </c>
      <c r="AI89">
        <v>20</v>
      </c>
      <c r="AJ89">
        <v>0</v>
      </c>
      <c r="AK89">
        <v>342</v>
      </c>
      <c r="AL89">
        <v>237</v>
      </c>
      <c r="AM89">
        <v>18258</v>
      </c>
      <c r="AN89" s="99">
        <v>66</v>
      </c>
      <c r="AO89" s="100">
        <v>0</v>
      </c>
      <c r="AP89" s="100">
        <v>8</v>
      </c>
      <c r="AQ89" s="100">
        <v>13</v>
      </c>
      <c r="AR89" s="100">
        <v>0</v>
      </c>
      <c r="AS89" s="100">
        <v>0</v>
      </c>
      <c r="AT89" s="100">
        <v>0</v>
      </c>
      <c r="AU89" s="101">
        <v>0</v>
      </c>
      <c r="AV89" s="102">
        <v>48</v>
      </c>
      <c r="AW89" s="103">
        <v>22.477449455676517</v>
      </c>
      <c r="AX89" s="100">
        <v>16.594090202177295</v>
      </c>
      <c r="AY89" s="100">
        <v>9.051321928460343</v>
      </c>
      <c r="AZ89" s="100">
        <v>8.2970451010886475</v>
      </c>
      <c r="BA89" s="101">
        <v>4.827371695178849</v>
      </c>
      <c r="BB89" s="104">
        <v>16.117704837521487</v>
      </c>
      <c r="BC89" s="105">
        <v>1.5135135135135136</v>
      </c>
      <c r="BD89" s="105">
        <v>0.8648648648648648</v>
      </c>
      <c r="BE89" s="105">
        <v>0.53948967193195629</v>
      </c>
      <c r="BF89" s="105">
        <v>0.40826245443499393</v>
      </c>
      <c r="BG89" s="105">
        <v>0.34993924665856624</v>
      </c>
      <c r="BH89" s="105">
        <v>0.32077764277035237</v>
      </c>
      <c r="BI89" s="105">
        <v>2.3783783783783785</v>
      </c>
      <c r="BJ89" s="105">
        <v>9.8018018018018012</v>
      </c>
      <c r="BK89" s="105">
        <v>0.36036036036036034</v>
      </c>
      <c r="BL89" s="105">
        <v>1.3693693693693696</v>
      </c>
      <c r="BM89" s="105">
        <v>0.21621621621621623</v>
      </c>
      <c r="BN89" s="105">
        <v>7.2072072072072058E-2</v>
      </c>
      <c r="BO89" s="105">
        <v>0.36036036036036034</v>
      </c>
      <c r="BP89" s="103">
        <v>9670</v>
      </c>
      <c r="BQ89" s="100">
        <v>339</v>
      </c>
      <c r="BR89" s="100">
        <v>258</v>
      </c>
      <c r="BS89" s="100">
        <v>92</v>
      </c>
      <c r="BT89" s="100">
        <v>116</v>
      </c>
      <c r="BU89" s="100">
        <v>50</v>
      </c>
      <c r="BV89" s="100">
        <v>7</v>
      </c>
      <c r="BW89" s="100">
        <v>96</v>
      </c>
      <c r="BX89" s="100">
        <v>4</v>
      </c>
      <c r="BY89" s="100">
        <v>39</v>
      </c>
      <c r="BZ89" s="106">
        <v>65</v>
      </c>
      <c r="CA89" s="103">
        <v>54</v>
      </c>
      <c r="CB89" s="100">
        <v>41</v>
      </c>
      <c r="CC89" s="100">
        <v>32</v>
      </c>
      <c r="CD89" s="100">
        <v>0</v>
      </c>
      <c r="CE89" s="100">
        <v>25</v>
      </c>
      <c r="CF89" s="100">
        <v>3</v>
      </c>
      <c r="CG89" s="100">
        <v>0</v>
      </c>
      <c r="CH89" s="100">
        <v>31</v>
      </c>
      <c r="CI89" s="100">
        <v>0</v>
      </c>
      <c r="CJ89" s="100">
        <v>0</v>
      </c>
      <c r="CK89" s="106">
        <v>26</v>
      </c>
      <c r="CL89" s="103">
        <v>1908</v>
      </c>
      <c r="CM89" s="106">
        <v>34754</v>
      </c>
      <c r="CN89" s="103">
        <v>199</v>
      </c>
      <c r="CO89" s="100">
        <v>2</v>
      </c>
      <c r="CP89" s="100">
        <v>788</v>
      </c>
      <c r="CQ89" s="100">
        <v>28</v>
      </c>
      <c r="CR89" s="100">
        <v>21</v>
      </c>
      <c r="CS89" s="100">
        <v>4</v>
      </c>
      <c r="CT89" s="100">
        <v>513</v>
      </c>
      <c r="CU89" s="106">
        <v>2</v>
      </c>
      <c r="CV89" s="103">
        <v>163</v>
      </c>
      <c r="CW89" s="100">
        <v>94</v>
      </c>
      <c r="CX89" s="100">
        <v>136</v>
      </c>
      <c r="CY89" s="100">
        <v>33</v>
      </c>
      <c r="CZ89" s="100">
        <v>36</v>
      </c>
      <c r="DA89" s="100">
        <v>18</v>
      </c>
      <c r="DB89" s="100">
        <v>174</v>
      </c>
      <c r="DC89" s="100">
        <v>40</v>
      </c>
      <c r="DD89" s="100">
        <v>104</v>
      </c>
      <c r="DE89" s="106">
        <v>29</v>
      </c>
      <c r="DF89" s="98">
        <v>718.86947441698578</v>
      </c>
    </row>
    <row r="90" spans="1:110" ht="15" thickBot="1" x14ac:dyDescent="0.4">
      <c r="A90" s="85" t="s">
        <v>102</v>
      </c>
      <c r="B90" s="85" t="s">
        <v>103</v>
      </c>
      <c r="C90" s="85" t="s">
        <v>256</v>
      </c>
      <c r="D90" s="85" t="s">
        <v>257</v>
      </c>
      <c r="E90" s="85" t="s">
        <v>314</v>
      </c>
      <c r="F90" s="85" t="s">
        <v>315</v>
      </c>
      <c r="G90" s="85" t="s">
        <v>316</v>
      </c>
      <c r="H90" s="85" t="s">
        <v>317</v>
      </c>
      <c r="I90" s="86">
        <v>289</v>
      </c>
      <c r="J90" s="86">
        <v>289</v>
      </c>
      <c r="K90" s="87">
        <v>578</v>
      </c>
      <c r="L90" s="88" t="s">
        <v>316</v>
      </c>
      <c r="M90" s="88">
        <v>14</v>
      </c>
      <c r="N90" s="88">
        <v>14</v>
      </c>
      <c r="O90" s="88" t="s">
        <v>317</v>
      </c>
      <c r="P90" s="88">
        <v>2501</v>
      </c>
      <c r="Q90" s="88" t="s">
        <v>316</v>
      </c>
      <c r="R90" s="89">
        <v>0</v>
      </c>
      <c r="S90" s="88">
        <v>25</v>
      </c>
      <c r="T90" s="88" t="s">
        <v>314</v>
      </c>
      <c r="U90" s="88">
        <v>2</v>
      </c>
      <c r="V90" s="88" t="s">
        <v>261</v>
      </c>
      <c r="W90" s="88">
        <v>8.3521199999999993</v>
      </c>
      <c r="X90" s="88">
        <v>12</v>
      </c>
      <c r="Y90" s="88">
        <v>2501</v>
      </c>
      <c r="Z90">
        <v>108323</v>
      </c>
      <c r="AA90">
        <v>8215</v>
      </c>
      <c r="AB90">
        <v>1789</v>
      </c>
      <c r="AC90">
        <v>1059</v>
      </c>
      <c r="AD90">
        <v>97260</v>
      </c>
      <c r="AE90">
        <v>814</v>
      </c>
      <c r="AF90">
        <v>186</v>
      </c>
      <c r="AG90">
        <v>202</v>
      </c>
      <c r="AH90">
        <v>0</v>
      </c>
      <c r="AI90">
        <v>12</v>
      </c>
      <c r="AJ90">
        <v>0</v>
      </c>
      <c r="AK90">
        <v>333</v>
      </c>
      <c r="AL90">
        <v>81</v>
      </c>
      <c r="AM90">
        <v>1059</v>
      </c>
      <c r="AN90" s="99">
        <v>104</v>
      </c>
      <c r="AO90" s="100">
        <v>1</v>
      </c>
      <c r="AP90" s="100">
        <v>48</v>
      </c>
      <c r="AQ90" s="100">
        <v>18</v>
      </c>
      <c r="AR90" s="100">
        <v>5</v>
      </c>
      <c r="AS90" s="100">
        <v>0</v>
      </c>
      <c r="AT90" s="100">
        <v>0</v>
      </c>
      <c r="AU90" s="101">
        <v>0</v>
      </c>
      <c r="AV90" s="102">
        <v>186</v>
      </c>
      <c r="AW90" s="103">
        <v>59.04615384615385</v>
      </c>
      <c r="AX90" s="100">
        <v>27.686713286713285</v>
      </c>
      <c r="AY90" s="100">
        <v>26.556643356643356</v>
      </c>
      <c r="AZ90" s="100">
        <v>7.9104895104895103</v>
      </c>
      <c r="BA90" s="101">
        <v>12.995804195804196</v>
      </c>
      <c r="BB90" s="104">
        <v>35.314685314685313</v>
      </c>
      <c r="BC90" s="105">
        <v>5.8648648648648649</v>
      </c>
      <c r="BD90" s="105">
        <v>3.3513513513513513</v>
      </c>
      <c r="BE90" s="105">
        <v>2.0905224787363306</v>
      </c>
      <c r="BF90" s="105">
        <v>1.5820170109356013</v>
      </c>
      <c r="BG90" s="105">
        <v>1.3560145808019439</v>
      </c>
      <c r="BH90" s="105">
        <v>1.2430133657351154</v>
      </c>
      <c r="BI90" s="105">
        <v>9.2162162162162158</v>
      </c>
      <c r="BJ90" s="105">
        <v>37.981981981981981</v>
      </c>
      <c r="BK90" s="105">
        <v>1.3963963963963961</v>
      </c>
      <c r="BL90" s="105">
        <v>5.3063063063063058</v>
      </c>
      <c r="BM90" s="105">
        <v>0.83783783783783783</v>
      </c>
      <c r="BN90" s="105">
        <v>0.27927927927927926</v>
      </c>
      <c r="BO90" s="105">
        <v>1.3963963963963963</v>
      </c>
      <c r="BP90" s="103">
        <v>10455</v>
      </c>
      <c r="BQ90" s="100">
        <v>321</v>
      </c>
      <c r="BR90" s="100">
        <v>280</v>
      </c>
      <c r="BS90" s="100">
        <v>79</v>
      </c>
      <c r="BT90" s="100">
        <v>72</v>
      </c>
      <c r="BU90" s="100">
        <v>77</v>
      </c>
      <c r="BV90" s="100">
        <v>29</v>
      </c>
      <c r="BW90" s="100">
        <v>116</v>
      </c>
      <c r="BX90" s="100">
        <v>7</v>
      </c>
      <c r="BY90" s="100">
        <v>32</v>
      </c>
      <c r="BZ90" s="106">
        <v>270</v>
      </c>
      <c r="CA90" s="103">
        <v>75</v>
      </c>
      <c r="CB90" s="100">
        <v>138</v>
      </c>
      <c r="CC90" s="100">
        <v>191</v>
      </c>
      <c r="CD90" s="100">
        <v>2</v>
      </c>
      <c r="CE90" s="100">
        <v>0</v>
      </c>
      <c r="CF90" s="100">
        <v>0</v>
      </c>
      <c r="CG90" s="100">
        <v>0</v>
      </c>
      <c r="CH90" s="100">
        <v>0</v>
      </c>
      <c r="CI90" s="100">
        <v>67</v>
      </c>
      <c r="CJ90" s="100">
        <v>8</v>
      </c>
      <c r="CK90" s="106">
        <v>48</v>
      </c>
      <c r="CL90" s="103">
        <v>1929</v>
      </c>
      <c r="CM90" s="106">
        <v>89491</v>
      </c>
      <c r="CN90" s="103">
        <v>60</v>
      </c>
      <c r="CO90" s="100">
        <v>5</v>
      </c>
      <c r="CP90" s="100">
        <v>386</v>
      </c>
      <c r="CQ90" s="100">
        <v>22</v>
      </c>
      <c r="CR90" s="100">
        <v>1</v>
      </c>
      <c r="CS90" s="100">
        <v>7</v>
      </c>
      <c r="CT90" s="100">
        <v>276</v>
      </c>
      <c r="CU90" s="106">
        <v>0</v>
      </c>
      <c r="CV90" s="103">
        <v>206</v>
      </c>
      <c r="CW90" s="100">
        <v>121</v>
      </c>
      <c r="CX90" s="100">
        <v>169</v>
      </c>
      <c r="CY90" s="100">
        <v>26</v>
      </c>
      <c r="CZ90" s="100">
        <v>51</v>
      </c>
      <c r="DA90" s="100">
        <v>48</v>
      </c>
      <c r="DB90" s="100">
        <v>182</v>
      </c>
      <c r="DC90" s="100">
        <v>38</v>
      </c>
      <c r="DD90" s="100">
        <v>131</v>
      </c>
      <c r="DE90" s="106">
        <v>54</v>
      </c>
      <c r="DF90" s="98">
        <v>2230.256770310933</v>
      </c>
    </row>
    <row r="91" spans="1:110" ht="15" thickBot="1" x14ac:dyDescent="0.4">
      <c r="A91" s="85" t="s">
        <v>102</v>
      </c>
      <c r="B91" s="85" t="s">
        <v>103</v>
      </c>
      <c r="C91" s="85" t="s">
        <v>256</v>
      </c>
      <c r="D91" s="85" t="s">
        <v>257</v>
      </c>
      <c r="E91" s="85" t="s">
        <v>314</v>
      </c>
      <c r="F91" s="85" t="s">
        <v>315</v>
      </c>
      <c r="G91" s="85" t="s">
        <v>318</v>
      </c>
      <c r="H91" s="85" t="s">
        <v>319</v>
      </c>
      <c r="I91" s="86">
        <v>261</v>
      </c>
      <c r="J91" s="86">
        <v>232</v>
      </c>
      <c r="K91" s="87">
        <v>493</v>
      </c>
      <c r="L91" s="88" t="s">
        <v>318</v>
      </c>
      <c r="M91" s="88">
        <v>16</v>
      </c>
      <c r="N91" s="88">
        <v>16</v>
      </c>
      <c r="O91" s="88" t="s">
        <v>319</v>
      </c>
      <c r="P91" s="88">
        <v>2502</v>
      </c>
      <c r="Q91" s="88" t="s">
        <v>318</v>
      </c>
      <c r="R91" s="89">
        <v>0</v>
      </c>
      <c r="S91" s="88">
        <v>25</v>
      </c>
      <c r="T91" s="88" t="s">
        <v>314</v>
      </c>
      <c r="U91" s="88">
        <v>2</v>
      </c>
      <c r="V91" s="88" t="s">
        <v>261</v>
      </c>
      <c r="W91" s="88">
        <v>4.5455800000000002</v>
      </c>
      <c r="X91" s="88">
        <v>12</v>
      </c>
      <c r="Y91" s="88">
        <v>2502</v>
      </c>
      <c r="Z91">
        <v>146225</v>
      </c>
      <c r="AA91">
        <v>8612</v>
      </c>
      <c r="AB91">
        <v>319</v>
      </c>
      <c r="AC91">
        <v>6643</v>
      </c>
      <c r="AD91">
        <v>130651</v>
      </c>
      <c r="AE91">
        <v>692</v>
      </c>
      <c r="AF91">
        <v>132</v>
      </c>
      <c r="AG91">
        <v>103</v>
      </c>
      <c r="AH91">
        <v>0</v>
      </c>
      <c r="AI91">
        <v>0</v>
      </c>
      <c r="AJ91">
        <v>0</v>
      </c>
      <c r="AK91">
        <v>330</v>
      </c>
      <c r="AL91">
        <v>138</v>
      </c>
      <c r="AM91">
        <v>6643</v>
      </c>
      <c r="AN91" s="99">
        <v>99</v>
      </c>
      <c r="AO91" s="100">
        <v>0</v>
      </c>
      <c r="AP91" s="100">
        <v>18</v>
      </c>
      <c r="AQ91" s="100">
        <v>15</v>
      </c>
      <c r="AR91" s="100">
        <v>0</v>
      </c>
      <c r="AS91" s="100">
        <v>0</v>
      </c>
      <c r="AT91" s="100">
        <v>0</v>
      </c>
      <c r="AU91" s="101">
        <v>0</v>
      </c>
      <c r="AV91" s="102">
        <v>121</v>
      </c>
      <c r="AW91" s="103">
        <v>30.107692307692307</v>
      </c>
      <c r="AX91" s="100">
        <v>14.117482517482518</v>
      </c>
      <c r="AY91" s="100">
        <v>13.541258741258741</v>
      </c>
      <c r="AZ91" s="100">
        <v>4.0335664335664339</v>
      </c>
      <c r="BA91" s="101">
        <v>6.6265734265734269</v>
      </c>
      <c r="BB91" s="104">
        <v>18.006993006993007</v>
      </c>
      <c r="BC91" s="105">
        <v>3.8153153153153148</v>
      </c>
      <c r="BD91" s="105">
        <v>2.1801801801801801</v>
      </c>
      <c r="BE91" s="105">
        <v>1.3599635479951397</v>
      </c>
      <c r="BF91" s="105">
        <v>1.0291616038882139</v>
      </c>
      <c r="BG91" s="105">
        <v>0.88213851761846906</v>
      </c>
      <c r="BH91" s="105">
        <v>0.80862697448359655</v>
      </c>
      <c r="BI91" s="105">
        <v>5.9954954954954962</v>
      </c>
      <c r="BJ91" s="105">
        <v>24.708708708708706</v>
      </c>
      <c r="BK91" s="105">
        <v>0.90840840840840831</v>
      </c>
      <c r="BL91" s="105">
        <v>3.4519519519519517</v>
      </c>
      <c r="BM91" s="105">
        <v>0.54504504504504503</v>
      </c>
      <c r="BN91" s="105">
        <v>0.18168168168168167</v>
      </c>
      <c r="BO91" s="105">
        <v>0.90840840840840842</v>
      </c>
      <c r="BP91" s="103">
        <v>7420</v>
      </c>
      <c r="BQ91" s="100">
        <v>228</v>
      </c>
      <c r="BR91" s="100">
        <v>199</v>
      </c>
      <c r="BS91" s="100">
        <v>56</v>
      </c>
      <c r="BT91" s="100">
        <v>51</v>
      </c>
      <c r="BU91" s="100">
        <v>55</v>
      </c>
      <c r="BV91" s="100">
        <v>21</v>
      </c>
      <c r="BW91" s="100">
        <v>82</v>
      </c>
      <c r="BX91" s="100">
        <v>5</v>
      </c>
      <c r="BY91" s="100">
        <v>23</v>
      </c>
      <c r="BZ91" s="106">
        <v>191</v>
      </c>
      <c r="CA91" s="103">
        <v>53</v>
      </c>
      <c r="CB91" s="100">
        <v>98</v>
      </c>
      <c r="CC91" s="100">
        <v>135</v>
      </c>
      <c r="CD91" s="100">
        <v>2</v>
      </c>
      <c r="CE91" s="100">
        <v>0</v>
      </c>
      <c r="CF91" s="100">
        <v>0</v>
      </c>
      <c r="CG91" s="100">
        <v>0</v>
      </c>
      <c r="CH91" s="100">
        <v>0</v>
      </c>
      <c r="CI91" s="100">
        <v>47</v>
      </c>
      <c r="CJ91" s="100">
        <v>6</v>
      </c>
      <c r="CK91" s="106">
        <v>34</v>
      </c>
      <c r="CL91" s="103">
        <v>1646</v>
      </c>
      <c r="CM91" s="106">
        <v>76331</v>
      </c>
      <c r="CN91" s="103">
        <v>378</v>
      </c>
      <c r="CO91" s="100">
        <v>28</v>
      </c>
      <c r="CP91" s="100">
        <v>2419</v>
      </c>
      <c r="CQ91" s="100">
        <v>140</v>
      </c>
      <c r="CR91" s="100">
        <v>7</v>
      </c>
      <c r="CS91" s="100">
        <v>45</v>
      </c>
      <c r="CT91" s="100">
        <v>1733</v>
      </c>
      <c r="CU91" s="106">
        <v>1</v>
      </c>
      <c r="CV91" s="103">
        <v>146</v>
      </c>
      <c r="CW91" s="100">
        <v>86</v>
      </c>
      <c r="CX91" s="100">
        <v>120</v>
      </c>
      <c r="CY91" s="100">
        <v>19</v>
      </c>
      <c r="CZ91" s="100">
        <v>36</v>
      </c>
      <c r="DA91" s="100">
        <v>34</v>
      </c>
      <c r="DB91" s="100">
        <v>129</v>
      </c>
      <c r="DC91" s="100">
        <v>27</v>
      </c>
      <c r="DD91" s="100">
        <v>93</v>
      </c>
      <c r="DE91" s="106">
        <v>38</v>
      </c>
      <c r="DF91" s="98">
        <v>1902.2778335005014</v>
      </c>
    </row>
    <row r="92" spans="1:110" ht="15" thickBot="1" x14ac:dyDescent="0.4">
      <c r="A92" s="85" t="s">
        <v>102</v>
      </c>
      <c r="B92" s="85" t="s">
        <v>103</v>
      </c>
      <c r="C92" s="85" t="s">
        <v>256</v>
      </c>
      <c r="D92" s="85" t="s">
        <v>257</v>
      </c>
      <c r="E92" s="85" t="s">
        <v>314</v>
      </c>
      <c r="F92" s="85" t="s">
        <v>315</v>
      </c>
      <c r="G92" s="85" t="s">
        <v>320</v>
      </c>
      <c r="H92" s="85" t="s">
        <v>321</v>
      </c>
      <c r="I92" s="86">
        <v>251</v>
      </c>
      <c r="J92" s="86">
        <v>260</v>
      </c>
      <c r="K92" s="87">
        <v>511</v>
      </c>
      <c r="L92" s="88" t="s">
        <v>320</v>
      </c>
      <c r="M92" s="88">
        <v>17</v>
      </c>
      <c r="N92" s="88">
        <v>17</v>
      </c>
      <c r="O92" s="88" t="s">
        <v>321</v>
      </c>
      <c r="P92" s="88">
        <v>2503</v>
      </c>
      <c r="Q92" s="88" t="s">
        <v>320</v>
      </c>
      <c r="R92" s="89">
        <v>0</v>
      </c>
      <c r="S92" s="88">
        <v>25</v>
      </c>
      <c r="T92" s="88" t="s">
        <v>314</v>
      </c>
      <c r="U92" s="88">
        <v>2</v>
      </c>
      <c r="V92" s="88" t="s">
        <v>261</v>
      </c>
      <c r="W92" s="88">
        <v>7.1517499999999998</v>
      </c>
      <c r="X92" s="88">
        <v>12</v>
      </c>
      <c r="Y92" s="88">
        <v>2503</v>
      </c>
      <c r="Z92">
        <v>148826</v>
      </c>
      <c r="AA92">
        <v>6857</v>
      </c>
      <c r="AB92">
        <v>2833</v>
      </c>
      <c r="AC92">
        <v>1653</v>
      </c>
      <c r="AD92">
        <v>137483</v>
      </c>
      <c r="AE92">
        <v>1060</v>
      </c>
      <c r="AF92">
        <v>214</v>
      </c>
      <c r="AG92">
        <v>255</v>
      </c>
      <c r="AH92">
        <v>0</v>
      </c>
      <c r="AI92">
        <v>19</v>
      </c>
      <c r="AJ92">
        <v>0</v>
      </c>
      <c r="AK92">
        <v>391</v>
      </c>
      <c r="AL92">
        <v>181</v>
      </c>
      <c r="AM92">
        <v>1653</v>
      </c>
      <c r="AN92" s="99">
        <v>73</v>
      </c>
      <c r="AO92" s="100">
        <v>1</v>
      </c>
      <c r="AP92" s="100">
        <v>36</v>
      </c>
      <c r="AQ92" s="100">
        <v>53</v>
      </c>
      <c r="AR92" s="100">
        <v>1</v>
      </c>
      <c r="AS92" s="100">
        <v>0</v>
      </c>
      <c r="AT92" s="100">
        <v>0</v>
      </c>
      <c r="AU92" s="101">
        <v>0</v>
      </c>
      <c r="AV92" s="102">
        <v>214</v>
      </c>
      <c r="AW92" s="103">
        <v>74.538461538461533</v>
      </c>
      <c r="AX92" s="100">
        <v>34.951048951048953</v>
      </c>
      <c r="AY92" s="100">
        <v>33.524475524475527</v>
      </c>
      <c r="AZ92" s="100">
        <v>9.9860139860139867</v>
      </c>
      <c r="BA92" s="101">
        <v>16.405594405594407</v>
      </c>
      <c r="BB92" s="104">
        <v>44.58041958041958</v>
      </c>
      <c r="BC92" s="105">
        <v>6.7477477477477477</v>
      </c>
      <c r="BD92" s="105">
        <v>3.8558558558558556</v>
      </c>
      <c r="BE92" s="105">
        <v>2.4052247873633048</v>
      </c>
      <c r="BF92" s="105">
        <v>1.8201701093560145</v>
      </c>
      <c r="BG92" s="105">
        <v>1.560145808019441</v>
      </c>
      <c r="BH92" s="105">
        <v>1.4301336573511543</v>
      </c>
      <c r="BI92" s="105">
        <v>10.603603603603604</v>
      </c>
      <c r="BJ92" s="105">
        <v>43.6996996996997</v>
      </c>
      <c r="BK92" s="105">
        <v>1.6066066066066065</v>
      </c>
      <c r="BL92" s="105">
        <v>6.1051051051051051</v>
      </c>
      <c r="BM92" s="105">
        <v>0.96396396396396389</v>
      </c>
      <c r="BN92" s="105">
        <v>0.3213213213213213</v>
      </c>
      <c r="BO92" s="105">
        <v>1.6066066066066067</v>
      </c>
      <c r="BP92" s="103">
        <v>12029</v>
      </c>
      <c r="BQ92" s="100">
        <v>369</v>
      </c>
      <c r="BR92" s="100">
        <v>322</v>
      </c>
      <c r="BS92" s="100">
        <v>90</v>
      </c>
      <c r="BT92" s="100">
        <v>82</v>
      </c>
      <c r="BU92" s="100">
        <v>89</v>
      </c>
      <c r="BV92" s="100">
        <v>34</v>
      </c>
      <c r="BW92" s="100">
        <v>134</v>
      </c>
      <c r="BX92" s="100">
        <v>8</v>
      </c>
      <c r="BY92" s="100">
        <v>36</v>
      </c>
      <c r="BZ92" s="106">
        <v>310</v>
      </c>
      <c r="CA92" s="103">
        <v>86</v>
      </c>
      <c r="CB92" s="100">
        <v>159</v>
      </c>
      <c r="CC92" s="100">
        <v>219</v>
      </c>
      <c r="CD92" s="100">
        <v>2</v>
      </c>
      <c r="CE92" s="100">
        <v>0</v>
      </c>
      <c r="CF92" s="100">
        <v>0</v>
      </c>
      <c r="CG92" s="100">
        <v>0</v>
      </c>
      <c r="CH92" s="100">
        <v>0</v>
      </c>
      <c r="CI92" s="100">
        <v>77</v>
      </c>
      <c r="CJ92" s="100">
        <v>9</v>
      </c>
      <c r="CK92" s="106">
        <v>55</v>
      </c>
      <c r="CL92" s="103">
        <v>1706</v>
      </c>
      <c r="CM92" s="106">
        <v>79118</v>
      </c>
      <c r="CN92" s="103">
        <v>94</v>
      </c>
      <c r="CO92" s="100">
        <v>7</v>
      </c>
      <c r="CP92" s="100">
        <v>602</v>
      </c>
      <c r="CQ92" s="100">
        <v>35</v>
      </c>
      <c r="CR92" s="100">
        <v>2</v>
      </c>
      <c r="CS92" s="100">
        <v>11</v>
      </c>
      <c r="CT92" s="100">
        <v>431</v>
      </c>
      <c r="CU92" s="106">
        <v>0</v>
      </c>
      <c r="CV92" s="103">
        <v>237</v>
      </c>
      <c r="CW92" s="100">
        <v>139</v>
      </c>
      <c r="CX92" s="100">
        <v>195</v>
      </c>
      <c r="CY92" s="100">
        <v>30</v>
      </c>
      <c r="CZ92" s="100">
        <v>59</v>
      </c>
      <c r="DA92" s="100">
        <v>55</v>
      </c>
      <c r="DB92" s="100">
        <v>209</v>
      </c>
      <c r="DC92" s="100">
        <v>44</v>
      </c>
      <c r="DD92" s="100">
        <v>150</v>
      </c>
      <c r="DE92" s="106">
        <v>62</v>
      </c>
      <c r="DF92" s="98">
        <v>1971.7321965897693</v>
      </c>
    </row>
    <row r="93" spans="1:110" ht="15" thickBot="1" x14ac:dyDescent="0.4">
      <c r="A93" s="85" t="s">
        <v>102</v>
      </c>
      <c r="B93" s="85" t="s">
        <v>103</v>
      </c>
      <c r="C93" s="85" t="s">
        <v>256</v>
      </c>
      <c r="D93" s="85" t="s">
        <v>257</v>
      </c>
      <c r="E93" s="85" t="s">
        <v>314</v>
      </c>
      <c r="F93" s="85" t="s">
        <v>315</v>
      </c>
      <c r="G93" s="85" t="s">
        <v>322</v>
      </c>
      <c r="H93" s="85" t="s">
        <v>323</v>
      </c>
      <c r="I93" s="86">
        <v>62</v>
      </c>
      <c r="J93" s="86">
        <v>52</v>
      </c>
      <c r="K93" s="87">
        <v>114</v>
      </c>
      <c r="L93" s="88" t="s">
        <v>322</v>
      </c>
      <c r="M93" s="88">
        <v>15</v>
      </c>
      <c r="N93" s="88">
        <v>15</v>
      </c>
      <c r="O93" s="88" t="s">
        <v>323</v>
      </c>
      <c r="P93" s="88">
        <v>2504</v>
      </c>
      <c r="Q93" s="88" t="s">
        <v>322</v>
      </c>
      <c r="R93" s="89">
        <v>0</v>
      </c>
      <c r="S93" s="88">
        <v>25</v>
      </c>
      <c r="T93" s="88" t="s">
        <v>314</v>
      </c>
      <c r="U93" s="88">
        <v>2</v>
      </c>
      <c r="V93" s="88" t="s">
        <v>261</v>
      </c>
      <c r="W93" s="88">
        <v>1.5308900000000001</v>
      </c>
      <c r="X93" s="88">
        <v>12</v>
      </c>
      <c r="Y93" s="88">
        <v>2504</v>
      </c>
      <c r="Z93">
        <v>14994</v>
      </c>
      <c r="AA93">
        <v>1052</v>
      </c>
      <c r="AB93">
        <v>20</v>
      </c>
      <c r="AC93">
        <v>70</v>
      </c>
      <c r="AD93">
        <v>13852</v>
      </c>
      <c r="AE93">
        <v>158</v>
      </c>
      <c r="AF93">
        <v>42</v>
      </c>
      <c r="AG93">
        <v>37</v>
      </c>
      <c r="AH93">
        <v>0</v>
      </c>
      <c r="AI93">
        <v>0</v>
      </c>
      <c r="AJ93">
        <v>0</v>
      </c>
      <c r="AK93">
        <v>61</v>
      </c>
      <c r="AL93">
        <v>18</v>
      </c>
      <c r="AM93">
        <v>70</v>
      </c>
      <c r="AN93" s="99">
        <v>25</v>
      </c>
      <c r="AO93" s="100">
        <v>0</v>
      </c>
      <c r="AP93" s="100">
        <v>4</v>
      </c>
      <c r="AQ93" s="100">
        <v>3</v>
      </c>
      <c r="AR93" s="100">
        <v>0</v>
      </c>
      <c r="AS93" s="100">
        <v>0</v>
      </c>
      <c r="AT93" s="100">
        <v>0</v>
      </c>
      <c r="AU93" s="101">
        <v>0</v>
      </c>
      <c r="AV93" s="102">
        <v>42</v>
      </c>
      <c r="AW93" s="103">
        <v>10.815384615384616</v>
      </c>
      <c r="AX93" s="100">
        <v>5.0713286713286712</v>
      </c>
      <c r="AY93" s="100">
        <v>4.8643356643356643</v>
      </c>
      <c r="AZ93" s="100">
        <v>1.4489510489510489</v>
      </c>
      <c r="BA93" s="101">
        <v>2.3804195804195802</v>
      </c>
      <c r="BB93" s="104">
        <v>6.4685314685314683</v>
      </c>
      <c r="BC93" s="105">
        <v>1.3243243243243243</v>
      </c>
      <c r="BD93" s="105">
        <v>0.7567567567567568</v>
      </c>
      <c r="BE93" s="105">
        <v>0.47205346294046174</v>
      </c>
      <c r="BF93" s="105">
        <v>0.35722964763061971</v>
      </c>
      <c r="BG93" s="105">
        <v>0.30619684082624543</v>
      </c>
      <c r="BH93" s="105">
        <v>0.28068043742405835</v>
      </c>
      <c r="BI93" s="105">
        <v>2.0810810810810811</v>
      </c>
      <c r="BJ93" s="105">
        <v>8.576576576576576</v>
      </c>
      <c r="BK93" s="105">
        <v>0.31531531531531531</v>
      </c>
      <c r="BL93" s="105">
        <v>1.1981981981981982</v>
      </c>
      <c r="BM93" s="105">
        <v>0.1891891891891892</v>
      </c>
      <c r="BN93" s="105">
        <v>6.3063063063063057E-2</v>
      </c>
      <c r="BO93" s="105">
        <v>0.31531531531531526</v>
      </c>
      <c r="BP93" s="103">
        <v>2361</v>
      </c>
      <c r="BQ93" s="100">
        <v>72</v>
      </c>
      <c r="BR93" s="100">
        <v>63</v>
      </c>
      <c r="BS93" s="100">
        <v>18</v>
      </c>
      <c r="BT93" s="100">
        <v>16</v>
      </c>
      <c r="BU93" s="100">
        <v>17</v>
      </c>
      <c r="BV93" s="100">
        <v>7</v>
      </c>
      <c r="BW93" s="100">
        <v>26</v>
      </c>
      <c r="BX93" s="100">
        <v>2</v>
      </c>
      <c r="BY93" s="100">
        <v>7</v>
      </c>
      <c r="BZ93" s="106">
        <v>61</v>
      </c>
      <c r="CA93" s="103">
        <v>17</v>
      </c>
      <c r="CB93" s="100">
        <v>31</v>
      </c>
      <c r="CC93" s="100">
        <v>43</v>
      </c>
      <c r="CD93" s="100">
        <v>0</v>
      </c>
      <c r="CE93" s="100">
        <v>0</v>
      </c>
      <c r="CF93" s="100">
        <v>0</v>
      </c>
      <c r="CG93" s="100">
        <v>0</v>
      </c>
      <c r="CH93" s="100">
        <v>0</v>
      </c>
      <c r="CI93" s="100">
        <v>15</v>
      </c>
      <c r="CJ93" s="100">
        <v>2</v>
      </c>
      <c r="CK93" s="106">
        <v>11</v>
      </c>
      <c r="CL93" s="103">
        <v>381</v>
      </c>
      <c r="CM93" s="106">
        <v>17651</v>
      </c>
      <c r="CN93" s="103">
        <v>4</v>
      </c>
      <c r="CO93" s="100">
        <v>0</v>
      </c>
      <c r="CP93" s="100">
        <v>25</v>
      </c>
      <c r="CQ93" s="100">
        <v>1</v>
      </c>
      <c r="CR93" s="100">
        <v>0</v>
      </c>
      <c r="CS93" s="100">
        <v>0</v>
      </c>
      <c r="CT93" s="100">
        <v>18</v>
      </c>
      <c r="CU93" s="106">
        <v>0</v>
      </c>
      <c r="CV93" s="103">
        <v>47</v>
      </c>
      <c r="CW93" s="100">
        <v>27</v>
      </c>
      <c r="CX93" s="100">
        <v>38</v>
      </c>
      <c r="CY93" s="100">
        <v>6</v>
      </c>
      <c r="CZ93" s="100">
        <v>12</v>
      </c>
      <c r="DA93" s="100">
        <v>11</v>
      </c>
      <c r="DB93" s="100">
        <v>41</v>
      </c>
      <c r="DC93" s="100">
        <v>9</v>
      </c>
      <c r="DD93" s="100">
        <v>29</v>
      </c>
      <c r="DE93" s="106">
        <v>12</v>
      </c>
      <c r="DF93" s="98">
        <v>439.87763289869611</v>
      </c>
    </row>
    <row r="94" spans="1:110" ht="15" thickBot="1" x14ac:dyDescent="0.4">
      <c r="A94" s="85" t="s">
        <v>102</v>
      </c>
      <c r="B94" s="85" t="s">
        <v>103</v>
      </c>
      <c r="C94" s="85" t="s">
        <v>256</v>
      </c>
      <c r="D94" s="85" t="s">
        <v>257</v>
      </c>
      <c r="E94" s="85" t="s">
        <v>314</v>
      </c>
      <c r="F94" s="85" t="s">
        <v>315</v>
      </c>
      <c r="G94" s="85" t="s">
        <v>324</v>
      </c>
      <c r="H94" s="85" t="s">
        <v>325</v>
      </c>
      <c r="I94" s="86">
        <v>145</v>
      </c>
      <c r="J94" s="86">
        <v>153</v>
      </c>
      <c r="K94" s="87">
        <v>298</v>
      </c>
      <c r="L94" s="88" t="s">
        <v>324</v>
      </c>
      <c r="M94" s="88">
        <v>13</v>
      </c>
      <c r="N94" s="88">
        <v>13</v>
      </c>
      <c r="O94" s="88" t="s">
        <v>325</v>
      </c>
      <c r="P94" s="88">
        <v>2505</v>
      </c>
      <c r="Q94" s="88" t="s">
        <v>324</v>
      </c>
      <c r="R94" s="89">
        <v>0</v>
      </c>
      <c r="S94" s="88">
        <v>25</v>
      </c>
      <c r="T94" s="88" t="s">
        <v>314</v>
      </c>
      <c r="U94" s="88">
        <v>2</v>
      </c>
      <c r="V94" s="88" t="s">
        <v>261</v>
      </c>
      <c r="W94" s="88">
        <v>8.3964200000000009</v>
      </c>
      <c r="X94" s="88">
        <v>12</v>
      </c>
      <c r="Y94" s="88">
        <v>2505</v>
      </c>
      <c r="Z94">
        <v>56228</v>
      </c>
      <c r="AA94">
        <v>4676</v>
      </c>
      <c r="AB94">
        <v>1113</v>
      </c>
      <c r="AC94">
        <v>670</v>
      </c>
      <c r="AD94">
        <v>49769</v>
      </c>
      <c r="AE94">
        <v>692</v>
      </c>
      <c r="AF94">
        <v>124</v>
      </c>
      <c r="AG94">
        <v>118</v>
      </c>
      <c r="AH94">
        <v>0</v>
      </c>
      <c r="AI94">
        <v>68</v>
      </c>
      <c r="AJ94">
        <v>0</v>
      </c>
      <c r="AK94">
        <v>254</v>
      </c>
      <c r="AL94">
        <v>128</v>
      </c>
      <c r="AM94">
        <v>670</v>
      </c>
      <c r="AN94" s="99">
        <v>61</v>
      </c>
      <c r="AO94" s="100">
        <v>0</v>
      </c>
      <c r="AP94" s="100">
        <v>49</v>
      </c>
      <c r="AQ94" s="100">
        <v>3</v>
      </c>
      <c r="AR94" s="100">
        <v>2</v>
      </c>
      <c r="AS94" s="100">
        <v>0</v>
      </c>
      <c r="AT94" s="100">
        <v>0</v>
      </c>
      <c r="AU94" s="101">
        <v>0</v>
      </c>
      <c r="AV94" s="102">
        <v>124</v>
      </c>
      <c r="AW94" s="103">
        <v>34.492307692307691</v>
      </c>
      <c r="AX94" s="100">
        <v>16.173426573426575</v>
      </c>
      <c r="AY94" s="100">
        <v>15.513286713286714</v>
      </c>
      <c r="AZ94" s="100">
        <v>4.6209790209790214</v>
      </c>
      <c r="BA94" s="101">
        <v>7.5916083916083918</v>
      </c>
      <c r="BB94" s="104">
        <v>20.62937062937063</v>
      </c>
      <c r="BC94" s="105">
        <v>3.9099099099099099</v>
      </c>
      <c r="BD94" s="105">
        <v>2.2342342342342341</v>
      </c>
      <c r="BE94" s="105">
        <v>1.393681652490887</v>
      </c>
      <c r="BF94" s="105">
        <v>1.054678007290401</v>
      </c>
      <c r="BG94" s="105">
        <v>0.90400972053462936</v>
      </c>
      <c r="BH94" s="105">
        <v>0.82867557715674367</v>
      </c>
      <c r="BI94" s="105">
        <v>6.1441441441441444</v>
      </c>
      <c r="BJ94" s="105">
        <v>25.321321321321321</v>
      </c>
      <c r="BK94" s="105">
        <v>0.93093093093093093</v>
      </c>
      <c r="BL94" s="105">
        <v>3.5375375375375375</v>
      </c>
      <c r="BM94" s="105">
        <v>0.55855855855855852</v>
      </c>
      <c r="BN94" s="105">
        <v>0.18618618618618618</v>
      </c>
      <c r="BO94" s="105">
        <v>0.93093093093093104</v>
      </c>
      <c r="BP94" s="103">
        <v>6970</v>
      </c>
      <c r="BQ94" s="100">
        <v>214</v>
      </c>
      <c r="BR94" s="100">
        <v>187</v>
      </c>
      <c r="BS94" s="100">
        <v>52</v>
      </c>
      <c r="BT94" s="100">
        <v>48</v>
      </c>
      <c r="BU94" s="100">
        <v>51</v>
      </c>
      <c r="BV94" s="100">
        <v>20</v>
      </c>
      <c r="BW94" s="100">
        <v>77</v>
      </c>
      <c r="BX94" s="100">
        <v>5</v>
      </c>
      <c r="BY94" s="100">
        <v>21</v>
      </c>
      <c r="BZ94" s="106">
        <v>180</v>
      </c>
      <c r="CA94" s="103">
        <v>50</v>
      </c>
      <c r="CB94" s="100">
        <v>92</v>
      </c>
      <c r="CC94" s="100">
        <v>127</v>
      </c>
      <c r="CD94" s="100">
        <v>1</v>
      </c>
      <c r="CE94" s="100">
        <v>0</v>
      </c>
      <c r="CF94" s="100">
        <v>0</v>
      </c>
      <c r="CG94" s="100">
        <v>0</v>
      </c>
      <c r="CH94" s="100">
        <v>0</v>
      </c>
      <c r="CI94" s="100">
        <v>44</v>
      </c>
      <c r="CJ94" s="100">
        <v>5</v>
      </c>
      <c r="CK94" s="106">
        <v>32</v>
      </c>
      <c r="CL94" s="103">
        <v>995</v>
      </c>
      <c r="CM94" s="106">
        <v>46139</v>
      </c>
      <c r="CN94" s="103">
        <v>38</v>
      </c>
      <c r="CO94" s="100">
        <v>3</v>
      </c>
      <c r="CP94" s="100">
        <v>244</v>
      </c>
      <c r="CQ94" s="100">
        <v>14</v>
      </c>
      <c r="CR94" s="100">
        <v>1</v>
      </c>
      <c r="CS94" s="100">
        <v>5</v>
      </c>
      <c r="CT94" s="100">
        <v>175</v>
      </c>
      <c r="CU94" s="106">
        <v>0</v>
      </c>
      <c r="CV94" s="103">
        <v>138</v>
      </c>
      <c r="CW94" s="100">
        <v>81</v>
      </c>
      <c r="CX94" s="100">
        <v>113</v>
      </c>
      <c r="CY94" s="100">
        <v>18</v>
      </c>
      <c r="CZ94" s="100">
        <v>34</v>
      </c>
      <c r="DA94" s="100">
        <v>32</v>
      </c>
      <c r="DB94" s="100">
        <v>121</v>
      </c>
      <c r="DC94" s="100">
        <v>25</v>
      </c>
      <c r="DD94" s="100">
        <v>87</v>
      </c>
      <c r="DE94" s="106">
        <v>36</v>
      </c>
      <c r="DF94" s="98">
        <v>1149.8555667001003</v>
      </c>
    </row>
    <row r="95" spans="1:110" ht="15" thickBot="1" x14ac:dyDescent="0.4">
      <c r="A95" s="85" t="s">
        <v>102</v>
      </c>
      <c r="B95" s="85" t="s">
        <v>103</v>
      </c>
      <c r="C95" s="85" t="s">
        <v>256</v>
      </c>
      <c r="D95" s="85" t="s">
        <v>257</v>
      </c>
      <c r="E95" s="85" t="s">
        <v>326</v>
      </c>
      <c r="F95" s="85" t="s">
        <v>327</v>
      </c>
      <c r="G95" s="85" t="s">
        <v>328</v>
      </c>
      <c r="H95" s="85" t="s">
        <v>329</v>
      </c>
      <c r="I95" s="86">
        <v>17</v>
      </c>
      <c r="J95" s="86">
        <v>13</v>
      </c>
      <c r="K95" s="87">
        <v>30</v>
      </c>
      <c r="L95" s="88" t="s">
        <v>328</v>
      </c>
      <c r="M95" s="88">
        <v>9</v>
      </c>
      <c r="N95" s="88">
        <v>9</v>
      </c>
      <c r="O95" s="88" t="s">
        <v>329</v>
      </c>
      <c r="P95" s="88">
        <v>2601</v>
      </c>
      <c r="Q95" s="88" t="s">
        <v>328</v>
      </c>
      <c r="R95" s="89">
        <v>0</v>
      </c>
      <c r="S95" s="88">
        <v>26</v>
      </c>
      <c r="T95" s="88" t="s">
        <v>326</v>
      </c>
      <c r="U95" s="88">
        <v>2</v>
      </c>
      <c r="V95" s="88" t="s">
        <v>261</v>
      </c>
      <c r="W95" s="88">
        <v>2.2363900000000001</v>
      </c>
      <c r="X95" s="88">
        <v>12</v>
      </c>
      <c r="Y95" s="88">
        <v>2601</v>
      </c>
      <c r="Z95">
        <v>11400</v>
      </c>
      <c r="AA95">
        <v>3004</v>
      </c>
      <c r="AB95">
        <v>702</v>
      </c>
      <c r="AC95">
        <v>54</v>
      </c>
      <c r="AD95">
        <v>7640</v>
      </c>
      <c r="AE95">
        <v>87</v>
      </c>
      <c r="AF95">
        <v>5</v>
      </c>
      <c r="AG95">
        <v>7</v>
      </c>
      <c r="AH95">
        <v>0</v>
      </c>
      <c r="AI95">
        <v>0</v>
      </c>
      <c r="AJ95">
        <v>0</v>
      </c>
      <c r="AK95">
        <v>66</v>
      </c>
      <c r="AL95">
        <v>8</v>
      </c>
      <c r="AM95">
        <v>54</v>
      </c>
      <c r="AN95" s="99">
        <v>1</v>
      </c>
      <c r="AO95" s="100">
        <v>0</v>
      </c>
      <c r="AP95" s="100">
        <v>0</v>
      </c>
      <c r="AQ95" s="100">
        <v>4</v>
      </c>
      <c r="AR95" s="100">
        <v>0</v>
      </c>
      <c r="AS95" s="100">
        <v>0</v>
      </c>
      <c r="AT95" s="100">
        <v>0</v>
      </c>
      <c r="AU95" s="101">
        <v>0</v>
      </c>
      <c r="AV95" s="102">
        <v>5</v>
      </c>
      <c r="AW95" s="103">
        <v>2.7873303167420813</v>
      </c>
      <c r="AX95" s="100">
        <v>1.5520361990950227</v>
      </c>
      <c r="AY95" s="100">
        <v>0.38009049773755654</v>
      </c>
      <c r="AZ95" s="100">
        <v>0.50678733031674206</v>
      </c>
      <c r="BA95" s="101">
        <v>0.12669683257918551</v>
      </c>
      <c r="BB95" s="104">
        <v>1.4086687306501549</v>
      </c>
      <c r="BC95" s="105">
        <v>0.15765765765765766</v>
      </c>
      <c r="BD95" s="105">
        <v>9.0090090090090086E-2</v>
      </c>
      <c r="BE95" s="105">
        <v>5.6196840826245445E-2</v>
      </c>
      <c r="BF95" s="105">
        <v>4.25273390036452E-2</v>
      </c>
      <c r="BG95" s="105">
        <v>3.6452004860267312E-2</v>
      </c>
      <c r="BH95" s="105">
        <v>3.3414337788578372E-2</v>
      </c>
      <c r="BI95" s="105">
        <v>0.24774774774774777</v>
      </c>
      <c r="BJ95" s="105">
        <v>1.0210210210210211</v>
      </c>
      <c r="BK95" s="105">
        <v>3.7537537537537531E-2</v>
      </c>
      <c r="BL95" s="105">
        <v>0.14264264264264265</v>
      </c>
      <c r="BM95" s="105">
        <v>2.2522522522522521E-2</v>
      </c>
      <c r="BN95" s="105">
        <v>7.5075075075075074E-3</v>
      </c>
      <c r="BO95" s="105">
        <v>3.7537537537537538E-2</v>
      </c>
      <c r="BP95" s="103">
        <v>1145</v>
      </c>
      <c r="BQ95" s="100">
        <v>50</v>
      </c>
      <c r="BR95" s="100">
        <v>21</v>
      </c>
      <c r="BS95" s="100">
        <v>25</v>
      </c>
      <c r="BT95" s="100">
        <v>34</v>
      </c>
      <c r="BU95" s="100">
        <v>15</v>
      </c>
      <c r="BV95" s="100">
        <v>6</v>
      </c>
      <c r="BW95" s="100">
        <v>4</v>
      </c>
      <c r="BX95" s="100">
        <v>2</v>
      </c>
      <c r="BY95" s="100">
        <v>2</v>
      </c>
      <c r="BZ95" s="106">
        <v>27</v>
      </c>
      <c r="CA95" s="103">
        <v>0</v>
      </c>
      <c r="CB95" s="100">
        <v>9</v>
      </c>
      <c r="CC95" s="100">
        <v>0</v>
      </c>
      <c r="CD95" s="100">
        <v>0</v>
      </c>
      <c r="CE95" s="100">
        <v>0</v>
      </c>
      <c r="CF95" s="100">
        <v>0</v>
      </c>
      <c r="CG95" s="100">
        <v>0</v>
      </c>
      <c r="CH95" s="100">
        <v>0</v>
      </c>
      <c r="CI95" s="100">
        <v>0</v>
      </c>
      <c r="CJ95" s="100">
        <v>0</v>
      </c>
      <c r="CK95" s="106">
        <v>4</v>
      </c>
      <c r="CL95" s="103">
        <v>784</v>
      </c>
      <c r="CM95" s="106">
        <v>2507</v>
      </c>
      <c r="CN95" s="103">
        <v>1</v>
      </c>
      <c r="CO95" s="100">
        <v>0</v>
      </c>
      <c r="CP95" s="100">
        <v>22</v>
      </c>
      <c r="CQ95" s="100">
        <v>0</v>
      </c>
      <c r="CR95" s="100">
        <v>0</v>
      </c>
      <c r="CS95" s="100">
        <v>2</v>
      </c>
      <c r="CT95" s="100">
        <v>13</v>
      </c>
      <c r="CU95" s="106">
        <v>0</v>
      </c>
      <c r="CV95" s="103">
        <v>31</v>
      </c>
      <c r="CW95" s="100">
        <v>22</v>
      </c>
      <c r="CX95" s="100">
        <v>4</v>
      </c>
      <c r="CY95" s="100">
        <v>10</v>
      </c>
      <c r="CZ95" s="100">
        <v>13</v>
      </c>
      <c r="DA95" s="100">
        <v>17</v>
      </c>
      <c r="DB95" s="100">
        <v>17</v>
      </c>
      <c r="DC95" s="100">
        <v>5</v>
      </c>
      <c r="DD95" s="100">
        <v>2</v>
      </c>
      <c r="DE95" s="106">
        <v>3</v>
      </c>
      <c r="DF95" s="98">
        <v>685.72093023255809</v>
      </c>
    </row>
    <row r="96" spans="1:110" ht="15" thickBot="1" x14ac:dyDescent="0.4">
      <c r="A96" s="85" t="s">
        <v>102</v>
      </c>
      <c r="B96" s="85" t="s">
        <v>103</v>
      </c>
      <c r="C96" s="85" t="s">
        <v>256</v>
      </c>
      <c r="D96" s="85" t="s">
        <v>257</v>
      </c>
      <c r="E96" s="85" t="s">
        <v>326</v>
      </c>
      <c r="F96" s="85" t="s">
        <v>327</v>
      </c>
      <c r="G96" s="85" t="s">
        <v>330</v>
      </c>
      <c r="H96" s="85" t="s">
        <v>331</v>
      </c>
      <c r="I96" s="86">
        <v>34</v>
      </c>
      <c r="J96" s="86">
        <v>39</v>
      </c>
      <c r="K96" s="87">
        <v>73</v>
      </c>
      <c r="L96" s="88" t="s">
        <v>330</v>
      </c>
      <c r="M96" s="88">
        <v>8</v>
      </c>
      <c r="N96" s="88">
        <v>8</v>
      </c>
      <c r="O96" s="88" t="s">
        <v>331</v>
      </c>
      <c r="P96" s="88">
        <v>2602</v>
      </c>
      <c r="Q96" s="88" t="s">
        <v>330</v>
      </c>
      <c r="R96" s="89">
        <v>0</v>
      </c>
      <c r="S96" s="88">
        <v>26</v>
      </c>
      <c r="T96" s="88" t="s">
        <v>326</v>
      </c>
      <c r="U96" s="88">
        <v>2</v>
      </c>
      <c r="V96" s="88" t="s">
        <v>261</v>
      </c>
      <c r="W96" s="88">
        <v>2.2032799999999999</v>
      </c>
      <c r="X96" s="88">
        <v>12</v>
      </c>
      <c r="Y96" s="88">
        <v>2602</v>
      </c>
      <c r="Z96">
        <v>19760</v>
      </c>
      <c r="AA96">
        <v>8664</v>
      </c>
      <c r="AB96">
        <v>0</v>
      </c>
      <c r="AC96">
        <v>11</v>
      </c>
      <c r="AD96">
        <v>11085</v>
      </c>
      <c r="AE96">
        <v>175</v>
      </c>
      <c r="AF96">
        <v>21</v>
      </c>
      <c r="AG96">
        <v>45</v>
      </c>
      <c r="AH96">
        <v>0</v>
      </c>
      <c r="AI96">
        <v>0</v>
      </c>
      <c r="AJ96">
        <v>0</v>
      </c>
      <c r="AK96">
        <v>98</v>
      </c>
      <c r="AL96">
        <v>12</v>
      </c>
      <c r="AM96">
        <v>11</v>
      </c>
      <c r="AN96" s="99">
        <v>17</v>
      </c>
      <c r="AO96" s="100">
        <v>0</v>
      </c>
      <c r="AP96" s="100">
        <v>3</v>
      </c>
      <c r="AQ96" s="100">
        <v>1</v>
      </c>
      <c r="AR96" s="100">
        <v>0</v>
      </c>
      <c r="AS96" s="100">
        <v>0</v>
      </c>
      <c r="AT96" s="100">
        <v>0</v>
      </c>
      <c r="AU96" s="101">
        <v>0</v>
      </c>
      <c r="AV96" s="102">
        <v>20</v>
      </c>
      <c r="AW96" s="103">
        <v>17.918552036199095</v>
      </c>
      <c r="AX96" s="100">
        <v>9.9773755656108598</v>
      </c>
      <c r="AY96" s="100">
        <v>2.4434389140271495</v>
      </c>
      <c r="AZ96" s="100">
        <v>3.2579185520361991</v>
      </c>
      <c r="BA96" s="101">
        <v>0.81447963800904977</v>
      </c>
      <c r="BB96" s="104">
        <v>9.0557275541795672</v>
      </c>
      <c r="BC96" s="105">
        <v>0.63063063063063063</v>
      </c>
      <c r="BD96" s="105">
        <v>0.36036036036036034</v>
      </c>
      <c r="BE96" s="105">
        <v>0.22478736330498178</v>
      </c>
      <c r="BF96" s="105">
        <v>0.1701093560145808</v>
      </c>
      <c r="BG96" s="105">
        <v>0.14580801944106925</v>
      </c>
      <c r="BH96" s="105">
        <v>0.13365735115431349</v>
      </c>
      <c r="BI96" s="105">
        <v>0.99099099099099108</v>
      </c>
      <c r="BJ96" s="105">
        <v>4.0840840840840844</v>
      </c>
      <c r="BK96" s="105">
        <v>0.15015015015015012</v>
      </c>
      <c r="BL96" s="105">
        <v>0.57057057057057059</v>
      </c>
      <c r="BM96" s="105">
        <v>9.0090090090090086E-2</v>
      </c>
      <c r="BN96" s="105">
        <v>3.003003003003003E-2</v>
      </c>
      <c r="BO96" s="105">
        <v>0.15015015015015015</v>
      </c>
      <c r="BP96" s="103">
        <v>4809</v>
      </c>
      <c r="BQ96" s="100">
        <v>210</v>
      </c>
      <c r="BR96" s="100">
        <v>89</v>
      </c>
      <c r="BS96" s="100">
        <v>104</v>
      </c>
      <c r="BT96" s="100">
        <v>145</v>
      </c>
      <c r="BU96" s="100">
        <v>62</v>
      </c>
      <c r="BV96" s="100">
        <v>25</v>
      </c>
      <c r="BW96" s="100">
        <v>17</v>
      </c>
      <c r="BX96" s="100">
        <v>9</v>
      </c>
      <c r="BY96" s="100">
        <v>7</v>
      </c>
      <c r="BZ96" s="106">
        <v>112</v>
      </c>
      <c r="CA96" s="103">
        <v>0</v>
      </c>
      <c r="CB96" s="100">
        <v>40</v>
      </c>
      <c r="CC96" s="100">
        <v>0</v>
      </c>
      <c r="CD96" s="100">
        <v>0</v>
      </c>
      <c r="CE96" s="100">
        <v>0</v>
      </c>
      <c r="CF96" s="100">
        <v>0</v>
      </c>
      <c r="CG96" s="100">
        <v>0</v>
      </c>
      <c r="CH96" s="100">
        <v>0</v>
      </c>
      <c r="CI96" s="100">
        <v>0</v>
      </c>
      <c r="CJ96" s="100">
        <v>0</v>
      </c>
      <c r="CK96" s="106">
        <v>17</v>
      </c>
      <c r="CL96" s="103">
        <v>1907</v>
      </c>
      <c r="CM96" s="106">
        <v>6100</v>
      </c>
      <c r="CN96" s="103">
        <v>0</v>
      </c>
      <c r="CO96" s="100">
        <v>0</v>
      </c>
      <c r="CP96" s="100">
        <v>5</v>
      </c>
      <c r="CQ96" s="100">
        <v>0</v>
      </c>
      <c r="CR96" s="100">
        <v>0</v>
      </c>
      <c r="CS96" s="100">
        <v>0</v>
      </c>
      <c r="CT96" s="100">
        <v>3</v>
      </c>
      <c r="CU96" s="106">
        <v>0</v>
      </c>
      <c r="CV96" s="103">
        <v>130</v>
      </c>
      <c r="CW96" s="100">
        <v>93</v>
      </c>
      <c r="CX96" s="100">
        <v>16</v>
      </c>
      <c r="CY96" s="100">
        <v>41</v>
      </c>
      <c r="CZ96" s="100">
        <v>55</v>
      </c>
      <c r="DA96" s="100">
        <v>72</v>
      </c>
      <c r="DB96" s="100">
        <v>73</v>
      </c>
      <c r="DC96" s="100">
        <v>19</v>
      </c>
      <c r="DD96" s="100">
        <v>10</v>
      </c>
      <c r="DE96" s="106">
        <v>12</v>
      </c>
      <c r="DF96" s="98">
        <v>1668.5875968992248</v>
      </c>
    </row>
    <row r="97" spans="1:110" ht="15" thickBot="1" x14ac:dyDescent="0.4">
      <c r="A97" s="85" t="s">
        <v>102</v>
      </c>
      <c r="B97" s="85" t="s">
        <v>103</v>
      </c>
      <c r="C97" s="85" t="s">
        <v>256</v>
      </c>
      <c r="D97" s="85" t="s">
        <v>257</v>
      </c>
      <c r="E97" s="85" t="s">
        <v>326</v>
      </c>
      <c r="F97" s="85" t="s">
        <v>327</v>
      </c>
      <c r="G97" s="85" t="s">
        <v>332</v>
      </c>
      <c r="H97" s="85" t="s">
        <v>333</v>
      </c>
      <c r="I97" s="86">
        <v>35</v>
      </c>
      <c r="J97" s="86">
        <v>27</v>
      </c>
      <c r="K97" s="87">
        <v>62</v>
      </c>
      <c r="L97" s="88" t="s">
        <v>334</v>
      </c>
      <c r="M97" s="88">
        <v>10</v>
      </c>
      <c r="N97" s="88">
        <v>10</v>
      </c>
      <c r="O97" s="88" t="s">
        <v>333</v>
      </c>
      <c r="P97" s="88">
        <v>2603</v>
      </c>
      <c r="Q97" s="88" t="s">
        <v>334</v>
      </c>
      <c r="R97" s="89">
        <v>0</v>
      </c>
      <c r="S97" s="88">
        <v>26</v>
      </c>
      <c r="T97" s="88" t="s">
        <v>326</v>
      </c>
      <c r="U97" s="88">
        <v>2</v>
      </c>
      <c r="V97" s="88" t="s">
        <v>261</v>
      </c>
      <c r="W97" s="88">
        <v>1.7696499999999999</v>
      </c>
      <c r="X97" s="88">
        <v>12</v>
      </c>
      <c r="Y97" s="88">
        <v>2603</v>
      </c>
      <c r="Z97">
        <v>16720</v>
      </c>
      <c r="AA97">
        <v>3053</v>
      </c>
      <c r="AB97">
        <v>0</v>
      </c>
      <c r="AC97">
        <v>487</v>
      </c>
      <c r="AD97">
        <v>13180</v>
      </c>
      <c r="AE97">
        <v>139</v>
      </c>
      <c r="AF97">
        <v>14</v>
      </c>
      <c r="AG97">
        <v>26</v>
      </c>
      <c r="AH97">
        <v>0</v>
      </c>
      <c r="AI97">
        <v>0</v>
      </c>
      <c r="AJ97">
        <v>0</v>
      </c>
      <c r="AK97">
        <v>93</v>
      </c>
      <c r="AL97">
        <v>8</v>
      </c>
      <c r="AM97">
        <v>487</v>
      </c>
      <c r="AN97" s="99">
        <v>3</v>
      </c>
      <c r="AO97" s="100">
        <v>1</v>
      </c>
      <c r="AP97" s="100">
        <v>2</v>
      </c>
      <c r="AQ97" s="100">
        <v>8</v>
      </c>
      <c r="AR97" s="100">
        <v>0</v>
      </c>
      <c r="AS97" s="100">
        <v>0</v>
      </c>
      <c r="AT97" s="100">
        <v>0</v>
      </c>
      <c r="AU97" s="101">
        <v>0</v>
      </c>
      <c r="AV97" s="102">
        <v>12</v>
      </c>
      <c r="AW97" s="103">
        <v>10.352941176470589</v>
      </c>
      <c r="AX97" s="100">
        <v>5.7647058823529411</v>
      </c>
      <c r="AY97" s="100">
        <v>1.411764705882353</v>
      </c>
      <c r="AZ97" s="100">
        <v>1.8823529411764706</v>
      </c>
      <c r="BA97" s="101">
        <v>0.47058823529411764</v>
      </c>
      <c r="BB97" s="104">
        <v>5.2321981424148607</v>
      </c>
      <c r="BC97" s="105">
        <v>0.3783783783783784</v>
      </c>
      <c r="BD97" s="105">
        <v>0.2162162162162162</v>
      </c>
      <c r="BE97" s="105">
        <v>0.13487241798298907</v>
      </c>
      <c r="BF97" s="105">
        <v>0.10206561360874848</v>
      </c>
      <c r="BG97" s="105">
        <v>8.748481166464156E-2</v>
      </c>
      <c r="BH97" s="105">
        <v>8.0194410692588092E-2</v>
      </c>
      <c r="BI97" s="105">
        <v>0.59459459459459463</v>
      </c>
      <c r="BJ97" s="105">
        <v>2.4504504504504503</v>
      </c>
      <c r="BK97" s="105">
        <v>9.0090090090090086E-2</v>
      </c>
      <c r="BL97" s="105">
        <v>0.3423423423423424</v>
      </c>
      <c r="BM97" s="105">
        <v>5.4054054054054057E-2</v>
      </c>
      <c r="BN97" s="105">
        <v>1.8018018018018014E-2</v>
      </c>
      <c r="BO97" s="105">
        <v>9.0090090090090086E-2</v>
      </c>
      <c r="BP97" s="103">
        <v>3206</v>
      </c>
      <c r="BQ97" s="100">
        <v>140</v>
      </c>
      <c r="BR97" s="100">
        <v>60</v>
      </c>
      <c r="BS97" s="100">
        <v>69</v>
      </c>
      <c r="BT97" s="100">
        <v>97</v>
      </c>
      <c r="BU97" s="100">
        <v>42</v>
      </c>
      <c r="BV97" s="100">
        <v>17</v>
      </c>
      <c r="BW97" s="100">
        <v>11</v>
      </c>
      <c r="BX97" s="100">
        <v>6</v>
      </c>
      <c r="BY97" s="100">
        <v>5</v>
      </c>
      <c r="BZ97" s="106">
        <v>75</v>
      </c>
      <c r="CA97" s="103">
        <v>0</v>
      </c>
      <c r="CB97" s="100">
        <v>26</v>
      </c>
      <c r="CC97" s="100">
        <v>0</v>
      </c>
      <c r="CD97" s="100">
        <v>0</v>
      </c>
      <c r="CE97" s="100">
        <v>0</v>
      </c>
      <c r="CF97" s="100">
        <v>0</v>
      </c>
      <c r="CG97" s="100">
        <v>0</v>
      </c>
      <c r="CH97" s="100">
        <v>0</v>
      </c>
      <c r="CI97" s="100">
        <v>0</v>
      </c>
      <c r="CJ97" s="100">
        <v>0</v>
      </c>
      <c r="CK97" s="106">
        <v>11</v>
      </c>
      <c r="CL97" s="103">
        <v>1620</v>
      </c>
      <c r="CM97" s="106">
        <v>5181</v>
      </c>
      <c r="CN97" s="103">
        <v>10</v>
      </c>
      <c r="CO97" s="100">
        <v>0</v>
      </c>
      <c r="CP97" s="100">
        <v>202</v>
      </c>
      <c r="CQ97" s="100">
        <v>4</v>
      </c>
      <c r="CR97" s="100">
        <v>1</v>
      </c>
      <c r="CS97" s="100">
        <v>14</v>
      </c>
      <c r="CT97" s="100">
        <v>118</v>
      </c>
      <c r="CU97" s="106">
        <v>0</v>
      </c>
      <c r="CV97" s="103">
        <v>86</v>
      </c>
      <c r="CW97" s="100">
        <v>62</v>
      </c>
      <c r="CX97" s="100">
        <v>11</v>
      </c>
      <c r="CY97" s="100">
        <v>28</v>
      </c>
      <c r="CZ97" s="100">
        <v>37</v>
      </c>
      <c r="DA97" s="100">
        <v>48</v>
      </c>
      <c r="DB97" s="100">
        <v>49</v>
      </c>
      <c r="DC97" s="100">
        <v>13</v>
      </c>
      <c r="DD97" s="100">
        <v>7</v>
      </c>
      <c r="DE97" s="106">
        <v>8</v>
      </c>
      <c r="DF97" s="98">
        <v>1417.1565891472869</v>
      </c>
    </row>
    <row r="98" spans="1:110" ht="15" thickBot="1" x14ac:dyDescent="0.4">
      <c r="A98" s="85" t="s">
        <v>102</v>
      </c>
      <c r="B98" s="85" t="s">
        <v>103</v>
      </c>
      <c r="C98" s="85" t="s">
        <v>256</v>
      </c>
      <c r="D98" s="85" t="s">
        <v>257</v>
      </c>
      <c r="E98" s="85" t="s">
        <v>326</v>
      </c>
      <c r="F98" s="85" t="s">
        <v>327</v>
      </c>
      <c r="G98" s="85" t="s">
        <v>335</v>
      </c>
      <c r="H98" s="85" t="s">
        <v>336</v>
      </c>
      <c r="I98" s="86">
        <v>7</v>
      </c>
      <c r="J98" s="86">
        <v>9</v>
      </c>
      <c r="K98" s="87">
        <v>16</v>
      </c>
      <c r="L98" s="88" t="s">
        <v>337</v>
      </c>
      <c r="M98" s="88">
        <v>38</v>
      </c>
      <c r="N98" s="88">
        <v>36</v>
      </c>
      <c r="O98" s="88" t="s">
        <v>336</v>
      </c>
      <c r="P98" s="88">
        <v>2604</v>
      </c>
      <c r="Q98" s="88" t="s">
        <v>337</v>
      </c>
      <c r="R98" s="89">
        <v>0</v>
      </c>
      <c r="S98" s="88">
        <v>26</v>
      </c>
      <c r="T98" s="88" t="s">
        <v>326</v>
      </c>
      <c r="U98" s="88">
        <v>2</v>
      </c>
      <c r="V98" s="88" t="s">
        <v>261</v>
      </c>
      <c r="W98" s="88">
        <v>0.40683999999999998</v>
      </c>
      <c r="X98" s="88">
        <v>12</v>
      </c>
      <c r="Y98" s="88">
        <v>2604</v>
      </c>
      <c r="Z98">
        <v>6080</v>
      </c>
      <c r="AA98">
        <v>1448</v>
      </c>
      <c r="AB98">
        <v>0</v>
      </c>
      <c r="AC98">
        <v>11</v>
      </c>
      <c r="AD98">
        <v>4621</v>
      </c>
      <c r="AE98">
        <v>48</v>
      </c>
      <c r="AF98">
        <v>0</v>
      </c>
      <c r="AG98">
        <v>9</v>
      </c>
      <c r="AH98">
        <v>0</v>
      </c>
      <c r="AI98">
        <v>0</v>
      </c>
      <c r="AJ98">
        <v>0</v>
      </c>
      <c r="AK98">
        <v>39</v>
      </c>
      <c r="AL98">
        <v>0</v>
      </c>
      <c r="AM98">
        <v>11</v>
      </c>
      <c r="AN98" s="99">
        <v>0</v>
      </c>
      <c r="AO98" s="100">
        <v>0</v>
      </c>
      <c r="AP98" s="100">
        <v>0</v>
      </c>
      <c r="AQ98" s="100">
        <v>0</v>
      </c>
      <c r="AR98" s="100">
        <v>0</v>
      </c>
      <c r="AS98" s="100">
        <v>0</v>
      </c>
      <c r="AT98" s="100">
        <v>0</v>
      </c>
      <c r="AU98" s="101">
        <v>0</v>
      </c>
      <c r="AV98" s="102">
        <v>0</v>
      </c>
      <c r="AW98" s="103">
        <v>3.5837104072398192</v>
      </c>
      <c r="AX98" s="100">
        <v>1.995475113122172</v>
      </c>
      <c r="AY98" s="100">
        <v>0.48868778280542985</v>
      </c>
      <c r="AZ98" s="100">
        <v>0.65158371040723984</v>
      </c>
      <c r="BA98" s="101">
        <v>0.16289592760180996</v>
      </c>
      <c r="BB98" s="104">
        <v>1.8111455108359131</v>
      </c>
      <c r="BC98" s="105">
        <v>0</v>
      </c>
      <c r="BD98" s="105">
        <v>0</v>
      </c>
      <c r="BE98" s="105">
        <v>0</v>
      </c>
      <c r="BF98" s="105">
        <v>0</v>
      </c>
      <c r="BG98" s="105">
        <v>0</v>
      </c>
      <c r="BH98" s="105">
        <v>0</v>
      </c>
      <c r="BI98" s="105">
        <v>0</v>
      </c>
      <c r="BJ98" s="105">
        <v>0</v>
      </c>
      <c r="BK98" s="105">
        <v>0</v>
      </c>
      <c r="BL98" s="105">
        <v>0</v>
      </c>
      <c r="BM98" s="105">
        <v>0</v>
      </c>
      <c r="BN98" s="105">
        <v>0</v>
      </c>
      <c r="BO98" s="105">
        <v>0</v>
      </c>
      <c r="BP98" s="103">
        <v>0</v>
      </c>
      <c r="BQ98" s="100">
        <v>0</v>
      </c>
      <c r="BR98" s="100">
        <v>0</v>
      </c>
      <c r="BS98" s="100">
        <v>0</v>
      </c>
      <c r="BT98" s="100">
        <v>0</v>
      </c>
      <c r="BU98" s="100">
        <v>0</v>
      </c>
      <c r="BV98" s="100">
        <v>0</v>
      </c>
      <c r="BW98" s="100">
        <v>0</v>
      </c>
      <c r="BX98" s="100">
        <v>0</v>
      </c>
      <c r="BY98" s="100">
        <v>0</v>
      </c>
      <c r="BZ98" s="106">
        <v>0</v>
      </c>
      <c r="CA98" s="103">
        <v>0</v>
      </c>
      <c r="CB98" s="100">
        <v>0</v>
      </c>
      <c r="CC98" s="100">
        <v>0</v>
      </c>
      <c r="CD98" s="100">
        <v>0</v>
      </c>
      <c r="CE98" s="100">
        <v>0</v>
      </c>
      <c r="CF98" s="100">
        <v>0</v>
      </c>
      <c r="CG98" s="100">
        <v>0</v>
      </c>
      <c r="CH98" s="100">
        <v>0</v>
      </c>
      <c r="CI98" s="100">
        <v>0</v>
      </c>
      <c r="CJ98" s="100">
        <v>0</v>
      </c>
      <c r="CK98" s="106">
        <v>0</v>
      </c>
      <c r="CL98" s="103">
        <v>418</v>
      </c>
      <c r="CM98" s="106">
        <v>1337</v>
      </c>
      <c r="CN98" s="103">
        <v>0</v>
      </c>
      <c r="CO98" s="100">
        <v>0</v>
      </c>
      <c r="CP98" s="100">
        <v>5</v>
      </c>
      <c r="CQ98" s="100">
        <v>0</v>
      </c>
      <c r="CR98" s="100">
        <v>0</v>
      </c>
      <c r="CS98" s="100">
        <v>0</v>
      </c>
      <c r="CT98" s="100">
        <v>3</v>
      </c>
      <c r="CU98" s="106">
        <v>0</v>
      </c>
      <c r="CV98" s="103">
        <v>0</v>
      </c>
      <c r="CW98" s="100">
        <v>0</v>
      </c>
      <c r="CX98" s="100">
        <v>0</v>
      </c>
      <c r="CY98" s="100">
        <v>0</v>
      </c>
      <c r="CZ98" s="100">
        <v>0</v>
      </c>
      <c r="DA98" s="100">
        <v>0</v>
      </c>
      <c r="DB98" s="100">
        <v>0</v>
      </c>
      <c r="DC98" s="100">
        <v>0</v>
      </c>
      <c r="DD98" s="100">
        <v>0</v>
      </c>
      <c r="DE98" s="106">
        <v>0</v>
      </c>
      <c r="DF98" s="98">
        <v>365.71782945736436</v>
      </c>
    </row>
    <row r="99" spans="1:110" ht="15" thickBot="1" x14ac:dyDescent="0.4">
      <c r="A99" s="85" t="s">
        <v>102</v>
      </c>
      <c r="B99" s="85" t="s">
        <v>103</v>
      </c>
      <c r="C99" s="85" t="s">
        <v>256</v>
      </c>
      <c r="D99" s="85" t="s">
        <v>257</v>
      </c>
      <c r="E99" s="85" t="s">
        <v>326</v>
      </c>
      <c r="F99" s="85" t="s">
        <v>327</v>
      </c>
      <c r="G99" s="85" t="s">
        <v>338</v>
      </c>
      <c r="H99" s="85" t="s">
        <v>339</v>
      </c>
      <c r="I99" s="86">
        <v>40</v>
      </c>
      <c r="J99" s="86">
        <v>34</v>
      </c>
      <c r="K99" s="87">
        <v>74</v>
      </c>
      <c r="L99" s="88" t="s">
        <v>338</v>
      </c>
      <c r="M99" s="88">
        <v>151</v>
      </c>
      <c r="N99" s="88">
        <v>151</v>
      </c>
      <c r="O99" s="88" t="s">
        <v>339</v>
      </c>
      <c r="P99" s="88">
        <v>2605</v>
      </c>
      <c r="Q99" s="88" t="s">
        <v>338</v>
      </c>
      <c r="R99" s="89">
        <v>0</v>
      </c>
      <c r="S99" s="88">
        <v>26</v>
      </c>
      <c r="T99" s="88" t="s">
        <v>326</v>
      </c>
      <c r="U99" s="88">
        <v>2</v>
      </c>
      <c r="V99" s="88" t="s">
        <v>261</v>
      </c>
      <c r="W99" s="88">
        <v>0.35894300000000001</v>
      </c>
      <c r="X99" s="88">
        <v>12</v>
      </c>
      <c r="Y99" s="88">
        <v>2605</v>
      </c>
      <c r="Z99">
        <v>19760</v>
      </c>
      <c r="AA99">
        <v>2439</v>
      </c>
      <c r="AB99">
        <v>0</v>
      </c>
      <c r="AC99">
        <v>243</v>
      </c>
      <c r="AD99">
        <v>17078</v>
      </c>
      <c r="AE99">
        <v>93</v>
      </c>
      <c r="AF99">
        <v>5</v>
      </c>
      <c r="AG99">
        <v>19</v>
      </c>
      <c r="AH99">
        <v>0</v>
      </c>
      <c r="AI99">
        <v>0</v>
      </c>
      <c r="AJ99">
        <v>0</v>
      </c>
      <c r="AK99">
        <v>62</v>
      </c>
      <c r="AL99">
        <v>6</v>
      </c>
      <c r="AM99">
        <v>243</v>
      </c>
      <c r="AN99" s="99">
        <v>1</v>
      </c>
      <c r="AO99" s="100">
        <v>0</v>
      </c>
      <c r="AP99" s="100">
        <v>2</v>
      </c>
      <c r="AQ99" s="100">
        <v>2</v>
      </c>
      <c r="AR99" s="100">
        <v>0</v>
      </c>
      <c r="AS99" s="100">
        <v>0</v>
      </c>
      <c r="AT99" s="100">
        <v>0</v>
      </c>
      <c r="AU99" s="101">
        <v>0</v>
      </c>
      <c r="AV99" s="102">
        <v>5</v>
      </c>
      <c r="AW99" s="103">
        <v>7.5656108597285066</v>
      </c>
      <c r="AX99" s="100">
        <v>4.2126696832579187</v>
      </c>
      <c r="AY99" s="100">
        <v>1.0316742081447965</v>
      </c>
      <c r="AZ99" s="100">
        <v>1.3755656108597285</v>
      </c>
      <c r="BA99" s="101">
        <v>0.34389140271493213</v>
      </c>
      <c r="BB99" s="104">
        <v>3.8235294117647061</v>
      </c>
      <c r="BC99" s="105">
        <v>0.15765765765765766</v>
      </c>
      <c r="BD99" s="105">
        <v>9.0090090090090086E-2</v>
      </c>
      <c r="BE99" s="105">
        <v>5.6196840826245445E-2</v>
      </c>
      <c r="BF99" s="105">
        <v>4.25273390036452E-2</v>
      </c>
      <c r="BG99" s="105">
        <v>3.6452004860267312E-2</v>
      </c>
      <c r="BH99" s="105">
        <v>3.3414337788578372E-2</v>
      </c>
      <c r="BI99" s="105">
        <v>0.24774774774774777</v>
      </c>
      <c r="BJ99" s="105">
        <v>1.0210210210210211</v>
      </c>
      <c r="BK99" s="105">
        <v>3.7537537537537531E-2</v>
      </c>
      <c r="BL99" s="105">
        <v>0.14264264264264265</v>
      </c>
      <c r="BM99" s="105">
        <v>2.2522522522522521E-2</v>
      </c>
      <c r="BN99" s="105">
        <v>7.5075075075075074E-3</v>
      </c>
      <c r="BO99" s="105">
        <v>3.7537537537537538E-2</v>
      </c>
      <c r="BP99" s="103">
        <v>1145</v>
      </c>
      <c r="BQ99" s="100">
        <v>50</v>
      </c>
      <c r="BR99" s="100">
        <v>21</v>
      </c>
      <c r="BS99" s="100">
        <v>25</v>
      </c>
      <c r="BT99" s="100">
        <v>34</v>
      </c>
      <c r="BU99" s="100">
        <v>15</v>
      </c>
      <c r="BV99" s="100">
        <v>6</v>
      </c>
      <c r="BW99" s="100">
        <v>4</v>
      </c>
      <c r="BX99" s="100">
        <v>2</v>
      </c>
      <c r="BY99" s="100">
        <v>2</v>
      </c>
      <c r="BZ99" s="106">
        <v>27</v>
      </c>
      <c r="CA99" s="103">
        <v>0</v>
      </c>
      <c r="CB99" s="100">
        <v>9</v>
      </c>
      <c r="CC99" s="100">
        <v>0</v>
      </c>
      <c r="CD99" s="100">
        <v>0</v>
      </c>
      <c r="CE99" s="100">
        <v>0</v>
      </c>
      <c r="CF99" s="100">
        <v>0</v>
      </c>
      <c r="CG99" s="100">
        <v>0</v>
      </c>
      <c r="CH99" s="100">
        <v>0</v>
      </c>
      <c r="CI99" s="100">
        <v>0</v>
      </c>
      <c r="CJ99" s="100">
        <v>0</v>
      </c>
      <c r="CK99" s="106">
        <v>4</v>
      </c>
      <c r="CL99" s="103">
        <v>1933</v>
      </c>
      <c r="CM99" s="106">
        <v>6184</v>
      </c>
      <c r="CN99" s="103">
        <v>5</v>
      </c>
      <c r="CO99" s="100">
        <v>0</v>
      </c>
      <c r="CP99" s="100">
        <v>101</v>
      </c>
      <c r="CQ99" s="100">
        <v>2</v>
      </c>
      <c r="CR99" s="100">
        <v>1</v>
      </c>
      <c r="CS99" s="100">
        <v>7</v>
      </c>
      <c r="CT99" s="100">
        <v>59</v>
      </c>
      <c r="CU99" s="106">
        <v>0</v>
      </c>
      <c r="CV99" s="103">
        <v>31</v>
      </c>
      <c r="CW99" s="100">
        <v>22</v>
      </c>
      <c r="CX99" s="100">
        <v>4</v>
      </c>
      <c r="CY99" s="100">
        <v>10</v>
      </c>
      <c r="CZ99" s="100">
        <v>13</v>
      </c>
      <c r="DA99" s="100">
        <v>17</v>
      </c>
      <c r="DB99" s="100">
        <v>17</v>
      </c>
      <c r="DC99" s="100">
        <v>5</v>
      </c>
      <c r="DD99" s="100">
        <v>2</v>
      </c>
      <c r="DE99" s="106">
        <v>3</v>
      </c>
      <c r="DF99" s="98">
        <v>1691.44496124031</v>
      </c>
    </row>
    <row r="100" spans="1:110" ht="15" thickBot="1" x14ac:dyDescent="0.4">
      <c r="A100" s="85" t="s">
        <v>102</v>
      </c>
      <c r="B100" s="85" t="s">
        <v>103</v>
      </c>
      <c r="C100" s="85" t="s">
        <v>256</v>
      </c>
      <c r="D100" s="85" t="s">
        <v>257</v>
      </c>
      <c r="E100" s="85" t="s">
        <v>326</v>
      </c>
      <c r="F100" s="85" t="s">
        <v>327</v>
      </c>
      <c r="G100" s="85" t="s">
        <v>340</v>
      </c>
      <c r="H100" s="85" t="s">
        <v>341</v>
      </c>
      <c r="I100" s="86">
        <v>45</v>
      </c>
      <c r="J100" s="86">
        <v>41</v>
      </c>
      <c r="K100" s="87">
        <v>86</v>
      </c>
      <c r="L100" s="88" t="s">
        <v>340</v>
      </c>
      <c r="M100" s="88">
        <v>39</v>
      </c>
      <c r="N100" s="88">
        <v>37</v>
      </c>
      <c r="O100" s="88" t="s">
        <v>341</v>
      </c>
      <c r="P100" s="88">
        <v>2606</v>
      </c>
      <c r="Q100" s="88" t="s">
        <v>340</v>
      </c>
      <c r="R100" s="89">
        <v>0</v>
      </c>
      <c r="S100" s="88">
        <v>26</v>
      </c>
      <c r="T100" s="88" t="s">
        <v>326</v>
      </c>
      <c r="U100" s="88">
        <v>2</v>
      </c>
      <c r="V100" s="88" t="s">
        <v>261</v>
      </c>
      <c r="W100" s="88">
        <v>2.3999600000000001</v>
      </c>
      <c r="X100" s="88">
        <v>12</v>
      </c>
      <c r="Y100" s="88">
        <v>2606</v>
      </c>
      <c r="Z100">
        <v>25080</v>
      </c>
      <c r="AA100">
        <v>4570</v>
      </c>
      <c r="AB100">
        <v>0</v>
      </c>
      <c r="AC100">
        <v>222</v>
      </c>
      <c r="AD100">
        <v>20288</v>
      </c>
      <c r="AE100">
        <v>197</v>
      </c>
      <c r="AF100">
        <v>18</v>
      </c>
      <c r="AG100">
        <v>44</v>
      </c>
      <c r="AH100">
        <v>1</v>
      </c>
      <c r="AI100">
        <v>0</v>
      </c>
      <c r="AJ100">
        <v>0</v>
      </c>
      <c r="AK100">
        <v>121</v>
      </c>
      <c r="AL100">
        <v>14</v>
      </c>
      <c r="AM100">
        <v>4268</v>
      </c>
      <c r="AN100" s="99">
        <v>2</v>
      </c>
      <c r="AO100" s="100">
        <v>0</v>
      </c>
      <c r="AP100" s="100">
        <v>12</v>
      </c>
      <c r="AQ100" s="100">
        <v>4</v>
      </c>
      <c r="AR100" s="100">
        <v>0</v>
      </c>
      <c r="AS100" s="100">
        <v>0</v>
      </c>
      <c r="AT100" s="100">
        <v>0</v>
      </c>
      <c r="AU100" s="101">
        <v>0</v>
      </c>
      <c r="AV100" s="102">
        <v>18</v>
      </c>
      <c r="AW100" s="103">
        <v>17.520361990950228</v>
      </c>
      <c r="AX100" s="100">
        <v>9.7556561085972859</v>
      </c>
      <c r="AY100" s="100">
        <v>2.3891402714932126</v>
      </c>
      <c r="AZ100" s="100">
        <v>3.18552036199095</v>
      </c>
      <c r="BA100" s="101">
        <v>0.7963800904977375</v>
      </c>
      <c r="BB100" s="104">
        <v>8.8544891640866883</v>
      </c>
      <c r="BC100" s="105">
        <v>0.56756756756756754</v>
      </c>
      <c r="BD100" s="105">
        <v>0.32432432432432429</v>
      </c>
      <c r="BE100" s="105">
        <v>0.2023086269744836</v>
      </c>
      <c r="BF100" s="105">
        <v>0.15309842041312272</v>
      </c>
      <c r="BG100" s="105">
        <v>0.13122721749696234</v>
      </c>
      <c r="BH100" s="105">
        <v>0.12029161603888214</v>
      </c>
      <c r="BI100" s="105">
        <v>0.891891891891892</v>
      </c>
      <c r="BJ100" s="105">
        <v>3.6756756756756754</v>
      </c>
      <c r="BK100" s="105">
        <v>0.13513513513513511</v>
      </c>
      <c r="BL100" s="105">
        <v>0.5135135135135136</v>
      </c>
      <c r="BM100" s="105">
        <v>8.1081081081081086E-2</v>
      </c>
      <c r="BN100" s="105">
        <v>2.7027027027027025E-2</v>
      </c>
      <c r="BO100" s="105">
        <v>0.13513513513513514</v>
      </c>
      <c r="BP100" s="103">
        <v>4122</v>
      </c>
      <c r="BQ100" s="100">
        <v>180</v>
      </c>
      <c r="BR100" s="100">
        <v>77</v>
      </c>
      <c r="BS100" s="100">
        <v>89</v>
      </c>
      <c r="BT100" s="100">
        <v>124</v>
      </c>
      <c r="BU100" s="100">
        <v>53</v>
      </c>
      <c r="BV100" s="100">
        <v>21</v>
      </c>
      <c r="BW100" s="100">
        <v>15</v>
      </c>
      <c r="BX100" s="100">
        <v>8</v>
      </c>
      <c r="BY100" s="100">
        <v>6</v>
      </c>
      <c r="BZ100" s="106">
        <v>96</v>
      </c>
      <c r="CA100" s="103">
        <v>0</v>
      </c>
      <c r="CB100" s="100">
        <v>34</v>
      </c>
      <c r="CC100" s="100">
        <v>0</v>
      </c>
      <c r="CD100" s="100">
        <v>0</v>
      </c>
      <c r="CE100" s="100">
        <v>0</v>
      </c>
      <c r="CF100" s="100">
        <v>0</v>
      </c>
      <c r="CG100" s="100">
        <v>0</v>
      </c>
      <c r="CH100" s="100">
        <v>0</v>
      </c>
      <c r="CI100" s="100">
        <v>0</v>
      </c>
      <c r="CJ100" s="100">
        <v>0</v>
      </c>
      <c r="CK100" s="106">
        <v>15</v>
      </c>
      <c r="CL100" s="103">
        <v>2247</v>
      </c>
      <c r="CM100" s="106">
        <v>7187</v>
      </c>
      <c r="CN100" s="103">
        <v>89</v>
      </c>
      <c r="CO100" s="100">
        <v>1</v>
      </c>
      <c r="CP100" s="100">
        <v>1773</v>
      </c>
      <c r="CQ100" s="100">
        <v>33</v>
      </c>
      <c r="CR100" s="100">
        <v>11</v>
      </c>
      <c r="CS100" s="100">
        <v>122</v>
      </c>
      <c r="CT100" s="100">
        <v>1038</v>
      </c>
      <c r="CU100" s="106">
        <v>3</v>
      </c>
      <c r="CV100" s="103">
        <v>111</v>
      </c>
      <c r="CW100" s="100">
        <v>79</v>
      </c>
      <c r="CX100" s="100">
        <v>14</v>
      </c>
      <c r="CY100" s="100">
        <v>35</v>
      </c>
      <c r="CZ100" s="100">
        <v>47</v>
      </c>
      <c r="DA100" s="100">
        <v>61</v>
      </c>
      <c r="DB100" s="100">
        <v>63</v>
      </c>
      <c r="DC100" s="100">
        <v>16</v>
      </c>
      <c r="DD100" s="100">
        <v>8</v>
      </c>
      <c r="DE100" s="106">
        <v>11</v>
      </c>
      <c r="DF100" s="98">
        <v>1965.7333333333333</v>
      </c>
    </row>
    <row r="101" spans="1:110" ht="15" thickBot="1" x14ac:dyDescent="0.4">
      <c r="A101" s="85" t="s">
        <v>102</v>
      </c>
      <c r="B101" s="85" t="s">
        <v>103</v>
      </c>
      <c r="C101" s="85" t="s">
        <v>256</v>
      </c>
      <c r="D101" s="85" t="s">
        <v>257</v>
      </c>
      <c r="E101" s="85" t="s">
        <v>326</v>
      </c>
      <c r="F101" s="85" t="s">
        <v>327</v>
      </c>
      <c r="G101" s="85" t="s">
        <v>342</v>
      </c>
      <c r="H101" s="85" t="s">
        <v>343</v>
      </c>
      <c r="I101" s="86">
        <v>51</v>
      </c>
      <c r="J101" s="86">
        <v>45</v>
      </c>
      <c r="K101" s="87">
        <v>96</v>
      </c>
      <c r="L101" s="88" t="s">
        <v>344</v>
      </c>
      <c r="M101" s="88">
        <v>36</v>
      </c>
      <c r="N101" s="88">
        <v>35</v>
      </c>
      <c r="O101" s="88" t="s">
        <v>343</v>
      </c>
      <c r="P101" s="88">
        <v>2607</v>
      </c>
      <c r="Q101" s="88" t="s">
        <v>344</v>
      </c>
      <c r="R101" s="89">
        <v>0</v>
      </c>
      <c r="S101" s="88">
        <v>26</v>
      </c>
      <c r="T101" s="88" t="s">
        <v>326</v>
      </c>
      <c r="U101" s="88">
        <v>2</v>
      </c>
      <c r="V101" s="88" t="s">
        <v>261</v>
      </c>
      <c r="W101" s="88">
        <v>1.51172</v>
      </c>
      <c r="X101" s="88">
        <v>12</v>
      </c>
      <c r="Y101" s="88">
        <v>2607</v>
      </c>
      <c r="Z101">
        <v>18650</v>
      </c>
      <c r="AA101">
        <v>3237</v>
      </c>
      <c r="AB101">
        <v>0</v>
      </c>
      <c r="AC101">
        <v>244</v>
      </c>
      <c r="AD101">
        <v>15169</v>
      </c>
      <c r="AE101">
        <v>132</v>
      </c>
      <c r="AF101">
        <v>1</v>
      </c>
      <c r="AG101">
        <v>22</v>
      </c>
      <c r="AH101">
        <v>0</v>
      </c>
      <c r="AI101">
        <v>3</v>
      </c>
      <c r="AJ101">
        <v>0</v>
      </c>
      <c r="AK101">
        <v>96</v>
      </c>
      <c r="AL101">
        <v>10</v>
      </c>
      <c r="AM101">
        <v>244</v>
      </c>
      <c r="AN101" s="99">
        <v>0</v>
      </c>
      <c r="AO101" s="100">
        <v>0</v>
      </c>
      <c r="AP101" s="100">
        <v>0</v>
      </c>
      <c r="AQ101" s="100">
        <v>0</v>
      </c>
      <c r="AR101" s="100">
        <v>0</v>
      </c>
      <c r="AS101" s="100">
        <v>0</v>
      </c>
      <c r="AT101" s="100">
        <v>0</v>
      </c>
      <c r="AU101" s="101">
        <v>0</v>
      </c>
      <c r="AV101" s="102">
        <v>1</v>
      </c>
      <c r="AW101" s="103">
        <v>8.760180995475114</v>
      </c>
      <c r="AX101" s="100">
        <v>4.877828054298643</v>
      </c>
      <c r="AY101" s="100">
        <v>1.1945701357466063</v>
      </c>
      <c r="AZ101" s="100">
        <v>1.592760180995475</v>
      </c>
      <c r="BA101" s="101">
        <v>0.39819004524886875</v>
      </c>
      <c r="BB101" s="104">
        <v>4.4272445820433441</v>
      </c>
      <c r="BC101" s="105">
        <v>3.1531531531531529E-2</v>
      </c>
      <c r="BD101" s="105">
        <v>1.8018018018018018E-2</v>
      </c>
      <c r="BE101" s="105">
        <v>1.1239368165249088E-2</v>
      </c>
      <c r="BF101" s="105">
        <v>8.5054678007290396E-3</v>
      </c>
      <c r="BG101" s="105">
        <v>7.2904009720534627E-3</v>
      </c>
      <c r="BH101" s="105">
        <v>6.6828675577156734E-3</v>
      </c>
      <c r="BI101" s="105">
        <v>4.954954954954955E-2</v>
      </c>
      <c r="BJ101" s="105">
        <v>0.20420420420420421</v>
      </c>
      <c r="BK101" s="105">
        <v>7.5075075075075066E-3</v>
      </c>
      <c r="BL101" s="105">
        <v>2.8528528528528531E-2</v>
      </c>
      <c r="BM101" s="105">
        <v>4.5045045045045045E-3</v>
      </c>
      <c r="BN101" s="105">
        <v>1.5015015015015015E-3</v>
      </c>
      <c r="BO101" s="105">
        <v>7.5075075075075074E-3</v>
      </c>
      <c r="BP101" s="103">
        <v>229</v>
      </c>
      <c r="BQ101" s="100">
        <v>10</v>
      </c>
      <c r="BR101" s="100">
        <v>4</v>
      </c>
      <c r="BS101" s="100">
        <v>5</v>
      </c>
      <c r="BT101" s="100">
        <v>7</v>
      </c>
      <c r="BU101" s="100">
        <v>3</v>
      </c>
      <c r="BV101" s="100">
        <v>1</v>
      </c>
      <c r="BW101" s="100">
        <v>1</v>
      </c>
      <c r="BX101" s="100">
        <v>0</v>
      </c>
      <c r="BY101" s="100">
        <v>0</v>
      </c>
      <c r="BZ101" s="106">
        <v>5</v>
      </c>
      <c r="CA101" s="103">
        <v>0</v>
      </c>
      <c r="CB101" s="100">
        <v>2</v>
      </c>
      <c r="CC101" s="100">
        <v>0</v>
      </c>
      <c r="CD101" s="100">
        <v>0</v>
      </c>
      <c r="CE101" s="100">
        <v>0</v>
      </c>
      <c r="CF101" s="100">
        <v>0</v>
      </c>
      <c r="CG101" s="100">
        <v>0</v>
      </c>
      <c r="CH101" s="100">
        <v>0</v>
      </c>
      <c r="CI101" s="100">
        <v>0</v>
      </c>
      <c r="CJ101" s="100">
        <v>0</v>
      </c>
      <c r="CK101" s="106">
        <v>1</v>
      </c>
      <c r="CL101" s="103">
        <v>2508</v>
      </c>
      <c r="CM101" s="106">
        <v>8022</v>
      </c>
      <c r="CN101" s="103">
        <v>5</v>
      </c>
      <c r="CO101" s="100">
        <v>0</v>
      </c>
      <c r="CP101" s="100">
        <v>101</v>
      </c>
      <c r="CQ101" s="100">
        <v>2</v>
      </c>
      <c r="CR101" s="100">
        <v>1</v>
      </c>
      <c r="CS101" s="100">
        <v>7</v>
      </c>
      <c r="CT101" s="100">
        <v>59</v>
      </c>
      <c r="CU101" s="106">
        <v>0</v>
      </c>
      <c r="CV101" s="103">
        <v>6</v>
      </c>
      <c r="CW101" s="100">
        <v>4</v>
      </c>
      <c r="CX101" s="100">
        <v>1</v>
      </c>
      <c r="CY101" s="100">
        <v>2</v>
      </c>
      <c r="CZ101" s="100">
        <v>3</v>
      </c>
      <c r="DA101" s="100">
        <v>3</v>
      </c>
      <c r="DB101" s="100">
        <v>3</v>
      </c>
      <c r="DC101" s="100">
        <v>1</v>
      </c>
      <c r="DD101" s="100">
        <v>0</v>
      </c>
      <c r="DE101" s="106">
        <v>1</v>
      </c>
      <c r="DF101" s="98">
        <v>2194.3069767441862</v>
      </c>
    </row>
    <row r="102" spans="1:110" ht="15" thickBot="1" x14ac:dyDescent="0.4">
      <c r="A102" s="85" t="s">
        <v>102</v>
      </c>
      <c r="B102" s="85" t="s">
        <v>103</v>
      </c>
      <c r="C102" s="85" t="s">
        <v>256</v>
      </c>
      <c r="D102" s="85" t="s">
        <v>257</v>
      </c>
      <c r="E102" s="85" t="s">
        <v>326</v>
      </c>
      <c r="F102" s="85" t="s">
        <v>327</v>
      </c>
      <c r="G102" s="85" t="s">
        <v>345</v>
      </c>
      <c r="H102" s="85" t="s">
        <v>346</v>
      </c>
      <c r="I102" s="86">
        <v>14</v>
      </c>
      <c r="J102" s="86">
        <v>22</v>
      </c>
      <c r="K102" s="87">
        <v>36</v>
      </c>
      <c r="L102" s="88" t="s">
        <v>347</v>
      </c>
      <c r="M102" s="88">
        <v>35</v>
      </c>
      <c r="N102" s="88">
        <v>34</v>
      </c>
      <c r="O102" s="88" t="s">
        <v>346</v>
      </c>
      <c r="P102" s="88">
        <v>2608</v>
      </c>
      <c r="Q102" s="88" t="s">
        <v>347</v>
      </c>
      <c r="R102" s="89">
        <v>0</v>
      </c>
      <c r="S102" s="88">
        <v>26</v>
      </c>
      <c r="T102" s="88" t="s">
        <v>326</v>
      </c>
      <c r="U102" s="88">
        <v>2</v>
      </c>
      <c r="V102" s="88" t="s">
        <v>261</v>
      </c>
      <c r="W102" s="88">
        <v>0.59809000000000001</v>
      </c>
      <c r="X102" s="88">
        <v>12</v>
      </c>
      <c r="Y102" s="88">
        <v>2608</v>
      </c>
      <c r="Z102">
        <v>15200</v>
      </c>
      <c r="AA102">
        <v>1668</v>
      </c>
      <c r="AB102">
        <v>40</v>
      </c>
      <c r="AC102">
        <v>282</v>
      </c>
      <c r="AD102">
        <v>13210</v>
      </c>
      <c r="AE102">
        <v>65</v>
      </c>
      <c r="AF102">
        <v>0</v>
      </c>
      <c r="AG102">
        <v>6</v>
      </c>
      <c r="AH102">
        <v>0</v>
      </c>
      <c r="AI102">
        <v>0</v>
      </c>
      <c r="AJ102">
        <v>0</v>
      </c>
      <c r="AK102">
        <v>50</v>
      </c>
      <c r="AL102">
        <v>8</v>
      </c>
      <c r="AM102">
        <v>282</v>
      </c>
      <c r="AN102" s="99">
        <v>0</v>
      </c>
      <c r="AO102" s="100">
        <v>0</v>
      </c>
      <c r="AP102" s="100">
        <v>0</v>
      </c>
      <c r="AQ102" s="100">
        <v>0</v>
      </c>
      <c r="AR102" s="100">
        <v>0</v>
      </c>
      <c r="AS102" s="100">
        <v>0</v>
      </c>
      <c r="AT102" s="100">
        <v>0</v>
      </c>
      <c r="AU102" s="101">
        <v>0</v>
      </c>
      <c r="AV102" s="102">
        <v>0</v>
      </c>
      <c r="AW102" s="103">
        <v>2.3891402714932126</v>
      </c>
      <c r="AX102" s="100">
        <v>1.3303167420814479</v>
      </c>
      <c r="AY102" s="100">
        <v>0.32579185520361992</v>
      </c>
      <c r="AZ102" s="100">
        <v>0.43438914027149322</v>
      </c>
      <c r="BA102" s="101">
        <v>0.10859728506787331</v>
      </c>
      <c r="BB102" s="104">
        <v>1.2074303405572757</v>
      </c>
      <c r="BC102" s="105">
        <v>0</v>
      </c>
      <c r="BD102" s="105">
        <v>0</v>
      </c>
      <c r="BE102" s="105">
        <v>0</v>
      </c>
      <c r="BF102" s="105">
        <v>0</v>
      </c>
      <c r="BG102" s="105">
        <v>0</v>
      </c>
      <c r="BH102" s="105">
        <v>0</v>
      </c>
      <c r="BI102" s="105">
        <v>0</v>
      </c>
      <c r="BJ102" s="105">
        <v>0</v>
      </c>
      <c r="BK102" s="105">
        <v>0</v>
      </c>
      <c r="BL102" s="105">
        <v>0</v>
      </c>
      <c r="BM102" s="105">
        <v>0</v>
      </c>
      <c r="BN102" s="105">
        <v>0</v>
      </c>
      <c r="BO102" s="105">
        <v>0</v>
      </c>
      <c r="BP102" s="103">
        <v>0</v>
      </c>
      <c r="BQ102" s="100">
        <v>0</v>
      </c>
      <c r="BR102" s="100">
        <v>0</v>
      </c>
      <c r="BS102" s="100">
        <v>0</v>
      </c>
      <c r="BT102" s="100">
        <v>0</v>
      </c>
      <c r="BU102" s="100">
        <v>0</v>
      </c>
      <c r="BV102" s="100">
        <v>0</v>
      </c>
      <c r="BW102" s="100">
        <v>0</v>
      </c>
      <c r="BX102" s="100">
        <v>0</v>
      </c>
      <c r="BY102" s="100">
        <v>0</v>
      </c>
      <c r="BZ102" s="106">
        <v>0</v>
      </c>
      <c r="CA102" s="103">
        <v>0</v>
      </c>
      <c r="CB102" s="100">
        <v>0</v>
      </c>
      <c r="CC102" s="100">
        <v>0</v>
      </c>
      <c r="CD102" s="100">
        <v>0</v>
      </c>
      <c r="CE102" s="100">
        <v>0</v>
      </c>
      <c r="CF102" s="100">
        <v>0</v>
      </c>
      <c r="CG102" s="100">
        <v>0</v>
      </c>
      <c r="CH102" s="100">
        <v>0</v>
      </c>
      <c r="CI102" s="100">
        <v>0</v>
      </c>
      <c r="CJ102" s="100">
        <v>0</v>
      </c>
      <c r="CK102" s="106">
        <v>0</v>
      </c>
      <c r="CL102" s="103">
        <v>940</v>
      </c>
      <c r="CM102" s="106">
        <v>3008</v>
      </c>
      <c r="CN102" s="103">
        <v>6</v>
      </c>
      <c r="CO102" s="100">
        <v>0</v>
      </c>
      <c r="CP102" s="100">
        <v>117</v>
      </c>
      <c r="CQ102" s="100">
        <v>2</v>
      </c>
      <c r="CR102" s="100">
        <v>1</v>
      </c>
      <c r="CS102" s="100">
        <v>8</v>
      </c>
      <c r="CT102" s="100">
        <v>69</v>
      </c>
      <c r="CU102" s="106">
        <v>0</v>
      </c>
      <c r="CV102" s="103">
        <v>0</v>
      </c>
      <c r="CW102" s="100">
        <v>0</v>
      </c>
      <c r="CX102" s="100">
        <v>0</v>
      </c>
      <c r="CY102" s="100">
        <v>0</v>
      </c>
      <c r="CZ102" s="100">
        <v>0</v>
      </c>
      <c r="DA102" s="100">
        <v>0</v>
      </c>
      <c r="DB102" s="100">
        <v>0</v>
      </c>
      <c r="DC102" s="100">
        <v>0</v>
      </c>
      <c r="DD102" s="100">
        <v>0</v>
      </c>
      <c r="DE102" s="106">
        <v>0</v>
      </c>
      <c r="DF102" s="98">
        <v>822.86511627906975</v>
      </c>
    </row>
    <row r="103" spans="1:110" ht="15" thickBot="1" x14ac:dyDescent="0.4">
      <c r="A103" s="85" t="s">
        <v>102</v>
      </c>
      <c r="B103" s="85" t="s">
        <v>103</v>
      </c>
      <c r="C103" s="85" t="s">
        <v>256</v>
      </c>
      <c r="D103" s="85" t="s">
        <v>257</v>
      </c>
      <c r="E103" s="85" t="s">
        <v>326</v>
      </c>
      <c r="F103" s="85" t="s">
        <v>327</v>
      </c>
      <c r="G103" s="85" t="s">
        <v>348</v>
      </c>
      <c r="H103" s="85" t="s">
        <v>349</v>
      </c>
      <c r="I103" s="86">
        <v>82</v>
      </c>
      <c r="J103" s="86">
        <v>90</v>
      </c>
      <c r="K103" s="87">
        <v>172</v>
      </c>
      <c r="L103" s="88" t="s">
        <v>350</v>
      </c>
      <c r="M103" s="88">
        <v>40</v>
      </c>
      <c r="N103" s="88">
        <v>38</v>
      </c>
      <c r="O103" s="88" t="s">
        <v>349</v>
      </c>
      <c r="P103" s="88">
        <v>2609</v>
      </c>
      <c r="Q103" s="88" t="s">
        <v>350</v>
      </c>
      <c r="R103" s="89">
        <v>0</v>
      </c>
      <c r="S103" s="88">
        <v>26</v>
      </c>
      <c r="T103" s="88" t="s">
        <v>326</v>
      </c>
      <c r="U103" s="88">
        <v>2</v>
      </c>
      <c r="V103" s="88" t="s">
        <v>261</v>
      </c>
      <c r="W103" s="88">
        <v>4.8037700000000001</v>
      </c>
      <c r="X103" s="88">
        <v>12</v>
      </c>
      <c r="Y103" s="88">
        <v>2609</v>
      </c>
      <c r="Z103">
        <v>47304</v>
      </c>
      <c r="AA103">
        <v>7277</v>
      </c>
      <c r="AB103">
        <v>1</v>
      </c>
      <c r="AC103">
        <v>504</v>
      </c>
      <c r="AD103">
        <v>39522</v>
      </c>
      <c r="AE103">
        <v>316</v>
      </c>
      <c r="AF103">
        <v>20</v>
      </c>
      <c r="AG103">
        <v>43</v>
      </c>
      <c r="AH103">
        <v>0</v>
      </c>
      <c r="AI103">
        <v>0</v>
      </c>
      <c r="AJ103">
        <v>0</v>
      </c>
      <c r="AK103">
        <v>248</v>
      </c>
      <c r="AL103">
        <v>8</v>
      </c>
      <c r="AM103">
        <v>504</v>
      </c>
      <c r="AN103" s="99">
        <v>2</v>
      </c>
      <c r="AO103" s="100">
        <v>1</v>
      </c>
      <c r="AP103" s="100">
        <v>14</v>
      </c>
      <c r="AQ103" s="100">
        <v>2</v>
      </c>
      <c r="AR103" s="100">
        <v>0</v>
      </c>
      <c r="AS103" s="100">
        <v>0</v>
      </c>
      <c r="AT103" s="100">
        <v>1</v>
      </c>
      <c r="AU103" s="101">
        <v>0</v>
      </c>
      <c r="AV103" s="102">
        <v>17</v>
      </c>
      <c r="AW103" s="103">
        <v>17.122171945701357</v>
      </c>
      <c r="AX103" s="100">
        <v>9.5339366515837103</v>
      </c>
      <c r="AY103" s="100">
        <v>2.3348416289592762</v>
      </c>
      <c r="AZ103" s="100">
        <v>3.1131221719457014</v>
      </c>
      <c r="BA103" s="101">
        <v>0.77828054298642535</v>
      </c>
      <c r="BB103" s="104">
        <v>8.6532507739938076</v>
      </c>
      <c r="BC103" s="105">
        <v>0.536036036036036</v>
      </c>
      <c r="BD103" s="105">
        <v>0.30630630630630629</v>
      </c>
      <c r="BE103" s="105">
        <v>0.19106925880923453</v>
      </c>
      <c r="BF103" s="105">
        <v>0.14459295261239369</v>
      </c>
      <c r="BG103" s="105">
        <v>0.12393681652490887</v>
      </c>
      <c r="BH103" s="105">
        <v>0.11360874848116648</v>
      </c>
      <c r="BI103" s="105">
        <v>0.8423423423423424</v>
      </c>
      <c r="BJ103" s="105">
        <v>3.4714714714714718</v>
      </c>
      <c r="BK103" s="105">
        <v>0.12762762762762764</v>
      </c>
      <c r="BL103" s="105">
        <v>0.48498498498498493</v>
      </c>
      <c r="BM103" s="105">
        <v>7.6576576576576572E-2</v>
      </c>
      <c r="BN103" s="105">
        <v>2.5525525525525523E-2</v>
      </c>
      <c r="BO103" s="105">
        <v>0.12762762762762764</v>
      </c>
      <c r="BP103" s="103">
        <v>4580</v>
      </c>
      <c r="BQ103" s="100">
        <v>200</v>
      </c>
      <c r="BR103" s="100">
        <v>85</v>
      </c>
      <c r="BS103" s="100">
        <v>99</v>
      </c>
      <c r="BT103" s="100">
        <v>138</v>
      </c>
      <c r="BU103" s="100">
        <v>59</v>
      </c>
      <c r="BV103" s="100">
        <v>24</v>
      </c>
      <c r="BW103" s="100">
        <v>16</v>
      </c>
      <c r="BX103" s="100">
        <v>8</v>
      </c>
      <c r="BY103" s="100">
        <v>7</v>
      </c>
      <c r="BZ103" s="106">
        <v>107</v>
      </c>
      <c r="CA103" s="103">
        <v>0</v>
      </c>
      <c r="CB103" s="100">
        <v>38</v>
      </c>
      <c r="CC103" s="100">
        <v>0</v>
      </c>
      <c r="CD103" s="100">
        <v>0</v>
      </c>
      <c r="CE103" s="100">
        <v>0</v>
      </c>
      <c r="CF103" s="100">
        <v>0</v>
      </c>
      <c r="CG103" s="100">
        <v>0</v>
      </c>
      <c r="CH103" s="100">
        <v>0</v>
      </c>
      <c r="CI103" s="100">
        <v>0</v>
      </c>
      <c r="CJ103" s="100">
        <v>0</v>
      </c>
      <c r="CK103" s="106">
        <v>16</v>
      </c>
      <c r="CL103" s="103">
        <v>4493</v>
      </c>
      <c r="CM103" s="106">
        <v>14373</v>
      </c>
      <c r="CN103" s="103">
        <v>10</v>
      </c>
      <c r="CO103" s="100">
        <v>0</v>
      </c>
      <c r="CP103" s="100">
        <v>209</v>
      </c>
      <c r="CQ103" s="100">
        <v>4</v>
      </c>
      <c r="CR103" s="100">
        <v>1</v>
      </c>
      <c r="CS103" s="100">
        <v>14</v>
      </c>
      <c r="CT103" s="100">
        <v>123</v>
      </c>
      <c r="CU103" s="106">
        <v>0</v>
      </c>
      <c r="CV103" s="103">
        <v>123</v>
      </c>
      <c r="CW103" s="100">
        <v>88</v>
      </c>
      <c r="CX103" s="100">
        <v>15</v>
      </c>
      <c r="CY103" s="100">
        <v>39</v>
      </c>
      <c r="CZ103" s="100">
        <v>52</v>
      </c>
      <c r="DA103" s="100">
        <v>68</v>
      </c>
      <c r="DB103" s="100">
        <v>70</v>
      </c>
      <c r="DC103" s="100">
        <v>18</v>
      </c>
      <c r="DD103" s="100">
        <v>9</v>
      </c>
      <c r="DE103" s="106">
        <v>12</v>
      </c>
      <c r="DF103" s="98">
        <v>3931.4666666666667</v>
      </c>
    </row>
    <row r="104" spans="1:110" ht="15" thickBot="1" x14ac:dyDescent="0.4">
      <c r="A104" s="25" t="s">
        <v>102</v>
      </c>
      <c r="B104" s="25" t="s">
        <v>103</v>
      </c>
      <c r="C104" s="25" t="s">
        <v>351</v>
      </c>
      <c r="D104" s="25" t="s">
        <v>257</v>
      </c>
      <c r="E104" s="25" t="s">
        <v>326</v>
      </c>
      <c r="F104" s="25" t="s">
        <v>327</v>
      </c>
      <c r="G104" s="25" t="s">
        <v>352</v>
      </c>
      <c r="H104" s="25" t="s">
        <v>353</v>
      </c>
      <c r="I104" s="26">
        <v>2</v>
      </c>
      <c r="J104" s="26">
        <v>4</v>
      </c>
      <c r="K104" s="27">
        <v>6</v>
      </c>
      <c r="L104" s="28"/>
      <c r="M104" s="28"/>
      <c r="N104" s="28"/>
      <c r="O104" s="28"/>
      <c r="P104" s="28"/>
      <c r="Q104" s="28"/>
      <c r="R104" s="107"/>
      <c r="S104" s="28"/>
      <c r="T104" s="28"/>
      <c r="U104" s="28"/>
      <c r="V104" s="28"/>
      <c r="W104" s="28"/>
      <c r="X104" s="28"/>
      <c r="Y104" s="28"/>
      <c r="AM104">
        <v>0</v>
      </c>
      <c r="AN104" s="41"/>
      <c r="AO104" s="42"/>
      <c r="AP104" s="42"/>
      <c r="AQ104" s="42"/>
      <c r="AR104" s="42"/>
      <c r="AS104" s="42"/>
      <c r="AT104" s="42"/>
      <c r="AU104" s="43"/>
      <c r="AV104" s="44"/>
      <c r="AW104" s="45"/>
      <c r="AX104" s="42"/>
      <c r="AY104" s="42"/>
      <c r="AZ104" s="42"/>
      <c r="BA104" s="43"/>
      <c r="BB104" s="46"/>
      <c r="BC104" s="38"/>
      <c r="BD104" s="38"/>
      <c r="BE104" s="38"/>
      <c r="BF104" s="38"/>
      <c r="BG104" s="38"/>
      <c r="BH104" s="38"/>
      <c r="BI104" s="38"/>
      <c r="BJ104" s="38"/>
      <c r="BK104" s="38"/>
      <c r="BL104" s="38"/>
      <c r="BM104" s="38"/>
      <c r="BN104" s="38"/>
      <c r="BO104" s="38"/>
      <c r="BP104" s="45"/>
      <c r="BQ104" s="42"/>
      <c r="BR104" s="42"/>
      <c r="BS104" s="42"/>
      <c r="BT104" s="42"/>
      <c r="BU104" s="42"/>
      <c r="BV104" s="42"/>
      <c r="BW104" s="42"/>
      <c r="BX104" s="42"/>
      <c r="BY104" s="42"/>
      <c r="BZ104" s="47"/>
      <c r="CA104" s="45"/>
      <c r="CB104" s="42"/>
      <c r="CC104" s="42"/>
      <c r="CD104" s="42"/>
      <c r="CE104" s="42"/>
      <c r="CF104" s="42"/>
      <c r="CG104" s="42"/>
      <c r="CH104" s="42"/>
      <c r="CI104" s="42"/>
      <c r="CJ104" s="42"/>
      <c r="CK104" s="47"/>
      <c r="CL104" s="45"/>
      <c r="CM104" s="47"/>
      <c r="CN104" s="45"/>
      <c r="CO104" s="42"/>
      <c r="CP104" s="42"/>
      <c r="CQ104" s="42"/>
      <c r="CR104" s="42"/>
      <c r="CS104" s="42"/>
      <c r="CT104" s="42"/>
      <c r="CU104" s="47"/>
      <c r="CV104" s="45"/>
      <c r="CW104" s="42"/>
      <c r="CX104" s="42"/>
      <c r="CY104" s="42"/>
      <c r="CZ104" s="42"/>
      <c r="DA104" s="42"/>
      <c r="DB104" s="42"/>
      <c r="DC104" s="42"/>
      <c r="DD104" s="42"/>
      <c r="DE104" s="47"/>
      <c r="DF104" s="40"/>
    </row>
    <row r="105" spans="1:110" ht="15" thickBot="1" x14ac:dyDescent="0.4">
      <c r="A105" s="25" t="s">
        <v>102</v>
      </c>
      <c r="B105" s="25" t="s">
        <v>103</v>
      </c>
      <c r="C105" s="25" t="s">
        <v>351</v>
      </c>
      <c r="D105" s="25" t="s">
        <v>257</v>
      </c>
      <c r="E105" s="25" t="s">
        <v>326</v>
      </c>
      <c r="F105" s="25" t="s">
        <v>327</v>
      </c>
      <c r="G105" s="25" t="s">
        <v>354</v>
      </c>
      <c r="H105" s="25" t="s">
        <v>355</v>
      </c>
      <c r="I105" s="26">
        <v>1</v>
      </c>
      <c r="J105" s="26">
        <v>0</v>
      </c>
      <c r="K105" s="27">
        <v>1</v>
      </c>
      <c r="L105" s="28"/>
      <c r="M105" s="28"/>
      <c r="N105" s="28"/>
      <c r="O105" s="28"/>
      <c r="P105" s="28"/>
      <c r="Q105" s="28"/>
      <c r="R105" s="107"/>
      <c r="S105" s="28"/>
      <c r="T105" s="28"/>
      <c r="U105" s="28"/>
      <c r="V105" s="28"/>
      <c r="W105" s="28"/>
      <c r="X105" s="28"/>
      <c r="Y105" s="28"/>
      <c r="AM105">
        <v>0</v>
      </c>
      <c r="AN105" s="41"/>
      <c r="AO105" s="42"/>
      <c r="AP105" s="42"/>
      <c r="AQ105" s="42"/>
      <c r="AR105" s="42"/>
      <c r="AS105" s="42"/>
      <c r="AT105" s="42"/>
      <c r="AU105" s="43"/>
      <c r="AV105" s="44"/>
      <c r="AW105" s="45"/>
      <c r="AX105" s="42"/>
      <c r="AY105" s="42"/>
      <c r="AZ105" s="42"/>
      <c r="BA105" s="43"/>
      <c r="BB105" s="46"/>
      <c r="BC105" s="38"/>
      <c r="BD105" s="38"/>
      <c r="BE105" s="38"/>
      <c r="BF105" s="38"/>
      <c r="BG105" s="38"/>
      <c r="BH105" s="38"/>
      <c r="BI105" s="38"/>
      <c r="BJ105" s="38"/>
      <c r="BK105" s="38"/>
      <c r="BL105" s="38"/>
      <c r="BM105" s="38"/>
      <c r="BN105" s="38"/>
      <c r="BO105" s="38"/>
      <c r="BP105" s="45"/>
      <c r="BQ105" s="42"/>
      <c r="BR105" s="42"/>
      <c r="BS105" s="42"/>
      <c r="BT105" s="42"/>
      <c r="BU105" s="42"/>
      <c r="BV105" s="42"/>
      <c r="BW105" s="42"/>
      <c r="BX105" s="42"/>
      <c r="BY105" s="42"/>
      <c r="BZ105" s="47"/>
      <c r="CA105" s="45"/>
      <c r="CB105" s="42"/>
      <c r="CC105" s="42"/>
      <c r="CD105" s="42"/>
      <c r="CE105" s="42"/>
      <c r="CF105" s="42"/>
      <c r="CG105" s="42"/>
      <c r="CH105" s="42"/>
      <c r="CI105" s="42"/>
      <c r="CJ105" s="42"/>
      <c r="CK105" s="47"/>
      <c r="CL105" s="45"/>
      <c r="CM105" s="47"/>
      <c r="CN105" s="45"/>
      <c r="CO105" s="42"/>
      <c r="CP105" s="42"/>
      <c r="CQ105" s="42"/>
      <c r="CR105" s="42"/>
      <c r="CS105" s="42"/>
      <c r="CT105" s="42"/>
      <c r="CU105" s="47"/>
      <c r="CV105" s="45"/>
      <c r="CW105" s="42"/>
      <c r="CX105" s="42"/>
      <c r="CY105" s="42"/>
      <c r="CZ105" s="42"/>
      <c r="DA105" s="42"/>
      <c r="DB105" s="42"/>
      <c r="DC105" s="42"/>
      <c r="DD105" s="42"/>
      <c r="DE105" s="47"/>
      <c r="DF105" s="40"/>
    </row>
    <row r="106" spans="1:110" ht="15" thickBot="1" x14ac:dyDescent="0.4">
      <c r="A106" s="25" t="s">
        <v>102</v>
      </c>
      <c r="B106" s="25" t="s">
        <v>103</v>
      </c>
      <c r="C106" s="25" t="s">
        <v>351</v>
      </c>
      <c r="D106" s="25" t="s">
        <v>257</v>
      </c>
      <c r="E106" s="25" t="s">
        <v>326</v>
      </c>
      <c r="F106" s="25" t="s">
        <v>327</v>
      </c>
      <c r="G106" s="25" t="s">
        <v>205</v>
      </c>
      <c r="H106" s="25" t="s">
        <v>356</v>
      </c>
      <c r="I106" s="26">
        <v>1</v>
      </c>
      <c r="J106" s="26">
        <v>1</v>
      </c>
      <c r="K106" s="27">
        <v>2</v>
      </c>
      <c r="L106" s="28"/>
      <c r="M106" s="28"/>
      <c r="N106" s="28"/>
      <c r="O106" s="28"/>
      <c r="P106" s="28"/>
      <c r="Q106" s="28"/>
      <c r="R106" s="107"/>
      <c r="S106" s="28"/>
      <c r="T106" s="28"/>
      <c r="U106" s="28"/>
      <c r="V106" s="28"/>
      <c r="W106" s="28"/>
      <c r="X106" s="28"/>
      <c r="Y106" s="28"/>
      <c r="AM106">
        <v>0</v>
      </c>
      <c r="AN106" s="41"/>
      <c r="AO106" s="42"/>
      <c r="AP106" s="42"/>
      <c r="AQ106" s="42"/>
      <c r="AR106" s="42"/>
      <c r="AS106" s="42"/>
      <c r="AT106" s="42"/>
      <c r="AU106" s="43"/>
      <c r="AV106" s="44"/>
      <c r="AW106" s="45"/>
      <c r="AX106" s="42"/>
      <c r="AY106" s="42"/>
      <c r="AZ106" s="42"/>
      <c r="BA106" s="43"/>
      <c r="BB106" s="46"/>
      <c r="BC106" s="38"/>
      <c r="BD106" s="38"/>
      <c r="BE106" s="38"/>
      <c r="BF106" s="38"/>
      <c r="BG106" s="38"/>
      <c r="BH106" s="38"/>
      <c r="BI106" s="38"/>
      <c r="BJ106" s="38"/>
      <c r="BK106" s="38"/>
      <c r="BL106" s="38"/>
      <c r="BM106" s="38"/>
      <c r="BN106" s="38"/>
      <c r="BO106" s="38"/>
      <c r="BP106" s="45"/>
      <c r="BQ106" s="42"/>
      <c r="BR106" s="42"/>
      <c r="BS106" s="42"/>
      <c r="BT106" s="42"/>
      <c r="BU106" s="42"/>
      <c r="BV106" s="42"/>
      <c r="BW106" s="42"/>
      <c r="BX106" s="42"/>
      <c r="BY106" s="42"/>
      <c r="BZ106" s="47"/>
      <c r="CA106" s="45"/>
      <c r="CB106" s="42"/>
      <c r="CC106" s="42"/>
      <c r="CD106" s="42"/>
      <c r="CE106" s="42"/>
      <c r="CF106" s="42"/>
      <c r="CG106" s="42"/>
      <c r="CH106" s="42"/>
      <c r="CI106" s="42"/>
      <c r="CJ106" s="42"/>
      <c r="CK106" s="47"/>
      <c r="CL106" s="45"/>
      <c r="CM106" s="47"/>
      <c r="CN106" s="45"/>
      <c r="CO106" s="42"/>
      <c r="CP106" s="42"/>
      <c r="CQ106" s="42"/>
      <c r="CR106" s="42"/>
      <c r="CS106" s="42"/>
      <c r="CT106" s="42"/>
      <c r="CU106" s="47"/>
      <c r="CV106" s="45"/>
      <c r="CW106" s="42"/>
      <c r="CX106" s="42"/>
      <c r="CY106" s="42"/>
      <c r="CZ106" s="42"/>
      <c r="DA106" s="42"/>
      <c r="DB106" s="42"/>
      <c r="DC106" s="42"/>
      <c r="DD106" s="42"/>
      <c r="DE106" s="47"/>
      <c r="DF106" s="40"/>
    </row>
    <row r="107" spans="1:110" ht="15" thickBot="1" x14ac:dyDescent="0.4">
      <c r="A107" s="25" t="s">
        <v>102</v>
      </c>
      <c r="B107" s="25" t="s">
        <v>103</v>
      </c>
      <c r="C107" s="25" t="s">
        <v>351</v>
      </c>
      <c r="D107" s="25" t="s">
        <v>257</v>
      </c>
      <c r="E107" s="25" t="s">
        <v>326</v>
      </c>
      <c r="F107" s="25" t="s">
        <v>327</v>
      </c>
      <c r="G107" s="25" t="s">
        <v>357</v>
      </c>
      <c r="H107" s="25" t="s">
        <v>358</v>
      </c>
      <c r="I107" s="26">
        <v>2</v>
      </c>
      <c r="J107" s="26">
        <v>3</v>
      </c>
      <c r="K107" s="27">
        <v>5</v>
      </c>
      <c r="L107" s="28"/>
      <c r="M107" s="28"/>
      <c r="N107" s="28"/>
      <c r="O107" s="28"/>
      <c r="P107" s="28"/>
      <c r="Q107" s="28"/>
      <c r="R107" s="107"/>
      <c r="S107" s="28"/>
      <c r="T107" s="28"/>
      <c r="U107" s="28"/>
      <c r="V107" s="28"/>
      <c r="W107" s="28"/>
      <c r="X107" s="28"/>
      <c r="Y107" s="28"/>
      <c r="AM107">
        <v>0</v>
      </c>
      <c r="AN107" s="41"/>
      <c r="AO107" s="42"/>
      <c r="AP107" s="42"/>
      <c r="AQ107" s="42"/>
      <c r="AR107" s="42"/>
      <c r="AS107" s="42"/>
      <c r="AT107" s="42"/>
      <c r="AU107" s="43"/>
      <c r="AV107" s="44"/>
      <c r="AW107" s="45"/>
      <c r="AX107" s="42"/>
      <c r="AY107" s="42"/>
      <c r="AZ107" s="42"/>
      <c r="BA107" s="43"/>
      <c r="BB107" s="46"/>
      <c r="BC107" s="38"/>
      <c r="BD107" s="38"/>
      <c r="BE107" s="38"/>
      <c r="BF107" s="38"/>
      <c r="BG107" s="38"/>
      <c r="BH107" s="38"/>
      <c r="BI107" s="38"/>
      <c r="BJ107" s="38"/>
      <c r="BK107" s="38"/>
      <c r="BL107" s="38"/>
      <c r="BM107" s="38"/>
      <c r="BN107" s="38"/>
      <c r="BO107" s="38"/>
      <c r="BP107" s="45"/>
      <c r="BQ107" s="42"/>
      <c r="BR107" s="42"/>
      <c r="BS107" s="42"/>
      <c r="BT107" s="42"/>
      <c r="BU107" s="42"/>
      <c r="BV107" s="42"/>
      <c r="BW107" s="42"/>
      <c r="BX107" s="42"/>
      <c r="BY107" s="42"/>
      <c r="BZ107" s="47"/>
      <c r="CA107" s="45"/>
      <c r="CB107" s="42"/>
      <c r="CC107" s="42"/>
      <c r="CD107" s="42"/>
      <c r="CE107" s="42"/>
      <c r="CF107" s="42"/>
      <c r="CG107" s="42"/>
      <c r="CH107" s="42"/>
      <c r="CI107" s="42"/>
      <c r="CJ107" s="42"/>
      <c r="CK107" s="47"/>
      <c r="CL107" s="45"/>
      <c r="CM107" s="47"/>
      <c r="CN107" s="45"/>
      <c r="CO107" s="42"/>
      <c r="CP107" s="42"/>
      <c r="CQ107" s="42"/>
      <c r="CR107" s="42"/>
      <c r="CS107" s="42"/>
      <c r="CT107" s="42"/>
      <c r="CU107" s="47"/>
      <c r="CV107" s="45"/>
      <c r="CW107" s="42"/>
      <c r="CX107" s="42"/>
      <c r="CY107" s="42"/>
      <c r="CZ107" s="42"/>
      <c r="DA107" s="42"/>
      <c r="DB107" s="42"/>
      <c r="DC107" s="42"/>
      <c r="DD107" s="42"/>
      <c r="DE107" s="47"/>
      <c r="DF107" s="40"/>
    </row>
    <row r="108" spans="1:110" ht="15" thickBot="1" x14ac:dyDescent="0.4">
      <c r="A108" s="85" t="s">
        <v>102</v>
      </c>
      <c r="B108" s="85" t="s">
        <v>103</v>
      </c>
      <c r="C108" s="85" t="s">
        <v>359</v>
      </c>
      <c r="D108" s="85" t="s">
        <v>360</v>
      </c>
      <c r="E108" s="85" t="s">
        <v>361</v>
      </c>
      <c r="F108" s="85" t="s">
        <v>362</v>
      </c>
      <c r="G108" s="85" t="s">
        <v>363</v>
      </c>
      <c r="H108" s="85" t="s">
        <v>364</v>
      </c>
      <c r="I108" s="86">
        <v>513</v>
      </c>
      <c r="J108" s="86">
        <v>513</v>
      </c>
      <c r="K108" s="87">
        <v>1026</v>
      </c>
      <c r="L108" s="88" t="s">
        <v>365</v>
      </c>
      <c r="M108" s="88">
        <v>43</v>
      </c>
      <c r="N108" s="88">
        <v>41</v>
      </c>
      <c r="O108" s="88" t="s">
        <v>364</v>
      </c>
      <c r="P108" s="88">
        <v>3101</v>
      </c>
      <c r="Q108" s="88" t="s">
        <v>365</v>
      </c>
      <c r="R108" s="89">
        <v>3</v>
      </c>
      <c r="S108" s="88">
        <v>31</v>
      </c>
      <c r="T108" s="88" t="s">
        <v>361</v>
      </c>
      <c r="U108" s="88">
        <v>3</v>
      </c>
      <c r="V108" s="88" t="s">
        <v>366</v>
      </c>
      <c r="W108" s="88">
        <v>3.3149899999999999</v>
      </c>
      <c r="X108" s="88">
        <v>12</v>
      </c>
      <c r="Y108" s="88">
        <v>3101</v>
      </c>
      <c r="Z108">
        <v>283025</v>
      </c>
      <c r="AA108">
        <v>13382</v>
      </c>
      <c r="AB108">
        <v>16733</v>
      </c>
      <c r="AC108">
        <v>3140</v>
      </c>
      <c r="AD108">
        <v>249770</v>
      </c>
      <c r="AE108">
        <v>778</v>
      </c>
      <c r="AF108">
        <v>7</v>
      </c>
      <c r="AG108">
        <v>223</v>
      </c>
      <c r="AH108">
        <v>5</v>
      </c>
      <c r="AI108">
        <v>11</v>
      </c>
      <c r="AJ108">
        <v>14</v>
      </c>
      <c r="AK108">
        <v>501</v>
      </c>
      <c r="AL108">
        <v>21</v>
      </c>
      <c r="AM108">
        <v>23370</v>
      </c>
      <c r="AN108" s="99">
        <v>0</v>
      </c>
      <c r="AO108" s="100">
        <v>7</v>
      </c>
      <c r="AP108" s="100">
        <v>0</v>
      </c>
      <c r="AQ108" s="100">
        <v>0</v>
      </c>
      <c r="AR108" s="100">
        <v>0</v>
      </c>
      <c r="AS108" s="100">
        <v>0</v>
      </c>
      <c r="AT108" s="100">
        <v>0</v>
      </c>
      <c r="AU108" s="101">
        <v>0</v>
      </c>
      <c r="AV108" s="102">
        <v>4</v>
      </c>
      <c r="AW108" s="103">
        <v>119.64006791171477</v>
      </c>
      <c r="AX108" s="100">
        <v>23.852292020373515</v>
      </c>
      <c r="AY108" s="100">
        <v>22.716468590831919</v>
      </c>
      <c r="AZ108" s="100">
        <v>21.580645161290324</v>
      </c>
      <c r="BA108" s="101">
        <v>8.3293718166383695</v>
      </c>
      <c r="BB108" s="104">
        <v>43.096643109317945</v>
      </c>
      <c r="BC108" s="105">
        <v>0.17177914110429449</v>
      </c>
      <c r="BD108" s="105">
        <v>0.17177914110429449</v>
      </c>
      <c r="BE108" s="105">
        <v>4.4957472660996353E-2</v>
      </c>
      <c r="BF108" s="105">
        <v>3.4021871202916158E-2</v>
      </c>
      <c r="BG108" s="105">
        <v>2.9161603888213851E-2</v>
      </c>
      <c r="BH108" s="105">
        <v>2.6731470230862694E-2</v>
      </c>
      <c r="BI108" s="105">
        <v>2.4785276073619635</v>
      </c>
      <c r="BJ108" s="105">
        <v>1.0797546012269938</v>
      </c>
      <c r="BK108" s="105">
        <v>1.4969325153374233</v>
      </c>
      <c r="BL108" s="105">
        <v>1.8650306748466259</v>
      </c>
      <c r="BM108" s="105">
        <v>0.26993865030674852</v>
      </c>
      <c r="BN108" s="105">
        <v>0.17177914110429446</v>
      </c>
      <c r="BO108" s="105">
        <v>4.9079754601226995E-2</v>
      </c>
      <c r="BP108" s="103">
        <v>6</v>
      </c>
      <c r="BQ108" s="100">
        <v>3</v>
      </c>
      <c r="BR108" s="100">
        <v>1</v>
      </c>
      <c r="BS108" s="100">
        <v>0</v>
      </c>
      <c r="BT108" s="100">
        <v>0</v>
      </c>
      <c r="BU108" s="100">
        <v>0</v>
      </c>
      <c r="BV108" s="100">
        <v>0</v>
      </c>
      <c r="BW108" s="100">
        <v>0</v>
      </c>
      <c r="BX108" s="100">
        <v>0</v>
      </c>
      <c r="BY108" s="100">
        <v>0</v>
      </c>
      <c r="BZ108" s="106">
        <v>1</v>
      </c>
      <c r="CA108" s="103">
        <v>0</v>
      </c>
      <c r="CB108" s="100">
        <v>0</v>
      </c>
      <c r="CC108" s="100">
        <v>0</v>
      </c>
      <c r="CD108" s="100">
        <v>0</v>
      </c>
      <c r="CE108" s="100">
        <v>0</v>
      </c>
      <c r="CF108" s="100">
        <v>0</v>
      </c>
      <c r="CG108" s="100">
        <v>0</v>
      </c>
      <c r="CH108" s="100">
        <v>0</v>
      </c>
      <c r="CI108" s="100">
        <v>0</v>
      </c>
      <c r="CJ108" s="100">
        <v>0</v>
      </c>
      <c r="CK108" s="106">
        <v>0</v>
      </c>
      <c r="CL108" s="103">
        <v>13090</v>
      </c>
      <c r="CM108" s="106">
        <v>180473</v>
      </c>
      <c r="CN108" s="103">
        <v>367</v>
      </c>
      <c r="CO108" s="100">
        <v>112</v>
      </c>
      <c r="CP108" s="100">
        <v>1969</v>
      </c>
      <c r="CQ108" s="100">
        <v>111</v>
      </c>
      <c r="CR108" s="100">
        <v>2</v>
      </c>
      <c r="CS108" s="100">
        <v>46</v>
      </c>
      <c r="CT108" s="100">
        <v>1867</v>
      </c>
      <c r="CU108" s="106">
        <v>9</v>
      </c>
      <c r="CV108" s="103">
        <v>347</v>
      </c>
      <c r="CW108" s="100">
        <v>166</v>
      </c>
      <c r="CX108" s="100">
        <v>298</v>
      </c>
      <c r="CY108" s="100">
        <v>28</v>
      </c>
      <c r="CZ108" s="100">
        <v>120</v>
      </c>
      <c r="DA108" s="100">
        <v>48</v>
      </c>
      <c r="DB108" s="100">
        <v>576</v>
      </c>
      <c r="DC108" s="100">
        <v>44</v>
      </c>
      <c r="DD108" s="100">
        <v>96</v>
      </c>
      <c r="DE108" s="106">
        <v>324</v>
      </c>
      <c r="DF108" s="98">
        <v>17476.71996076508</v>
      </c>
    </row>
    <row r="109" spans="1:110" ht="15" thickBot="1" x14ac:dyDescent="0.4">
      <c r="A109" s="85" t="s">
        <v>102</v>
      </c>
      <c r="B109" s="85" t="s">
        <v>103</v>
      </c>
      <c r="C109" s="85" t="s">
        <v>359</v>
      </c>
      <c r="D109" s="85" t="s">
        <v>360</v>
      </c>
      <c r="E109" s="85" t="s">
        <v>361</v>
      </c>
      <c r="F109" s="85" t="s">
        <v>362</v>
      </c>
      <c r="G109" s="85" t="s">
        <v>314</v>
      </c>
      <c r="H109" s="85" t="s">
        <v>367</v>
      </c>
      <c r="I109" s="86">
        <v>381</v>
      </c>
      <c r="J109" s="86">
        <v>329</v>
      </c>
      <c r="K109" s="87">
        <v>710</v>
      </c>
      <c r="L109" s="88" t="s">
        <v>368</v>
      </c>
      <c r="M109" s="88">
        <v>41</v>
      </c>
      <c r="N109" s="88">
        <v>39</v>
      </c>
      <c r="O109" s="88" t="s">
        <v>367</v>
      </c>
      <c r="P109" s="88">
        <v>3102</v>
      </c>
      <c r="Q109" s="88" t="s">
        <v>368</v>
      </c>
      <c r="R109" s="89">
        <v>3</v>
      </c>
      <c r="S109" s="88">
        <v>31</v>
      </c>
      <c r="T109" s="88" t="s">
        <v>361</v>
      </c>
      <c r="U109" s="88">
        <v>3</v>
      </c>
      <c r="V109" s="88" t="s">
        <v>366</v>
      </c>
      <c r="W109" s="88">
        <v>5.7139699999999998</v>
      </c>
      <c r="X109" s="88">
        <v>12</v>
      </c>
      <c r="Y109" s="88">
        <v>3102</v>
      </c>
      <c r="Z109">
        <v>143382</v>
      </c>
      <c r="AA109">
        <v>8601</v>
      </c>
      <c r="AB109">
        <v>2059</v>
      </c>
      <c r="AC109">
        <v>3461</v>
      </c>
      <c r="AD109">
        <v>129261</v>
      </c>
      <c r="AE109">
        <v>705</v>
      </c>
      <c r="AF109">
        <v>2</v>
      </c>
      <c r="AG109">
        <v>281</v>
      </c>
      <c r="AH109">
        <v>2</v>
      </c>
      <c r="AI109">
        <v>7</v>
      </c>
      <c r="AJ109">
        <v>1</v>
      </c>
      <c r="AK109">
        <v>399</v>
      </c>
      <c r="AL109">
        <v>14</v>
      </c>
      <c r="AM109">
        <v>11553</v>
      </c>
      <c r="AN109" s="99">
        <v>0</v>
      </c>
      <c r="AO109" s="100">
        <v>0</v>
      </c>
      <c r="AP109" s="100">
        <v>1</v>
      </c>
      <c r="AQ109" s="100">
        <v>0</v>
      </c>
      <c r="AR109" s="100">
        <v>0</v>
      </c>
      <c r="AS109" s="100">
        <v>0</v>
      </c>
      <c r="AT109" s="100">
        <v>0</v>
      </c>
      <c r="AU109" s="101">
        <v>1</v>
      </c>
      <c r="AV109" s="102">
        <v>1</v>
      </c>
      <c r="AW109" s="103">
        <v>150.75721561969439</v>
      </c>
      <c r="AX109" s="100">
        <v>30.056027164685908</v>
      </c>
      <c r="AY109" s="100">
        <v>28.624787775891342</v>
      </c>
      <c r="AZ109" s="100">
        <v>27.193548387096776</v>
      </c>
      <c r="BA109" s="101">
        <v>10.495755517826826</v>
      </c>
      <c r="BB109" s="104">
        <v>54.305635487526203</v>
      </c>
      <c r="BC109" s="105">
        <v>4.2944785276073622E-2</v>
      </c>
      <c r="BD109" s="105">
        <v>4.2944785276073622E-2</v>
      </c>
      <c r="BE109" s="105">
        <v>1.1239368165249088E-2</v>
      </c>
      <c r="BF109" s="105">
        <v>8.5054678007290396E-3</v>
      </c>
      <c r="BG109" s="105">
        <v>7.2904009720534627E-3</v>
      </c>
      <c r="BH109" s="105">
        <v>6.6828675577156734E-3</v>
      </c>
      <c r="BI109" s="105">
        <v>0.61963190184049088</v>
      </c>
      <c r="BJ109" s="105">
        <v>0.26993865030674846</v>
      </c>
      <c r="BK109" s="105">
        <v>0.37423312883435583</v>
      </c>
      <c r="BL109" s="105">
        <v>0.46625766871165647</v>
      </c>
      <c r="BM109" s="105">
        <v>6.7484662576687129E-2</v>
      </c>
      <c r="BN109" s="105">
        <v>4.2944785276073615E-2</v>
      </c>
      <c r="BO109" s="105">
        <v>1.2269938650306749E-2</v>
      </c>
      <c r="BP109" s="103">
        <v>2</v>
      </c>
      <c r="BQ109" s="100">
        <v>1</v>
      </c>
      <c r="BR109" s="100">
        <v>0</v>
      </c>
      <c r="BS109" s="100">
        <v>0</v>
      </c>
      <c r="BT109" s="100">
        <v>0</v>
      </c>
      <c r="BU109" s="100">
        <v>0</v>
      </c>
      <c r="BV109" s="100">
        <v>0</v>
      </c>
      <c r="BW109" s="100">
        <v>0</v>
      </c>
      <c r="BX109" s="100">
        <v>0</v>
      </c>
      <c r="BY109" s="100">
        <v>0</v>
      </c>
      <c r="BZ109" s="106">
        <v>0</v>
      </c>
      <c r="CA109" s="103">
        <v>0</v>
      </c>
      <c r="CB109" s="100">
        <v>0</v>
      </c>
      <c r="CC109" s="100">
        <v>0</v>
      </c>
      <c r="CD109" s="100">
        <v>0</v>
      </c>
      <c r="CE109" s="100">
        <v>0</v>
      </c>
      <c r="CF109" s="100">
        <v>0</v>
      </c>
      <c r="CG109" s="100">
        <v>0</v>
      </c>
      <c r="CH109" s="100">
        <v>0</v>
      </c>
      <c r="CI109" s="100">
        <v>0</v>
      </c>
      <c r="CJ109" s="100">
        <v>0</v>
      </c>
      <c r="CK109" s="106">
        <v>0</v>
      </c>
      <c r="CL109" s="103">
        <v>9059</v>
      </c>
      <c r="CM109" s="106">
        <v>124889</v>
      </c>
      <c r="CN109" s="103">
        <v>182</v>
      </c>
      <c r="CO109" s="100">
        <v>56</v>
      </c>
      <c r="CP109" s="100">
        <v>973</v>
      </c>
      <c r="CQ109" s="100">
        <v>55</v>
      </c>
      <c r="CR109" s="100">
        <v>1</v>
      </c>
      <c r="CS109" s="100">
        <v>23</v>
      </c>
      <c r="CT109" s="100">
        <v>923</v>
      </c>
      <c r="CU109" s="106">
        <v>4</v>
      </c>
      <c r="CV109" s="103">
        <v>99</v>
      </c>
      <c r="CW109" s="100">
        <v>48</v>
      </c>
      <c r="CX109" s="100">
        <v>85</v>
      </c>
      <c r="CY109" s="100">
        <v>8</v>
      </c>
      <c r="CZ109" s="100">
        <v>34</v>
      </c>
      <c r="DA109" s="100">
        <v>14</v>
      </c>
      <c r="DB109" s="100">
        <v>164</v>
      </c>
      <c r="DC109" s="100">
        <v>13</v>
      </c>
      <c r="DD109" s="100">
        <v>27</v>
      </c>
      <c r="DE109" s="106">
        <v>92</v>
      </c>
      <c r="DF109" s="98">
        <v>12094.026483570378</v>
      </c>
    </row>
    <row r="110" spans="1:110" ht="15" thickBot="1" x14ac:dyDescent="0.4">
      <c r="A110" s="85" t="s">
        <v>102</v>
      </c>
      <c r="B110" s="85" t="s">
        <v>103</v>
      </c>
      <c r="C110" s="85" t="s">
        <v>359</v>
      </c>
      <c r="D110" s="85" t="s">
        <v>360</v>
      </c>
      <c r="E110" s="85" t="s">
        <v>361</v>
      </c>
      <c r="F110" s="85" t="s">
        <v>362</v>
      </c>
      <c r="G110" s="85" t="s">
        <v>369</v>
      </c>
      <c r="H110" s="85" t="s">
        <v>370</v>
      </c>
      <c r="I110" s="86">
        <v>71</v>
      </c>
      <c r="J110" s="86">
        <v>61</v>
      </c>
      <c r="K110" s="87">
        <v>132</v>
      </c>
      <c r="L110" s="88" t="s">
        <v>369</v>
      </c>
      <c r="M110" s="88">
        <v>44</v>
      </c>
      <c r="N110" s="88">
        <v>42</v>
      </c>
      <c r="O110" s="88" t="s">
        <v>370</v>
      </c>
      <c r="P110" s="88">
        <v>3103</v>
      </c>
      <c r="Q110" s="88" t="s">
        <v>369</v>
      </c>
      <c r="R110" s="89">
        <v>3</v>
      </c>
      <c r="S110" s="88">
        <v>31</v>
      </c>
      <c r="T110" s="88" t="s">
        <v>361</v>
      </c>
      <c r="U110" s="88">
        <v>3</v>
      </c>
      <c r="V110" s="88" t="s">
        <v>366</v>
      </c>
      <c r="W110" s="88">
        <v>0.83733900000000006</v>
      </c>
      <c r="X110" s="88">
        <v>12</v>
      </c>
      <c r="Y110" s="88">
        <v>3103</v>
      </c>
      <c r="Z110">
        <v>20771</v>
      </c>
      <c r="AA110">
        <v>970</v>
      </c>
      <c r="AB110">
        <v>52</v>
      </c>
      <c r="AC110">
        <v>422</v>
      </c>
      <c r="AD110">
        <v>19327</v>
      </c>
      <c r="AE110">
        <v>121</v>
      </c>
      <c r="AF110">
        <v>0</v>
      </c>
      <c r="AG110">
        <v>33</v>
      </c>
      <c r="AH110">
        <v>1</v>
      </c>
      <c r="AI110">
        <v>0</v>
      </c>
      <c r="AJ110">
        <v>1</v>
      </c>
      <c r="AK110">
        <v>87</v>
      </c>
      <c r="AL110">
        <v>0</v>
      </c>
      <c r="AM110">
        <v>4468</v>
      </c>
      <c r="AN110" s="99">
        <v>0</v>
      </c>
      <c r="AO110" s="100">
        <v>0</v>
      </c>
      <c r="AP110" s="100">
        <v>0</v>
      </c>
      <c r="AQ110" s="100">
        <v>0</v>
      </c>
      <c r="AR110" s="100">
        <v>0</v>
      </c>
      <c r="AS110" s="100">
        <v>0</v>
      </c>
      <c r="AT110" s="100">
        <v>0</v>
      </c>
      <c r="AU110" s="101">
        <v>0</v>
      </c>
      <c r="AV110" s="102">
        <v>0</v>
      </c>
      <c r="AW110" s="103">
        <v>17.704584040747029</v>
      </c>
      <c r="AX110" s="100">
        <v>3.5297113752122242</v>
      </c>
      <c r="AY110" s="100">
        <v>3.3616298811544993</v>
      </c>
      <c r="AZ110" s="100">
        <v>3.193548387096774</v>
      </c>
      <c r="BA110" s="101">
        <v>1.2325976230899831</v>
      </c>
      <c r="BB110" s="104">
        <v>6.3775301462219387</v>
      </c>
      <c r="BC110" s="105">
        <v>0</v>
      </c>
      <c r="BD110" s="105">
        <v>0</v>
      </c>
      <c r="BE110" s="105">
        <v>0</v>
      </c>
      <c r="BF110" s="105">
        <v>0</v>
      </c>
      <c r="BG110" s="105">
        <v>0</v>
      </c>
      <c r="BH110" s="105">
        <v>0</v>
      </c>
      <c r="BI110" s="105">
        <v>0</v>
      </c>
      <c r="BJ110" s="105">
        <v>0</v>
      </c>
      <c r="BK110" s="105">
        <v>0</v>
      </c>
      <c r="BL110" s="105">
        <v>0</v>
      </c>
      <c r="BM110" s="105">
        <v>0</v>
      </c>
      <c r="BN110" s="105">
        <v>0</v>
      </c>
      <c r="BO110" s="105">
        <v>0</v>
      </c>
      <c r="BP110" s="103">
        <v>0</v>
      </c>
      <c r="BQ110" s="100">
        <v>0</v>
      </c>
      <c r="BR110" s="100">
        <v>0</v>
      </c>
      <c r="BS110" s="100">
        <v>0</v>
      </c>
      <c r="BT110" s="100">
        <v>0</v>
      </c>
      <c r="BU110" s="100">
        <v>0</v>
      </c>
      <c r="BV110" s="100">
        <v>0</v>
      </c>
      <c r="BW110" s="100">
        <v>0</v>
      </c>
      <c r="BX110" s="100">
        <v>0</v>
      </c>
      <c r="BY110" s="100">
        <v>0</v>
      </c>
      <c r="BZ110" s="106">
        <v>0</v>
      </c>
      <c r="CA110" s="103">
        <v>0</v>
      </c>
      <c r="CB110" s="100">
        <v>0</v>
      </c>
      <c r="CC110" s="100">
        <v>0</v>
      </c>
      <c r="CD110" s="100">
        <v>0</v>
      </c>
      <c r="CE110" s="100">
        <v>0</v>
      </c>
      <c r="CF110" s="100">
        <v>0</v>
      </c>
      <c r="CG110" s="100">
        <v>0</v>
      </c>
      <c r="CH110" s="100">
        <v>0</v>
      </c>
      <c r="CI110" s="100">
        <v>0</v>
      </c>
      <c r="CJ110" s="100">
        <v>0</v>
      </c>
      <c r="CK110" s="106">
        <v>0</v>
      </c>
      <c r="CL110" s="103">
        <v>1684</v>
      </c>
      <c r="CM110" s="106">
        <v>23219</v>
      </c>
      <c r="CN110" s="103">
        <v>70</v>
      </c>
      <c r="CO110" s="100">
        <v>21</v>
      </c>
      <c r="CP110" s="100">
        <v>376</v>
      </c>
      <c r="CQ110" s="100">
        <v>21</v>
      </c>
      <c r="CR110" s="100">
        <v>0</v>
      </c>
      <c r="CS110" s="100">
        <v>9</v>
      </c>
      <c r="CT110" s="100">
        <v>357</v>
      </c>
      <c r="CU110" s="106">
        <v>2</v>
      </c>
      <c r="CV110" s="103">
        <v>0</v>
      </c>
      <c r="CW110" s="100">
        <v>0</v>
      </c>
      <c r="CX110" s="100">
        <v>0</v>
      </c>
      <c r="CY110" s="100">
        <v>0</v>
      </c>
      <c r="CZ110" s="100">
        <v>0</v>
      </c>
      <c r="DA110" s="100">
        <v>0</v>
      </c>
      <c r="DB110" s="100">
        <v>0</v>
      </c>
      <c r="DC110" s="100">
        <v>0</v>
      </c>
      <c r="DD110" s="100">
        <v>0</v>
      </c>
      <c r="DE110" s="106">
        <v>0</v>
      </c>
      <c r="DF110" s="98">
        <v>2248.466895537028</v>
      </c>
    </row>
    <row r="111" spans="1:110" ht="15" thickBot="1" x14ac:dyDescent="0.4">
      <c r="A111" s="85" t="s">
        <v>102</v>
      </c>
      <c r="B111" s="85" t="s">
        <v>103</v>
      </c>
      <c r="C111" s="85" t="s">
        <v>359</v>
      </c>
      <c r="D111" s="85" t="s">
        <v>360</v>
      </c>
      <c r="E111" s="85" t="s">
        <v>361</v>
      </c>
      <c r="F111" s="85" t="s">
        <v>362</v>
      </c>
      <c r="G111" s="85" t="s">
        <v>371</v>
      </c>
      <c r="H111" s="85" t="s">
        <v>372</v>
      </c>
      <c r="I111" s="86">
        <v>94</v>
      </c>
      <c r="J111" s="86">
        <v>77</v>
      </c>
      <c r="K111" s="87">
        <v>171</v>
      </c>
      <c r="L111" s="88" t="s">
        <v>371</v>
      </c>
      <c r="M111" s="88">
        <v>42</v>
      </c>
      <c r="N111" s="88">
        <v>40</v>
      </c>
      <c r="O111" s="88" t="s">
        <v>372</v>
      </c>
      <c r="P111" s="88">
        <v>3104</v>
      </c>
      <c r="Q111" s="88" t="s">
        <v>371</v>
      </c>
      <c r="R111" s="89">
        <v>5</v>
      </c>
      <c r="S111" s="88">
        <v>31</v>
      </c>
      <c r="T111" s="88" t="s">
        <v>361</v>
      </c>
      <c r="U111" s="88">
        <v>3</v>
      </c>
      <c r="V111" s="88" t="s">
        <v>366</v>
      </c>
      <c r="W111" s="88">
        <v>1.7047099999999999</v>
      </c>
      <c r="X111" s="88">
        <v>12</v>
      </c>
      <c r="Y111" s="88">
        <v>3104</v>
      </c>
      <c r="Z111">
        <v>41558</v>
      </c>
      <c r="AA111">
        <v>1956</v>
      </c>
      <c r="AB111">
        <v>1041</v>
      </c>
      <c r="AC111">
        <v>1581</v>
      </c>
      <c r="AD111">
        <v>36980</v>
      </c>
      <c r="AE111">
        <v>176</v>
      </c>
      <c r="AF111">
        <v>4</v>
      </c>
      <c r="AG111">
        <v>52</v>
      </c>
      <c r="AH111">
        <v>0</v>
      </c>
      <c r="AI111">
        <v>0</v>
      </c>
      <c r="AJ111">
        <v>0</v>
      </c>
      <c r="AK111">
        <v>119</v>
      </c>
      <c r="AL111">
        <v>1</v>
      </c>
      <c r="AM111">
        <v>1581</v>
      </c>
      <c r="AN111" s="99">
        <v>0</v>
      </c>
      <c r="AO111" s="100">
        <v>3</v>
      </c>
      <c r="AP111" s="100">
        <v>0</v>
      </c>
      <c r="AQ111" s="100">
        <v>0</v>
      </c>
      <c r="AR111" s="100">
        <v>0</v>
      </c>
      <c r="AS111" s="100">
        <v>0</v>
      </c>
      <c r="AT111" s="100">
        <v>0</v>
      </c>
      <c r="AU111" s="101">
        <v>0</v>
      </c>
      <c r="AV111" s="102">
        <v>4</v>
      </c>
      <c r="AW111" s="103">
        <v>27.898132427843802</v>
      </c>
      <c r="AX111" s="100">
        <v>5.5619694397283528</v>
      </c>
      <c r="AY111" s="100">
        <v>5.2971137521222413</v>
      </c>
      <c r="AZ111" s="100">
        <v>5.032258064516129</v>
      </c>
      <c r="BA111" s="101">
        <v>1.9422750424448216</v>
      </c>
      <c r="BB111" s="104">
        <v>10.04944144253154</v>
      </c>
      <c r="BC111" s="105">
        <v>0.17177914110429449</v>
      </c>
      <c r="BD111" s="105">
        <v>0.17177914110429449</v>
      </c>
      <c r="BE111" s="105">
        <v>4.4957472660996353E-2</v>
      </c>
      <c r="BF111" s="105">
        <v>3.4021871202916158E-2</v>
      </c>
      <c r="BG111" s="105">
        <v>2.9161603888213851E-2</v>
      </c>
      <c r="BH111" s="105">
        <v>2.6731470230862694E-2</v>
      </c>
      <c r="BI111" s="105">
        <v>2.4785276073619635</v>
      </c>
      <c r="BJ111" s="105">
        <v>1.0797546012269938</v>
      </c>
      <c r="BK111" s="105">
        <v>1.4969325153374233</v>
      </c>
      <c r="BL111" s="105">
        <v>1.8650306748466259</v>
      </c>
      <c r="BM111" s="105">
        <v>0.26993865030674852</v>
      </c>
      <c r="BN111" s="105">
        <v>0.17177914110429446</v>
      </c>
      <c r="BO111" s="105">
        <v>4.9079754601226995E-2</v>
      </c>
      <c r="BP111" s="103">
        <v>4</v>
      </c>
      <c r="BQ111" s="100">
        <v>2</v>
      </c>
      <c r="BR111" s="100">
        <v>0</v>
      </c>
      <c r="BS111" s="100">
        <v>0</v>
      </c>
      <c r="BT111" s="100">
        <v>0</v>
      </c>
      <c r="BU111" s="100">
        <v>0</v>
      </c>
      <c r="BV111" s="100">
        <v>0</v>
      </c>
      <c r="BW111" s="100">
        <v>0</v>
      </c>
      <c r="BX111" s="100">
        <v>0</v>
      </c>
      <c r="BY111" s="100">
        <v>0</v>
      </c>
      <c r="BZ111" s="106">
        <v>1</v>
      </c>
      <c r="CA111" s="103">
        <v>0</v>
      </c>
      <c r="CB111" s="100">
        <v>0</v>
      </c>
      <c r="CC111" s="100">
        <v>0</v>
      </c>
      <c r="CD111" s="100">
        <v>0</v>
      </c>
      <c r="CE111" s="100">
        <v>0</v>
      </c>
      <c r="CF111" s="100">
        <v>0</v>
      </c>
      <c r="CG111" s="100">
        <v>0</v>
      </c>
      <c r="CH111" s="100">
        <v>0</v>
      </c>
      <c r="CI111" s="100">
        <v>0</v>
      </c>
      <c r="CJ111" s="100">
        <v>0</v>
      </c>
      <c r="CK111" s="106">
        <v>0</v>
      </c>
      <c r="CL111" s="103">
        <v>2182</v>
      </c>
      <c r="CM111" s="106">
        <v>30079</v>
      </c>
      <c r="CN111" s="103">
        <v>25</v>
      </c>
      <c r="CO111" s="100">
        <v>8</v>
      </c>
      <c r="CP111" s="100">
        <v>133</v>
      </c>
      <c r="CQ111" s="100">
        <v>8</v>
      </c>
      <c r="CR111" s="100">
        <v>0</v>
      </c>
      <c r="CS111" s="100">
        <v>3</v>
      </c>
      <c r="CT111" s="100">
        <v>126</v>
      </c>
      <c r="CU111" s="106">
        <v>1</v>
      </c>
      <c r="CV111" s="103">
        <v>198</v>
      </c>
      <c r="CW111" s="100">
        <v>95</v>
      </c>
      <c r="CX111" s="100">
        <v>170</v>
      </c>
      <c r="CY111" s="100">
        <v>16</v>
      </c>
      <c r="CZ111" s="100">
        <v>68</v>
      </c>
      <c r="DA111" s="100">
        <v>28</v>
      </c>
      <c r="DB111" s="100">
        <v>329</v>
      </c>
      <c r="DC111" s="100">
        <v>25</v>
      </c>
      <c r="DD111" s="100">
        <v>55</v>
      </c>
      <c r="DE111" s="106">
        <v>185</v>
      </c>
      <c r="DF111" s="98">
        <v>2912.7866601275136</v>
      </c>
    </row>
    <row r="112" spans="1:110" ht="15" thickBot="1" x14ac:dyDescent="0.4">
      <c r="A112" s="85" t="s">
        <v>102</v>
      </c>
      <c r="B112" s="85" t="s">
        <v>103</v>
      </c>
      <c r="C112" s="85" t="s">
        <v>359</v>
      </c>
      <c r="D112" s="85" t="s">
        <v>360</v>
      </c>
      <c r="E112" s="85" t="s">
        <v>373</v>
      </c>
      <c r="F112" s="85" t="s">
        <v>374</v>
      </c>
      <c r="G112" s="85" t="s">
        <v>375</v>
      </c>
      <c r="H112" s="85" t="s">
        <v>376</v>
      </c>
      <c r="I112" s="86">
        <v>81</v>
      </c>
      <c r="J112" s="86">
        <v>79</v>
      </c>
      <c r="K112" s="87">
        <v>160</v>
      </c>
      <c r="L112" s="88" t="s">
        <v>377</v>
      </c>
      <c r="M112" s="88">
        <v>45</v>
      </c>
      <c r="N112" s="88">
        <v>43</v>
      </c>
      <c r="O112" s="88" t="s">
        <v>376</v>
      </c>
      <c r="P112" s="88">
        <v>3201</v>
      </c>
      <c r="Q112" s="88" t="s">
        <v>377</v>
      </c>
      <c r="R112" s="89">
        <v>3</v>
      </c>
      <c r="S112" s="88">
        <v>32</v>
      </c>
      <c r="T112" s="88" t="s">
        <v>373</v>
      </c>
      <c r="U112" s="88">
        <v>3</v>
      </c>
      <c r="V112" s="88" t="s">
        <v>366</v>
      </c>
      <c r="W112" s="88">
        <v>2.1464500000000002</v>
      </c>
      <c r="X112" s="88">
        <v>12</v>
      </c>
      <c r="Y112" s="88">
        <v>3201</v>
      </c>
      <c r="Z112">
        <v>22031</v>
      </c>
      <c r="AA112">
        <v>1942</v>
      </c>
      <c r="AB112">
        <v>828</v>
      </c>
      <c r="AC112">
        <v>668</v>
      </c>
      <c r="AD112">
        <v>18593</v>
      </c>
      <c r="AE112">
        <v>95</v>
      </c>
      <c r="AF112">
        <v>6</v>
      </c>
      <c r="AG112">
        <v>26</v>
      </c>
      <c r="AH112">
        <v>0</v>
      </c>
      <c r="AI112">
        <v>0</v>
      </c>
      <c r="AJ112">
        <v>0</v>
      </c>
      <c r="AK112">
        <v>60</v>
      </c>
      <c r="AL112">
        <v>3</v>
      </c>
      <c r="AM112">
        <v>668</v>
      </c>
      <c r="AN112" s="99">
        <v>0</v>
      </c>
      <c r="AO112" s="100">
        <v>0</v>
      </c>
      <c r="AP112" s="100">
        <v>0</v>
      </c>
      <c r="AQ112" s="100">
        <v>0</v>
      </c>
      <c r="AR112" s="100">
        <v>2</v>
      </c>
      <c r="AS112" s="100">
        <v>0</v>
      </c>
      <c r="AT112" s="100">
        <v>0</v>
      </c>
      <c r="AU112" s="101">
        <v>0</v>
      </c>
      <c r="AV112" s="102">
        <v>6</v>
      </c>
      <c r="AW112" s="103">
        <v>12.343434343434344</v>
      </c>
      <c r="AX112" s="100">
        <v>2.3636363636363638</v>
      </c>
      <c r="AY112" s="100">
        <v>2.4511784511784511</v>
      </c>
      <c r="AZ112" s="100">
        <v>2.1010101010101012</v>
      </c>
      <c r="BA112" s="101">
        <v>0.87542087542087543</v>
      </c>
      <c r="BB112" s="104">
        <v>4.4245473792615586</v>
      </c>
      <c r="BC112" s="105">
        <v>0.25766871165644173</v>
      </c>
      <c r="BD112" s="105">
        <v>0.25766871165644173</v>
      </c>
      <c r="BE112" s="105">
        <v>6.7436208991494537E-2</v>
      </c>
      <c r="BF112" s="105">
        <v>5.1032806804374241E-2</v>
      </c>
      <c r="BG112" s="105">
        <v>4.374240583232078E-2</v>
      </c>
      <c r="BH112" s="105">
        <v>4.0097205346294046E-2</v>
      </c>
      <c r="BI112" s="105">
        <v>3.7177914110429451</v>
      </c>
      <c r="BJ112" s="105">
        <v>1.6196319018404908</v>
      </c>
      <c r="BK112" s="105">
        <v>2.2453987730061353</v>
      </c>
      <c r="BL112" s="105">
        <v>2.7975460122699385</v>
      </c>
      <c r="BM112" s="105">
        <v>0.40490797546012269</v>
      </c>
      <c r="BN112" s="105">
        <v>0.25766871165644167</v>
      </c>
      <c r="BO112" s="105">
        <v>7.3619631901840496E-2</v>
      </c>
      <c r="BP112" s="103">
        <v>1</v>
      </c>
      <c r="BQ112" s="100">
        <v>0</v>
      </c>
      <c r="BR112" s="100">
        <v>0</v>
      </c>
      <c r="BS112" s="100">
        <v>0</v>
      </c>
      <c r="BT112" s="100">
        <v>0</v>
      </c>
      <c r="BU112" s="100">
        <v>0</v>
      </c>
      <c r="BV112" s="100">
        <v>0</v>
      </c>
      <c r="BW112" s="100">
        <v>0</v>
      </c>
      <c r="BX112" s="100">
        <v>0</v>
      </c>
      <c r="BY112" s="100">
        <v>0</v>
      </c>
      <c r="BZ112" s="106">
        <v>0</v>
      </c>
      <c r="CA112" s="103">
        <v>10</v>
      </c>
      <c r="CB112" s="100">
        <v>1</v>
      </c>
      <c r="CC112" s="100">
        <v>2</v>
      </c>
      <c r="CD112" s="100">
        <v>1</v>
      </c>
      <c r="CE112" s="100">
        <v>0</v>
      </c>
      <c r="CF112" s="100">
        <v>0</v>
      </c>
      <c r="CG112" s="100">
        <v>0</v>
      </c>
      <c r="CH112" s="100">
        <v>0</v>
      </c>
      <c r="CI112" s="100">
        <v>0</v>
      </c>
      <c r="CJ112" s="100">
        <v>0</v>
      </c>
      <c r="CK112" s="106">
        <v>0</v>
      </c>
      <c r="CL112" s="103">
        <v>14523</v>
      </c>
      <c r="CM112" s="106">
        <v>29546</v>
      </c>
      <c r="CN112" s="103">
        <v>32</v>
      </c>
      <c r="CO112" s="100">
        <v>0</v>
      </c>
      <c r="CP112" s="100">
        <v>133</v>
      </c>
      <c r="CQ112" s="100">
        <v>6</v>
      </c>
      <c r="CR112" s="100">
        <v>0</v>
      </c>
      <c r="CS112" s="100">
        <v>4</v>
      </c>
      <c r="CT112" s="100">
        <v>96</v>
      </c>
      <c r="CU112" s="106">
        <v>0</v>
      </c>
      <c r="CV112" s="103">
        <v>22</v>
      </c>
      <c r="CW112" s="100">
        <v>16</v>
      </c>
      <c r="CX112" s="100">
        <v>2</v>
      </c>
      <c r="CY112" s="100">
        <v>3</v>
      </c>
      <c r="CZ112" s="100">
        <v>2</v>
      </c>
      <c r="DA112" s="100">
        <v>8</v>
      </c>
      <c r="DB112" s="100">
        <v>20</v>
      </c>
      <c r="DC112" s="100">
        <v>2</v>
      </c>
      <c r="DD112" s="100">
        <v>0</v>
      </c>
      <c r="DE112" s="106">
        <v>6</v>
      </c>
      <c r="DF112" s="98">
        <v>1668.9392831016826</v>
      </c>
    </row>
    <row r="113" spans="1:110" ht="15" thickBot="1" x14ac:dyDescent="0.4">
      <c r="A113" s="85" t="s">
        <v>102</v>
      </c>
      <c r="B113" s="85" t="s">
        <v>103</v>
      </c>
      <c r="C113" s="85" t="s">
        <v>359</v>
      </c>
      <c r="D113" s="85" t="s">
        <v>360</v>
      </c>
      <c r="E113" s="85" t="s">
        <v>373</v>
      </c>
      <c r="F113" s="85" t="s">
        <v>374</v>
      </c>
      <c r="G113" s="85" t="s">
        <v>378</v>
      </c>
      <c r="H113" s="85" t="s">
        <v>379</v>
      </c>
      <c r="I113" s="86">
        <v>125</v>
      </c>
      <c r="J113" s="86">
        <v>111</v>
      </c>
      <c r="K113" s="87">
        <v>236</v>
      </c>
      <c r="L113" s="88" t="s">
        <v>378</v>
      </c>
      <c r="M113" s="88">
        <v>46</v>
      </c>
      <c r="N113" s="88">
        <v>44</v>
      </c>
      <c r="O113" s="88" t="s">
        <v>379</v>
      </c>
      <c r="P113" s="88">
        <v>3202</v>
      </c>
      <c r="Q113" s="88" t="s">
        <v>378</v>
      </c>
      <c r="R113" s="89">
        <v>3</v>
      </c>
      <c r="S113" s="88">
        <v>32</v>
      </c>
      <c r="T113" s="88" t="s">
        <v>373</v>
      </c>
      <c r="U113" s="88">
        <v>3</v>
      </c>
      <c r="V113" s="88" t="s">
        <v>366</v>
      </c>
      <c r="W113" s="88">
        <v>3.5249199999999998</v>
      </c>
      <c r="X113" s="88">
        <v>12</v>
      </c>
      <c r="Y113" s="88">
        <v>3202</v>
      </c>
      <c r="Z113">
        <v>36449</v>
      </c>
      <c r="AA113">
        <v>1855</v>
      </c>
      <c r="AB113">
        <v>4590</v>
      </c>
      <c r="AC113">
        <v>1015</v>
      </c>
      <c r="AD113">
        <v>28989</v>
      </c>
      <c r="AE113">
        <v>144</v>
      </c>
      <c r="AF113">
        <v>17</v>
      </c>
      <c r="AG113">
        <v>50</v>
      </c>
      <c r="AH113">
        <v>0</v>
      </c>
      <c r="AI113">
        <v>7</v>
      </c>
      <c r="AJ113">
        <v>0</v>
      </c>
      <c r="AK113">
        <v>71</v>
      </c>
      <c r="AL113">
        <v>0</v>
      </c>
      <c r="AM113">
        <v>1015</v>
      </c>
      <c r="AN113" s="99">
        <v>0</v>
      </c>
      <c r="AO113" s="100">
        <v>15</v>
      </c>
      <c r="AP113" s="100">
        <v>0</v>
      </c>
      <c r="AQ113" s="100">
        <v>1</v>
      </c>
      <c r="AR113" s="100">
        <v>0</v>
      </c>
      <c r="AS113" s="100">
        <v>1</v>
      </c>
      <c r="AT113" s="100">
        <v>0</v>
      </c>
      <c r="AU113" s="101">
        <v>0</v>
      </c>
      <c r="AV113" s="102">
        <v>17</v>
      </c>
      <c r="AW113" s="103">
        <v>23.737373737373737</v>
      </c>
      <c r="AX113" s="100">
        <v>4.5454545454545459</v>
      </c>
      <c r="AY113" s="100">
        <v>4.7138047138047137</v>
      </c>
      <c r="AZ113" s="100">
        <v>4.0404040404040407</v>
      </c>
      <c r="BA113" s="101">
        <v>1.6835016835016836</v>
      </c>
      <c r="BB113" s="104">
        <v>8.5087449601183831</v>
      </c>
      <c r="BC113" s="105">
        <v>0.73006134969325154</v>
      </c>
      <c r="BD113" s="105">
        <v>0.73006134969325154</v>
      </c>
      <c r="BE113" s="105">
        <v>0.19106925880923453</v>
      </c>
      <c r="BF113" s="105">
        <v>0.14459295261239369</v>
      </c>
      <c r="BG113" s="105">
        <v>0.12393681652490887</v>
      </c>
      <c r="BH113" s="105">
        <v>0.11360874848116648</v>
      </c>
      <c r="BI113" s="105">
        <v>10.533742331288343</v>
      </c>
      <c r="BJ113" s="105">
        <v>4.5889570552147241</v>
      </c>
      <c r="BK113" s="105">
        <v>6.3619631901840483</v>
      </c>
      <c r="BL113" s="105">
        <v>7.926380368098159</v>
      </c>
      <c r="BM113" s="105">
        <v>1.147239263803681</v>
      </c>
      <c r="BN113" s="105">
        <v>0.73006134969325154</v>
      </c>
      <c r="BO113" s="105">
        <v>0.20858895705521477</v>
      </c>
      <c r="BP113" s="103">
        <v>2</v>
      </c>
      <c r="BQ113" s="100">
        <v>0</v>
      </c>
      <c r="BR113" s="100">
        <v>1</v>
      </c>
      <c r="BS113" s="100">
        <v>0</v>
      </c>
      <c r="BT113" s="100">
        <v>0</v>
      </c>
      <c r="BU113" s="100">
        <v>0</v>
      </c>
      <c r="BV113" s="100">
        <v>0</v>
      </c>
      <c r="BW113" s="100">
        <v>0</v>
      </c>
      <c r="BX113" s="100">
        <v>0</v>
      </c>
      <c r="BY113" s="100">
        <v>0</v>
      </c>
      <c r="BZ113" s="106">
        <v>0</v>
      </c>
      <c r="CA113" s="103">
        <v>28</v>
      </c>
      <c r="CB113" s="100">
        <v>2</v>
      </c>
      <c r="CC113" s="100">
        <v>5</v>
      </c>
      <c r="CD113" s="100">
        <v>3</v>
      </c>
      <c r="CE113" s="100">
        <v>0</v>
      </c>
      <c r="CF113" s="100">
        <v>0</v>
      </c>
      <c r="CG113" s="100">
        <v>0</v>
      </c>
      <c r="CH113" s="100">
        <v>0</v>
      </c>
      <c r="CI113" s="100">
        <v>0</v>
      </c>
      <c r="CJ113" s="100">
        <v>0</v>
      </c>
      <c r="CK113" s="106">
        <v>0</v>
      </c>
      <c r="CL113" s="103">
        <v>21422</v>
      </c>
      <c r="CM113" s="106">
        <v>43580</v>
      </c>
      <c r="CN113" s="103">
        <v>49</v>
      </c>
      <c r="CO113" s="100">
        <v>0</v>
      </c>
      <c r="CP113" s="100">
        <v>202</v>
      </c>
      <c r="CQ113" s="100">
        <v>10</v>
      </c>
      <c r="CR113" s="100">
        <v>0</v>
      </c>
      <c r="CS113" s="100">
        <v>7</v>
      </c>
      <c r="CT113" s="100">
        <v>146</v>
      </c>
      <c r="CU113" s="106">
        <v>0</v>
      </c>
      <c r="CV113" s="103">
        <v>63</v>
      </c>
      <c r="CW113" s="100">
        <v>45</v>
      </c>
      <c r="CX113" s="100">
        <v>7</v>
      </c>
      <c r="CY113" s="100">
        <v>7</v>
      </c>
      <c r="CZ113" s="100">
        <v>6</v>
      </c>
      <c r="DA113" s="100">
        <v>22</v>
      </c>
      <c r="DB113" s="100">
        <v>58</v>
      </c>
      <c r="DC113" s="100">
        <v>6</v>
      </c>
      <c r="DD113" s="100">
        <v>1</v>
      </c>
      <c r="DE113" s="106">
        <v>16</v>
      </c>
      <c r="DF113" s="98">
        <v>2461.6854425749816</v>
      </c>
    </row>
    <row r="114" spans="1:110" ht="15" thickBot="1" x14ac:dyDescent="0.4">
      <c r="A114" s="85" t="s">
        <v>102</v>
      </c>
      <c r="B114" s="85" t="s">
        <v>103</v>
      </c>
      <c r="C114" s="85" t="s">
        <v>359</v>
      </c>
      <c r="D114" s="85" t="s">
        <v>360</v>
      </c>
      <c r="E114" s="85" t="s">
        <v>373</v>
      </c>
      <c r="F114" s="85" t="s">
        <v>374</v>
      </c>
      <c r="G114" s="85" t="s">
        <v>380</v>
      </c>
      <c r="H114" s="85" t="s">
        <v>381</v>
      </c>
      <c r="I114" s="86">
        <v>202</v>
      </c>
      <c r="J114" s="86">
        <v>208</v>
      </c>
      <c r="K114" s="87">
        <v>410</v>
      </c>
      <c r="L114" s="88" t="s">
        <v>380</v>
      </c>
      <c r="M114" s="88">
        <v>51</v>
      </c>
      <c r="N114" s="88">
        <v>48</v>
      </c>
      <c r="O114" s="88" t="s">
        <v>381</v>
      </c>
      <c r="P114" s="88">
        <v>3203</v>
      </c>
      <c r="Q114" s="88" t="s">
        <v>380</v>
      </c>
      <c r="R114" s="89">
        <v>5</v>
      </c>
      <c r="S114" s="88">
        <v>32</v>
      </c>
      <c r="T114" s="88" t="s">
        <v>373</v>
      </c>
      <c r="U114" s="88">
        <v>3</v>
      </c>
      <c r="V114" s="88" t="s">
        <v>366</v>
      </c>
      <c r="W114" s="88">
        <v>3.5083799999999998</v>
      </c>
      <c r="X114" s="88">
        <v>12</v>
      </c>
      <c r="Y114" s="88">
        <v>3203</v>
      </c>
      <c r="Z114">
        <v>61860</v>
      </c>
      <c r="AA114">
        <v>5364</v>
      </c>
      <c r="AB114">
        <v>2607</v>
      </c>
      <c r="AC114">
        <v>2549</v>
      </c>
      <c r="AD114">
        <v>51340</v>
      </c>
      <c r="AE114">
        <v>274</v>
      </c>
      <c r="AF114">
        <v>38</v>
      </c>
      <c r="AG114">
        <v>48</v>
      </c>
      <c r="AH114">
        <v>0</v>
      </c>
      <c r="AI114">
        <v>1</v>
      </c>
      <c r="AJ114">
        <v>2</v>
      </c>
      <c r="AK114">
        <v>168</v>
      </c>
      <c r="AL114">
        <v>18</v>
      </c>
      <c r="AM114">
        <v>2549</v>
      </c>
      <c r="AN114" s="99">
        <v>0</v>
      </c>
      <c r="AO114" s="100">
        <v>26</v>
      </c>
      <c r="AP114" s="100">
        <v>3</v>
      </c>
      <c r="AQ114" s="100">
        <v>1</v>
      </c>
      <c r="AR114" s="100">
        <v>3</v>
      </c>
      <c r="AS114" s="100">
        <v>0</v>
      </c>
      <c r="AT114" s="100">
        <v>0</v>
      </c>
      <c r="AU114" s="101">
        <v>0</v>
      </c>
      <c r="AV114" s="102">
        <v>38</v>
      </c>
      <c r="AW114" s="103">
        <v>22.787878787878789</v>
      </c>
      <c r="AX114" s="100">
        <v>4.3636363636363633</v>
      </c>
      <c r="AY114" s="100">
        <v>4.5252525252525251</v>
      </c>
      <c r="AZ114" s="100">
        <v>3.8787878787878789</v>
      </c>
      <c r="BA114" s="101">
        <v>1.6161616161616161</v>
      </c>
      <c r="BB114" s="104">
        <v>8.1683951617136472</v>
      </c>
      <c r="BC114" s="105">
        <v>1.6319018404907975</v>
      </c>
      <c r="BD114" s="105">
        <v>1.6319018404907975</v>
      </c>
      <c r="BE114" s="105">
        <v>0.42709599027946538</v>
      </c>
      <c r="BF114" s="105">
        <v>0.32320777642770354</v>
      </c>
      <c r="BG114" s="105">
        <v>0.27703523693803161</v>
      </c>
      <c r="BH114" s="105">
        <v>0.25394896719319565</v>
      </c>
      <c r="BI114" s="105">
        <v>23.54601226993865</v>
      </c>
      <c r="BJ114" s="105">
        <v>10.257668711656441</v>
      </c>
      <c r="BK114" s="105">
        <v>14.22085889570552</v>
      </c>
      <c r="BL114" s="105">
        <v>17.717791411042946</v>
      </c>
      <c r="BM114" s="105">
        <v>2.5644171779141107</v>
      </c>
      <c r="BN114" s="105">
        <v>1.6319018404907977</v>
      </c>
      <c r="BO114" s="105">
        <v>0.46625766871165647</v>
      </c>
      <c r="BP114" s="103">
        <v>3</v>
      </c>
      <c r="BQ114" s="100">
        <v>0</v>
      </c>
      <c r="BR114" s="100">
        <v>2</v>
      </c>
      <c r="BS114" s="100">
        <v>0</v>
      </c>
      <c r="BT114" s="100">
        <v>0</v>
      </c>
      <c r="BU114" s="100">
        <v>0</v>
      </c>
      <c r="BV114" s="100">
        <v>0</v>
      </c>
      <c r="BW114" s="100">
        <v>0</v>
      </c>
      <c r="BX114" s="100">
        <v>0</v>
      </c>
      <c r="BY114" s="100">
        <v>0</v>
      </c>
      <c r="BZ114" s="106">
        <v>0</v>
      </c>
      <c r="CA114" s="103">
        <v>63</v>
      </c>
      <c r="CB114" s="100">
        <v>5</v>
      </c>
      <c r="CC114" s="100">
        <v>10</v>
      </c>
      <c r="CD114" s="100">
        <v>6</v>
      </c>
      <c r="CE114" s="100">
        <v>0</v>
      </c>
      <c r="CF114" s="100">
        <v>0</v>
      </c>
      <c r="CG114" s="100">
        <v>0</v>
      </c>
      <c r="CH114" s="100">
        <v>0</v>
      </c>
      <c r="CI114" s="100">
        <v>0</v>
      </c>
      <c r="CJ114" s="100">
        <v>0</v>
      </c>
      <c r="CK114" s="106">
        <v>0</v>
      </c>
      <c r="CL114" s="103">
        <v>37216</v>
      </c>
      <c r="CM114" s="106">
        <v>75711</v>
      </c>
      <c r="CN114" s="103">
        <v>123</v>
      </c>
      <c r="CO114" s="100">
        <v>0</v>
      </c>
      <c r="CP114" s="100">
        <v>508</v>
      </c>
      <c r="CQ114" s="100">
        <v>24</v>
      </c>
      <c r="CR114" s="100">
        <v>0</v>
      </c>
      <c r="CS114" s="100">
        <v>17</v>
      </c>
      <c r="CT114" s="100">
        <v>366</v>
      </c>
      <c r="CU114" s="106">
        <v>1</v>
      </c>
      <c r="CV114" s="103">
        <v>141</v>
      </c>
      <c r="CW114" s="100">
        <v>100</v>
      </c>
      <c r="CX114" s="100">
        <v>15</v>
      </c>
      <c r="CY114" s="100">
        <v>16</v>
      </c>
      <c r="CZ114" s="100">
        <v>14</v>
      </c>
      <c r="DA114" s="100">
        <v>48</v>
      </c>
      <c r="DB114" s="100">
        <v>130</v>
      </c>
      <c r="DC114" s="100">
        <v>13</v>
      </c>
      <c r="DD114" s="100">
        <v>2</v>
      </c>
      <c r="DE114" s="106">
        <v>37</v>
      </c>
      <c r="DF114" s="98">
        <v>4276.6569129480613</v>
      </c>
    </row>
    <row r="115" spans="1:110" ht="15" thickBot="1" x14ac:dyDescent="0.4">
      <c r="A115" s="85" t="s">
        <v>102</v>
      </c>
      <c r="B115" s="85" t="s">
        <v>103</v>
      </c>
      <c r="C115" s="85" t="s">
        <v>359</v>
      </c>
      <c r="D115" s="85" t="s">
        <v>360</v>
      </c>
      <c r="E115" s="85" t="s">
        <v>373</v>
      </c>
      <c r="F115" s="85" t="s">
        <v>374</v>
      </c>
      <c r="G115" s="85" t="s">
        <v>382</v>
      </c>
      <c r="H115" s="85" t="s">
        <v>383</v>
      </c>
      <c r="I115" s="86">
        <v>174</v>
      </c>
      <c r="J115" s="86">
        <v>160</v>
      </c>
      <c r="K115" s="87">
        <v>334</v>
      </c>
      <c r="L115" s="88" t="s">
        <v>382</v>
      </c>
      <c r="M115" s="88">
        <v>48</v>
      </c>
      <c r="N115" s="88">
        <v>45</v>
      </c>
      <c r="O115" s="88" t="s">
        <v>383</v>
      </c>
      <c r="P115" s="88">
        <v>3204</v>
      </c>
      <c r="Q115" s="88" t="s">
        <v>382</v>
      </c>
      <c r="R115" s="89">
        <v>3</v>
      </c>
      <c r="S115" s="88">
        <v>32</v>
      </c>
      <c r="T115" s="88" t="s">
        <v>373</v>
      </c>
      <c r="U115" s="88">
        <v>3</v>
      </c>
      <c r="V115" s="88" t="s">
        <v>366</v>
      </c>
      <c r="W115" s="88">
        <v>2.83833</v>
      </c>
      <c r="X115" s="88">
        <v>12</v>
      </c>
      <c r="Y115" s="88">
        <v>3204</v>
      </c>
      <c r="Z115">
        <v>62723</v>
      </c>
      <c r="AA115">
        <v>4033</v>
      </c>
      <c r="AB115">
        <v>48</v>
      </c>
      <c r="AC115">
        <v>1407</v>
      </c>
      <c r="AD115">
        <v>57235</v>
      </c>
      <c r="AE115">
        <v>298</v>
      </c>
      <c r="AF115">
        <v>26</v>
      </c>
      <c r="AG115">
        <v>134</v>
      </c>
      <c r="AH115">
        <v>1</v>
      </c>
      <c r="AI115">
        <v>16</v>
      </c>
      <c r="AJ115">
        <v>0</v>
      </c>
      <c r="AK115">
        <v>110</v>
      </c>
      <c r="AL115">
        <v>10</v>
      </c>
      <c r="AM115">
        <v>5453</v>
      </c>
      <c r="AN115" s="99">
        <v>0</v>
      </c>
      <c r="AO115" s="100">
        <v>16</v>
      </c>
      <c r="AP115" s="100">
        <v>0</v>
      </c>
      <c r="AQ115" s="100">
        <v>1</v>
      </c>
      <c r="AR115" s="100">
        <v>4</v>
      </c>
      <c r="AS115" s="100">
        <v>1</v>
      </c>
      <c r="AT115" s="100">
        <v>0</v>
      </c>
      <c r="AU115" s="101">
        <v>0</v>
      </c>
      <c r="AV115" s="102">
        <v>26</v>
      </c>
      <c r="AW115" s="103">
        <v>63.616161616161619</v>
      </c>
      <c r="AX115" s="100">
        <v>12.181818181818182</v>
      </c>
      <c r="AY115" s="100">
        <v>12.632996632996633</v>
      </c>
      <c r="AZ115" s="100">
        <v>10.828282828282829</v>
      </c>
      <c r="BA115" s="101">
        <v>4.5117845117845121</v>
      </c>
      <c r="BB115" s="104">
        <v>22.803436493117268</v>
      </c>
      <c r="BC115" s="105">
        <v>1.1165644171779141</v>
      </c>
      <c r="BD115" s="105">
        <v>1.1165644171779141</v>
      </c>
      <c r="BE115" s="105">
        <v>0.29222357229647627</v>
      </c>
      <c r="BF115" s="105">
        <v>0.22114216281895505</v>
      </c>
      <c r="BG115" s="105">
        <v>0.18955042527339003</v>
      </c>
      <c r="BH115" s="105">
        <v>0.17375455650060753</v>
      </c>
      <c r="BI115" s="105">
        <v>16.110429447852763</v>
      </c>
      <c r="BJ115" s="105">
        <v>7.0184049079754596</v>
      </c>
      <c r="BK115" s="105">
        <v>9.7300613496932513</v>
      </c>
      <c r="BL115" s="105">
        <v>12.122699386503069</v>
      </c>
      <c r="BM115" s="105">
        <v>1.7546012269938651</v>
      </c>
      <c r="BN115" s="105">
        <v>1.1165644171779139</v>
      </c>
      <c r="BO115" s="105">
        <v>0.31901840490797545</v>
      </c>
      <c r="BP115" s="103">
        <v>2</v>
      </c>
      <c r="BQ115" s="100">
        <v>0</v>
      </c>
      <c r="BR115" s="100">
        <v>1</v>
      </c>
      <c r="BS115" s="100">
        <v>0</v>
      </c>
      <c r="BT115" s="100">
        <v>0</v>
      </c>
      <c r="BU115" s="100">
        <v>0</v>
      </c>
      <c r="BV115" s="100">
        <v>0</v>
      </c>
      <c r="BW115" s="100">
        <v>0</v>
      </c>
      <c r="BX115" s="100">
        <v>0</v>
      </c>
      <c r="BY115" s="100">
        <v>0</v>
      </c>
      <c r="BZ115" s="106">
        <v>0</v>
      </c>
      <c r="CA115" s="103">
        <v>43</v>
      </c>
      <c r="CB115" s="100">
        <v>4</v>
      </c>
      <c r="CC115" s="100">
        <v>7</v>
      </c>
      <c r="CD115" s="100">
        <v>4</v>
      </c>
      <c r="CE115" s="100">
        <v>0</v>
      </c>
      <c r="CF115" s="100">
        <v>0</v>
      </c>
      <c r="CG115" s="100">
        <v>0</v>
      </c>
      <c r="CH115" s="100">
        <v>0</v>
      </c>
      <c r="CI115" s="100">
        <v>0</v>
      </c>
      <c r="CJ115" s="100">
        <v>0</v>
      </c>
      <c r="CK115" s="106">
        <v>0</v>
      </c>
      <c r="CL115" s="103">
        <v>30318</v>
      </c>
      <c r="CM115" s="106">
        <v>61676</v>
      </c>
      <c r="CN115" s="103">
        <v>263</v>
      </c>
      <c r="CO115" s="100">
        <v>0</v>
      </c>
      <c r="CP115" s="100">
        <v>1087</v>
      </c>
      <c r="CQ115" s="100">
        <v>52</v>
      </c>
      <c r="CR115" s="100">
        <v>0</v>
      </c>
      <c r="CS115" s="100">
        <v>36</v>
      </c>
      <c r="CT115" s="100">
        <v>783</v>
      </c>
      <c r="CU115" s="106">
        <v>2</v>
      </c>
      <c r="CV115" s="103">
        <v>97</v>
      </c>
      <c r="CW115" s="100">
        <v>69</v>
      </c>
      <c r="CX115" s="100">
        <v>10</v>
      </c>
      <c r="CY115" s="100">
        <v>11</v>
      </c>
      <c r="CZ115" s="100">
        <v>9</v>
      </c>
      <c r="DA115" s="100">
        <v>33</v>
      </c>
      <c r="DB115" s="100">
        <v>89</v>
      </c>
      <c r="DC115" s="100">
        <v>9</v>
      </c>
      <c r="DD115" s="100">
        <v>1</v>
      </c>
      <c r="DE115" s="106">
        <v>25</v>
      </c>
      <c r="DF115" s="98">
        <v>3483.9107534747623</v>
      </c>
    </row>
    <row r="116" spans="1:110" ht="15" thickBot="1" x14ac:dyDescent="0.4">
      <c r="A116" s="85" t="s">
        <v>102</v>
      </c>
      <c r="B116" s="85" t="s">
        <v>103</v>
      </c>
      <c r="C116" s="85" t="s">
        <v>359</v>
      </c>
      <c r="D116" s="85" t="s">
        <v>360</v>
      </c>
      <c r="E116" s="85" t="s">
        <v>373</v>
      </c>
      <c r="F116" s="85" t="s">
        <v>374</v>
      </c>
      <c r="G116" s="85" t="s">
        <v>384</v>
      </c>
      <c r="H116" s="85" t="s">
        <v>385</v>
      </c>
      <c r="I116" s="86">
        <v>57</v>
      </c>
      <c r="J116" s="86">
        <v>63</v>
      </c>
      <c r="K116" s="87">
        <v>120</v>
      </c>
      <c r="L116" s="88" t="s">
        <v>384</v>
      </c>
      <c r="M116" s="88">
        <v>49</v>
      </c>
      <c r="N116" s="88">
        <v>46</v>
      </c>
      <c r="O116" s="88" t="s">
        <v>385</v>
      </c>
      <c r="P116" s="88">
        <v>3205</v>
      </c>
      <c r="Q116" s="88" t="s">
        <v>384</v>
      </c>
      <c r="R116" s="89">
        <v>3</v>
      </c>
      <c r="S116" s="88">
        <v>32</v>
      </c>
      <c r="T116" s="88" t="s">
        <v>373</v>
      </c>
      <c r="U116" s="88">
        <v>3</v>
      </c>
      <c r="V116" s="88" t="s">
        <v>366</v>
      </c>
      <c r="W116" s="88">
        <v>0.182258</v>
      </c>
      <c r="X116" s="88">
        <v>12</v>
      </c>
      <c r="Y116" s="88">
        <v>3205</v>
      </c>
      <c r="Z116">
        <v>10384</v>
      </c>
      <c r="AA116">
        <v>837</v>
      </c>
      <c r="AB116">
        <v>332</v>
      </c>
      <c r="AC116">
        <v>465</v>
      </c>
      <c r="AD116">
        <v>8750</v>
      </c>
      <c r="AE116">
        <v>43</v>
      </c>
      <c r="AF116">
        <v>13</v>
      </c>
      <c r="AG116">
        <v>10</v>
      </c>
      <c r="AH116">
        <v>0</v>
      </c>
      <c r="AI116">
        <v>0</v>
      </c>
      <c r="AJ116">
        <v>0</v>
      </c>
      <c r="AK116">
        <v>23</v>
      </c>
      <c r="AL116">
        <v>0</v>
      </c>
      <c r="AM116">
        <v>465</v>
      </c>
      <c r="AN116" s="99">
        <v>0</v>
      </c>
      <c r="AO116" s="100">
        <v>13</v>
      </c>
      <c r="AP116" s="100">
        <v>0</v>
      </c>
      <c r="AQ116" s="100">
        <v>0</v>
      </c>
      <c r="AR116" s="100">
        <v>0</v>
      </c>
      <c r="AS116" s="100">
        <v>0</v>
      </c>
      <c r="AT116" s="100">
        <v>0</v>
      </c>
      <c r="AU116" s="101">
        <v>0</v>
      </c>
      <c r="AV116" s="102">
        <v>10</v>
      </c>
      <c r="AW116" s="103">
        <v>4.7474747474747474</v>
      </c>
      <c r="AX116" s="100">
        <v>0.90909090909090906</v>
      </c>
      <c r="AY116" s="100">
        <v>0.9427609427609428</v>
      </c>
      <c r="AZ116" s="100">
        <v>0.80808080808080807</v>
      </c>
      <c r="BA116" s="101">
        <v>0.33670033670033672</v>
      </c>
      <c r="BB116" s="104">
        <v>1.7017489920236764</v>
      </c>
      <c r="BC116" s="105">
        <v>0.42944785276073616</v>
      </c>
      <c r="BD116" s="105">
        <v>0.42944785276073622</v>
      </c>
      <c r="BE116" s="105">
        <v>0.11239368165249089</v>
      </c>
      <c r="BF116" s="105">
        <v>8.5054678007290399E-2</v>
      </c>
      <c r="BG116" s="105">
        <v>7.2904009720534624E-2</v>
      </c>
      <c r="BH116" s="105">
        <v>6.6828675577156743E-2</v>
      </c>
      <c r="BI116" s="105">
        <v>6.1963190184049077</v>
      </c>
      <c r="BJ116" s="105">
        <v>2.6993865030674842</v>
      </c>
      <c r="BK116" s="105">
        <v>3.7423312883435584</v>
      </c>
      <c r="BL116" s="105">
        <v>4.6625766871165641</v>
      </c>
      <c r="BM116" s="105">
        <v>0.67484662576687127</v>
      </c>
      <c r="BN116" s="105">
        <v>0.42944785276073616</v>
      </c>
      <c r="BO116" s="105">
        <v>0.12269938650306748</v>
      </c>
      <c r="BP116" s="103">
        <v>1</v>
      </c>
      <c r="BQ116" s="100">
        <v>0</v>
      </c>
      <c r="BR116" s="100">
        <v>1</v>
      </c>
      <c r="BS116" s="100">
        <v>0</v>
      </c>
      <c r="BT116" s="100">
        <v>0</v>
      </c>
      <c r="BU116" s="100">
        <v>0</v>
      </c>
      <c r="BV116" s="100">
        <v>0</v>
      </c>
      <c r="BW116" s="100">
        <v>0</v>
      </c>
      <c r="BX116" s="100">
        <v>0</v>
      </c>
      <c r="BY116" s="100">
        <v>0</v>
      </c>
      <c r="BZ116" s="106">
        <v>0</v>
      </c>
      <c r="CA116" s="103">
        <v>22</v>
      </c>
      <c r="CB116" s="100">
        <v>2</v>
      </c>
      <c r="CC116" s="100">
        <v>3</v>
      </c>
      <c r="CD116" s="100">
        <v>2</v>
      </c>
      <c r="CE116" s="100">
        <v>0</v>
      </c>
      <c r="CF116" s="100">
        <v>0</v>
      </c>
      <c r="CG116" s="100">
        <v>0</v>
      </c>
      <c r="CH116" s="100">
        <v>0</v>
      </c>
      <c r="CI116" s="100">
        <v>0</v>
      </c>
      <c r="CJ116" s="100">
        <v>0</v>
      </c>
      <c r="CK116" s="106">
        <v>0</v>
      </c>
      <c r="CL116" s="103">
        <v>10893</v>
      </c>
      <c r="CM116" s="106">
        <v>22159</v>
      </c>
      <c r="CN116" s="103">
        <v>22</v>
      </c>
      <c r="CO116" s="100">
        <v>0</v>
      </c>
      <c r="CP116" s="100">
        <v>93</v>
      </c>
      <c r="CQ116" s="100">
        <v>4</v>
      </c>
      <c r="CR116" s="100">
        <v>0</v>
      </c>
      <c r="CS116" s="100">
        <v>3</v>
      </c>
      <c r="CT116" s="100">
        <v>67</v>
      </c>
      <c r="CU116" s="106">
        <v>0</v>
      </c>
      <c r="CV116" s="103">
        <v>48</v>
      </c>
      <c r="CW116" s="100">
        <v>34</v>
      </c>
      <c r="CX116" s="100">
        <v>5</v>
      </c>
      <c r="CY116" s="100">
        <v>6</v>
      </c>
      <c r="CZ116" s="100">
        <v>5</v>
      </c>
      <c r="DA116" s="100">
        <v>16</v>
      </c>
      <c r="DB116" s="100">
        <v>44</v>
      </c>
      <c r="DC116" s="100">
        <v>4</v>
      </c>
      <c r="DD116" s="100">
        <v>1</v>
      </c>
      <c r="DE116" s="106">
        <v>13</v>
      </c>
      <c r="DF116" s="98">
        <v>1251.7044623262618</v>
      </c>
    </row>
    <row r="117" spans="1:110" ht="15" thickBot="1" x14ac:dyDescent="0.4">
      <c r="A117" s="85" t="s">
        <v>102</v>
      </c>
      <c r="B117" s="85" t="s">
        <v>103</v>
      </c>
      <c r="C117" s="85" t="s">
        <v>359</v>
      </c>
      <c r="D117" s="85" t="s">
        <v>360</v>
      </c>
      <c r="E117" s="85" t="s">
        <v>373</v>
      </c>
      <c r="F117" s="85" t="s">
        <v>374</v>
      </c>
      <c r="G117" s="85" t="s">
        <v>386</v>
      </c>
      <c r="H117" s="85" t="s">
        <v>387</v>
      </c>
      <c r="I117" s="86">
        <v>53</v>
      </c>
      <c r="J117" s="86">
        <v>54</v>
      </c>
      <c r="K117" s="87">
        <v>107</v>
      </c>
      <c r="L117" s="88" t="s">
        <v>386</v>
      </c>
      <c r="M117" s="88">
        <v>50</v>
      </c>
      <c r="N117" s="88">
        <v>47</v>
      </c>
      <c r="O117" s="88" t="s">
        <v>387</v>
      </c>
      <c r="P117" s="88">
        <v>3206</v>
      </c>
      <c r="Q117" s="88" t="s">
        <v>386</v>
      </c>
      <c r="R117" s="89">
        <v>3</v>
      </c>
      <c r="S117" s="88">
        <v>32</v>
      </c>
      <c r="T117" s="88" t="s">
        <v>373</v>
      </c>
      <c r="U117" s="88">
        <v>3</v>
      </c>
      <c r="V117" s="88" t="s">
        <v>366</v>
      </c>
      <c r="W117" s="88">
        <v>1.29657</v>
      </c>
      <c r="X117" s="88">
        <v>12</v>
      </c>
      <c r="Y117" s="88">
        <v>3206</v>
      </c>
      <c r="Z117">
        <v>10132</v>
      </c>
      <c r="AA117">
        <v>829</v>
      </c>
      <c r="AB117">
        <v>0</v>
      </c>
      <c r="AC117">
        <v>262</v>
      </c>
      <c r="AD117">
        <v>9041</v>
      </c>
      <c r="AE117">
        <v>77</v>
      </c>
      <c r="AF117">
        <v>12</v>
      </c>
      <c r="AG117">
        <v>29</v>
      </c>
      <c r="AH117">
        <v>0</v>
      </c>
      <c r="AI117">
        <v>0</v>
      </c>
      <c r="AJ117">
        <v>0</v>
      </c>
      <c r="AK117">
        <v>32</v>
      </c>
      <c r="AL117">
        <v>7</v>
      </c>
      <c r="AM117">
        <v>262</v>
      </c>
      <c r="AN117" s="99">
        <v>0</v>
      </c>
      <c r="AO117" s="100">
        <v>10</v>
      </c>
      <c r="AP117" s="100">
        <v>0</v>
      </c>
      <c r="AQ117" s="100">
        <v>0</v>
      </c>
      <c r="AR117" s="100">
        <v>0</v>
      </c>
      <c r="AS117" s="100">
        <v>2</v>
      </c>
      <c r="AT117" s="100">
        <v>0</v>
      </c>
      <c r="AU117" s="101">
        <v>0</v>
      </c>
      <c r="AV117" s="102">
        <v>10</v>
      </c>
      <c r="AW117" s="103">
        <v>13.767676767676768</v>
      </c>
      <c r="AX117" s="100">
        <v>2.6363636363636362</v>
      </c>
      <c r="AY117" s="100">
        <v>2.734006734006734</v>
      </c>
      <c r="AZ117" s="100">
        <v>2.3434343434343434</v>
      </c>
      <c r="BA117" s="101">
        <v>0.97643097643097643</v>
      </c>
      <c r="BB117" s="104">
        <v>4.9350720768686616</v>
      </c>
      <c r="BC117" s="105">
        <v>0.42944785276073616</v>
      </c>
      <c r="BD117" s="105">
        <v>0.42944785276073622</v>
      </c>
      <c r="BE117" s="105">
        <v>0.11239368165249089</v>
      </c>
      <c r="BF117" s="105">
        <v>8.5054678007290399E-2</v>
      </c>
      <c r="BG117" s="105">
        <v>7.2904009720534624E-2</v>
      </c>
      <c r="BH117" s="105">
        <v>6.6828675577156743E-2</v>
      </c>
      <c r="BI117" s="105">
        <v>6.1963190184049077</v>
      </c>
      <c r="BJ117" s="105">
        <v>2.6993865030674842</v>
      </c>
      <c r="BK117" s="105">
        <v>3.7423312883435584</v>
      </c>
      <c r="BL117" s="105">
        <v>4.6625766871165641</v>
      </c>
      <c r="BM117" s="105">
        <v>0.67484662576687127</v>
      </c>
      <c r="BN117" s="105">
        <v>0.42944785276073616</v>
      </c>
      <c r="BO117" s="105">
        <v>0.12269938650306748</v>
      </c>
      <c r="BP117" s="103">
        <v>1</v>
      </c>
      <c r="BQ117" s="100">
        <v>0</v>
      </c>
      <c r="BR117" s="100">
        <v>1</v>
      </c>
      <c r="BS117" s="100">
        <v>0</v>
      </c>
      <c r="BT117" s="100">
        <v>0</v>
      </c>
      <c r="BU117" s="100">
        <v>0</v>
      </c>
      <c r="BV117" s="100">
        <v>0</v>
      </c>
      <c r="BW117" s="100">
        <v>0</v>
      </c>
      <c r="BX117" s="100">
        <v>0</v>
      </c>
      <c r="BY117" s="100">
        <v>0</v>
      </c>
      <c r="BZ117" s="106">
        <v>0</v>
      </c>
      <c r="CA117" s="103">
        <v>20</v>
      </c>
      <c r="CB117" s="100">
        <v>2</v>
      </c>
      <c r="CC117" s="100">
        <v>3</v>
      </c>
      <c r="CD117" s="100">
        <v>2</v>
      </c>
      <c r="CE117" s="100">
        <v>0</v>
      </c>
      <c r="CF117" s="100">
        <v>0</v>
      </c>
      <c r="CG117" s="100">
        <v>0</v>
      </c>
      <c r="CH117" s="100">
        <v>0</v>
      </c>
      <c r="CI117" s="100">
        <v>0</v>
      </c>
      <c r="CJ117" s="100">
        <v>0</v>
      </c>
      <c r="CK117" s="106">
        <v>0</v>
      </c>
      <c r="CL117" s="103">
        <v>9713</v>
      </c>
      <c r="CM117" s="106">
        <v>19759</v>
      </c>
      <c r="CN117" s="103">
        <v>13</v>
      </c>
      <c r="CO117" s="100">
        <v>0</v>
      </c>
      <c r="CP117" s="100">
        <v>52</v>
      </c>
      <c r="CQ117" s="100">
        <v>3</v>
      </c>
      <c r="CR117" s="100">
        <v>0</v>
      </c>
      <c r="CS117" s="100">
        <v>2</v>
      </c>
      <c r="CT117" s="100">
        <v>38</v>
      </c>
      <c r="CU117" s="106">
        <v>0</v>
      </c>
      <c r="CV117" s="103">
        <v>45</v>
      </c>
      <c r="CW117" s="100">
        <v>32</v>
      </c>
      <c r="CX117" s="100">
        <v>5</v>
      </c>
      <c r="CY117" s="100">
        <v>5</v>
      </c>
      <c r="CZ117" s="100">
        <v>4</v>
      </c>
      <c r="DA117" s="100">
        <v>15</v>
      </c>
      <c r="DB117" s="100">
        <v>41</v>
      </c>
      <c r="DC117" s="100">
        <v>4</v>
      </c>
      <c r="DD117" s="100">
        <v>1</v>
      </c>
      <c r="DE117" s="106">
        <v>12</v>
      </c>
      <c r="DF117" s="98">
        <v>1116.1031455742502</v>
      </c>
    </row>
    <row r="118" spans="1:110" ht="15" thickBot="1" x14ac:dyDescent="0.4">
      <c r="A118" s="85" t="s">
        <v>102</v>
      </c>
      <c r="B118" s="85" t="s">
        <v>103</v>
      </c>
      <c r="C118" s="85" t="s">
        <v>359</v>
      </c>
      <c r="D118" s="85" t="s">
        <v>360</v>
      </c>
      <c r="E118" s="85" t="s">
        <v>388</v>
      </c>
      <c r="F118" s="85" t="s">
        <v>389</v>
      </c>
      <c r="G118" s="85" t="s">
        <v>390</v>
      </c>
      <c r="H118" s="85" t="s">
        <v>391</v>
      </c>
      <c r="I118" s="86">
        <v>96</v>
      </c>
      <c r="J118" s="86">
        <v>96</v>
      </c>
      <c r="K118" s="87">
        <v>192</v>
      </c>
      <c r="L118" s="88" t="s">
        <v>392</v>
      </c>
      <c r="M118" s="88">
        <v>63</v>
      </c>
      <c r="N118" s="88">
        <v>62</v>
      </c>
      <c r="O118" s="88" t="s">
        <v>391</v>
      </c>
      <c r="P118" s="88">
        <v>3301</v>
      </c>
      <c r="Q118" s="88" t="s">
        <v>392</v>
      </c>
      <c r="R118" s="89">
        <v>3</v>
      </c>
      <c r="S118" s="88">
        <v>33</v>
      </c>
      <c r="T118" s="88" t="s">
        <v>388</v>
      </c>
      <c r="U118" s="88">
        <v>3</v>
      </c>
      <c r="V118" s="88" t="s">
        <v>366</v>
      </c>
      <c r="W118" s="88">
        <v>2.0448300000000001</v>
      </c>
      <c r="X118" s="88">
        <v>12</v>
      </c>
      <c r="Y118" s="88">
        <v>3301</v>
      </c>
      <c r="Z118">
        <v>29347</v>
      </c>
      <c r="AA118">
        <v>1969</v>
      </c>
      <c r="AB118">
        <v>50</v>
      </c>
      <c r="AC118">
        <v>1229</v>
      </c>
      <c r="AD118">
        <v>26099</v>
      </c>
      <c r="AE118">
        <v>158</v>
      </c>
      <c r="AF118">
        <v>2</v>
      </c>
      <c r="AG118">
        <v>82</v>
      </c>
      <c r="AH118">
        <v>0</v>
      </c>
      <c r="AI118">
        <v>0</v>
      </c>
      <c r="AJ118">
        <v>0</v>
      </c>
      <c r="AK118">
        <v>53</v>
      </c>
      <c r="AL118">
        <v>21</v>
      </c>
      <c r="AM118">
        <v>1229</v>
      </c>
      <c r="AN118" s="99">
        <v>1</v>
      </c>
      <c r="AO118" s="100">
        <v>0</v>
      </c>
      <c r="AP118" s="100">
        <v>0</v>
      </c>
      <c r="AQ118" s="100">
        <v>1</v>
      </c>
      <c r="AR118" s="100">
        <v>0</v>
      </c>
      <c r="AS118" s="100">
        <v>0</v>
      </c>
      <c r="AT118" s="100">
        <v>0</v>
      </c>
      <c r="AU118" s="101">
        <v>0</v>
      </c>
      <c r="AV118" s="102">
        <v>1</v>
      </c>
      <c r="AW118" s="103">
        <v>38.874074074074073</v>
      </c>
      <c r="AX118" s="100">
        <v>16.096296296296295</v>
      </c>
      <c r="AY118" s="100">
        <v>4.8592592592592592</v>
      </c>
      <c r="AZ118" s="100">
        <v>1.2148148148148148</v>
      </c>
      <c r="BA118" s="101">
        <v>6.0740740740740744</v>
      </c>
      <c r="BB118" s="104">
        <v>14.749132502955813</v>
      </c>
      <c r="BC118" s="105">
        <v>4.2944785276073622E-2</v>
      </c>
      <c r="BD118" s="105">
        <v>4.2944785276073622E-2</v>
      </c>
      <c r="BE118" s="105">
        <v>1.1239368165249088E-2</v>
      </c>
      <c r="BF118" s="105">
        <v>8.5054678007290396E-3</v>
      </c>
      <c r="BG118" s="105">
        <v>7.2904009720534627E-3</v>
      </c>
      <c r="BH118" s="105">
        <v>6.6828675577156734E-3</v>
      </c>
      <c r="BI118" s="105">
        <v>0.61963190184049088</v>
      </c>
      <c r="BJ118" s="105">
        <v>0.26993865030674846</v>
      </c>
      <c r="BK118" s="105">
        <v>0.37423312883435583</v>
      </c>
      <c r="BL118" s="105">
        <v>0.46625766871165647</v>
      </c>
      <c r="BM118" s="105">
        <v>6.7484662576687129E-2</v>
      </c>
      <c r="BN118" s="105">
        <v>4.2944785276073615E-2</v>
      </c>
      <c r="BO118" s="105">
        <v>1.2269938650306749E-2</v>
      </c>
      <c r="BP118" s="103">
        <v>0</v>
      </c>
      <c r="BQ118" s="100">
        <v>0</v>
      </c>
      <c r="BR118" s="100">
        <v>0</v>
      </c>
      <c r="BS118" s="100">
        <v>0</v>
      </c>
      <c r="BT118" s="100">
        <v>0</v>
      </c>
      <c r="BU118" s="100">
        <v>0</v>
      </c>
      <c r="BV118" s="100">
        <v>0</v>
      </c>
      <c r="BW118" s="100">
        <v>0</v>
      </c>
      <c r="BX118" s="100">
        <v>0</v>
      </c>
      <c r="BY118" s="100">
        <v>0</v>
      </c>
      <c r="BZ118" s="106">
        <v>0</v>
      </c>
      <c r="CA118" s="103">
        <v>0</v>
      </c>
      <c r="CB118" s="100">
        <v>0</v>
      </c>
      <c r="CC118" s="100">
        <v>0</v>
      </c>
      <c r="CD118" s="100">
        <v>0</v>
      </c>
      <c r="CE118" s="100">
        <v>0</v>
      </c>
      <c r="CF118" s="100">
        <v>0</v>
      </c>
      <c r="CG118" s="100">
        <v>0</v>
      </c>
      <c r="CH118" s="100">
        <v>0</v>
      </c>
      <c r="CI118" s="100">
        <v>0</v>
      </c>
      <c r="CJ118" s="100">
        <v>0</v>
      </c>
      <c r="CK118" s="106">
        <v>0</v>
      </c>
      <c r="CL118" s="103">
        <v>4874</v>
      </c>
      <c r="CM118" s="106">
        <v>42705</v>
      </c>
      <c r="CN118" s="103">
        <v>18</v>
      </c>
      <c r="CO118" s="100">
        <v>1</v>
      </c>
      <c r="CP118" s="100">
        <v>660</v>
      </c>
      <c r="CQ118" s="100">
        <v>0</v>
      </c>
      <c r="CR118" s="100">
        <v>0</v>
      </c>
      <c r="CS118" s="100">
        <v>11</v>
      </c>
      <c r="CT118" s="100">
        <v>575</v>
      </c>
      <c r="CU118" s="106">
        <v>0</v>
      </c>
      <c r="CV118" s="103">
        <v>32</v>
      </c>
      <c r="CW118" s="100">
        <v>28</v>
      </c>
      <c r="CX118" s="100">
        <v>11</v>
      </c>
      <c r="CY118" s="100">
        <v>2</v>
      </c>
      <c r="CZ118" s="100">
        <v>8</v>
      </c>
      <c r="DA118" s="100">
        <v>0</v>
      </c>
      <c r="DB118" s="100">
        <v>57</v>
      </c>
      <c r="DC118" s="100">
        <v>4</v>
      </c>
      <c r="DD118" s="100">
        <v>2</v>
      </c>
      <c r="DE118" s="106">
        <v>8</v>
      </c>
      <c r="DF118" s="98">
        <v>4900.0727272727272</v>
      </c>
    </row>
    <row r="119" spans="1:110" ht="15" thickBot="1" x14ac:dyDescent="0.4">
      <c r="A119" s="85" t="s">
        <v>102</v>
      </c>
      <c r="B119" s="85" t="s">
        <v>103</v>
      </c>
      <c r="C119" s="85" t="s">
        <v>359</v>
      </c>
      <c r="D119" s="85" t="s">
        <v>360</v>
      </c>
      <c r="E119" s="85" t="s">
        <v>388</v>
      </c>
      <c r="F119" s="85" t="s">
        <v>389</v>
      </c>
      <c r="G119" s="85" t="s">
        <v>393</v>
      </c>
      <c r="H119" s="85" t="s">
        <v>394</v>
      </c>
      <c r="I119" s="86">
        <v>62</v>
      </c>
      <c r="J119" s="86">
        <v>55</v>
      </c>
      <c r="K119" s="87">
        <v>117</v>
      </c>
      <c r="L119" s="88" t="s">
        <v>395</v>
      </c>
      <c r="M119" s="88">
        <v>61</v>
      </c>
      <c r="N119" s="88">
        <v>60</v>
      </c>
      <c r="O119" s="88" t="s">
        <v>394</v>
      </c>
      <c r="P119" s="88">
        <v>3302</v>
      </c>
      <c r="Q119" s="88" t="s">
        <v>395</v>
      </c>
      <c r="R119" s="89">
        <v>3</v>
      </c>
      <c r="S119" s="88">
        <v>33</v>
      </c>
      <c r="T119" s="88" t="s">
        <v>388</v>
      </c>
      <c r="U119" s="88">
        <v>3</v>
      </c>
      <c r="V119" s="88" t="s">
        <v>366</v>
      </c>
      <c r="W119" s="88">
        <v>1.6250599999999999</v>
      </c>
      <c r="X119" s="88">
        <v>12</v>
      </c>
      <c r="Y119" s="88">
        <v>3302</v>
      </c>
      <c r="Z119">
        <v>27862</v>
      </c>
      <c r="AA119">
        <v>1516</v>
      </c>
      <c r="AB119">
        <v>0</v>
      </c>
      <c r="AC119">
        <v>526</v>
      </c>
      <c r="AD119">
        <v>25820</v>
      </c>
      <c r="AE119">
        <v>121</v>
      </c>
      <c r="AF119">
        <v>1</v>
      </c>
      <c r="AG119">
        <v>57</v>
      </c>
      <c r="AH119">
        <v>0</v>
      </c>
      <c r="AI119">
        <v>0</v>
      </c>
      <c r="AJ119">
        <v>0</v>
      </c>
      <c r="AK119">
        <v>51</v>
      </c>
      <c r="AL119">
        <v>12</v>
      </c>
      <c r="AM119">
        <v>526</v>
      </c>
      <c r="AN119" s="99">
        <v>0</v>
      </c>
      <c r="AO119" s="100">
        <v>0</v>
      </c>
      <c r="AP119" s="100">
        <v>0</v>
      </c>
      <c r="AQ119" s="100">
        <v>0</v>
      </c>
      <c r="AR119" s="100">
        <v>1</v>
      </c>
      <c r="AS119" s="100">
        <v>0</v>
      </c>
      <c r="AT119" s="100">
        <v>0</v>
      </c>
      <c r="AU119" s="101">
        <v>0</v>
      </c>
      <c r="AV119" s="102">
        <v>1</v>
      </c>
      <c r="AW119" s="103">
        <v>27.022222222222222</v>
      </c>
      <c r="AX119" s="100">
        <v>11.188888888888888</v>
      </c>
      <c r="AY119" s="100">
        <v>3.3777777777777778</v>
      </c>
      <c r="AZ119" s="100">
        <v>0.84444444444444444</v>
      </c>
      <c r="BA119" s="101">
        <v>4.2222222222222223</v>
      </c>
      <c r="BB119" s="104">
        <v>10.252445764249773</v>
      </c>
      <c r="BC119" s="105">
        <v>4.2944785276073622E-2</v>
      </c>
      <c r="BD119" s="105">
        <v>4.2944785276073622E-2</v>
      </c>
      <c r="BE119" s="105">
        <v>1.1239368165249088E-2</v>
      </c>
      <c r="BF119" s="105">
        <v>8.5054678007290396E-3</v>
      </c>
      <c r="BG119" s="105">
        <v>7.2904009720534627E-3</v>
      </c>
      <c r="BH119" s="105">
        <v>6.6828675577156734E-3</v>
      </c>
      <c r="BI119" s="105">
        <v>0.61963190184049088</v>
      </c>
      <c r="BJ119" s="105">
        <v>0.26993865030674846</v>
      </c>
      <c r="BK119" s="105">
        <v>0.37423312883435583</v>
      </c>
      <c r="BL119" s="105">
        <v>0.46625766871165647</v>
      </c>
      <c r="BM119" s="105">
        <v>6.7484662576687129E-2</v>
      </c>
      <c r="BN119" s="105">
        <v>4.2944785276073615E-2</v>
      </c>
      <c r="BO119" s="105">
        <v>1.2269938650306749E-2</v>
      </c>
      <c r="BP119" s="103">
        <v>0</v>
      </c>
      <c r="BQ119" s="100">
        <v>0</v>
      </c>
      <c r="BR119" s="100">
        <v>0</v>
      </c>
      <c r="BS119" s="100">
        <v>0</v>
      </c>
      <c r="BT119" s="100">
        <v>0</v>
      </c>
      <c r="BU119" s="100">
        <v>0</v>
      </c>
      <c r="BV119" s="100">
        <v>0</v>
      </c>
      <c r="BW119" s="100">
        <v>0</v>
      </c>
      <c r="BX119" s="100">
        <v>0</v>
      </c>
      <c r="BY119" s="100">
        <v>0</v>
      </c>
      <c r="BZ119" s="106">
        <v>0</v>
      </c>
      <c r="CA119" s="103">
        <v>0</v>
      </c>
      <c r="CB119" s="100">
        <v>0</v>
      </c>
      <c r="CC119" s="100">
        <v>0</v>
      </c>
      <c r="CD119" s="100">
        <v>0</v>
      </c>
      <c r="CE119" s="100">
        <v>0</v>
      </c>
      <c r="CF119" s="100">
        <v>0</v>
      </c>
      <c r="CG119" s="100">
        <v>0</v>
      </c>
      <c r="CH119" s="100">
        <v>0</v>
      </c>
      <c r="CI119" s="100">
        <v>0</v>
      </c>
      <c r="CJ119" s="100">
        <v>0</v>
      </c>
      <c r="CK119" s="106">
        <v>0</v>
      </c>
      <c r="CL119" s="103">
        <v>2970</v>
      </c>
      <c r="CM119" s="106">
        <v>26024</v>
      </c>
      <c r="CN119" s="103">
        <v>8</v>
      </c>
      <c r="CO119" s="100">
        <v>0</v>
      </c>
      <c r="CP119" s="100">
        <v>282</v>
      </c>
      <c r="CQ119" s="100">
        <v>0</v>
      </c>
      <c r="CR119" s="100">
        <v>0</v>
      </c>
      <c r="CS119" s="100">
        <v>5</v>
      </c>
      <c r="CT119" s="100">
        <v>246</v>
      </c>
      <c r="CU119" s="106">
        <v>0</v>
      </c>
      <c r="CV119" s="103">
        <v>16</v>
      </c>
      <c r="CW119" s="100">
        <v>14</v>
      </c>
      <c r="CX119" s="100">
        <v>6</v>
      </c>
      <c r="CY119" s="100">
        <v>1</v>
      </c>
      <c r="CZ119" s="100">
        <v>4</v>
      </c>
      <c r="DA119" s="100">
        <v>0</v>
      </c>
      <c r="DB119" s="100">
        <v>28</v>
      </c>
      <c r="DC119" s="100">
        <v>2</v>
      </c>
      <c r="DD119" s="100">
        <v>1</v>
      </c>
      <c r="DE119" s="106">
        <v>4</v>
      </c>
      <c r="DF119" s="98">
        <v>2985.9818181818182</v>
      </c>
    </row>
    <row r="120" spans="1:110" ht="15" thickBot="1" x14ac:dyDescent="0.4">
      <c r="A120" s="85" t="s">
        <v>102</v>
      </c>
      <c r="B120" s="85" t="s">
        <v>103</v>
      </c>
      <c r="C120" s="85" t="s">
        <v>359</v>
      </c>
      <c r="D120" s="85" t="s">
        <v>360</v>
      </c>
      <c r="E120" s="85" t="s">
        <v>388</v>
      </c>
      <c r="F120" s="85" t="s">
        <v>389</v>
      </c>
      <c r="G120" s="85" t="s">
        <v>396</v>
      </c>
      <c r="H120" s="85" t="s">
        <v>397</v>
      </c>
      <c r="I120" s="86">
        <v>39</v>
      </c>
      <c r="J120" s="86">
        <v>37</v>
      </c>
      <c r="K120" s="87">
        <v>76</v>
      </c>
      <c r="L120" s="88" t="s">
        <v>398</v>
      </c>
      <c r="M120" s="88">
        <v>58</v>
      </c>
      <c r="N120" s="88">
        <v>57</v>
      </c>
      <c r="O120" s="88" t="s">
        <v>397</v>
      </c>
      <c r="P120" s="88">
        <v>3303</v>
      </c>
      <c r="Q120" s="88" t="s">
        <v>398</v>
      </c>
      <c r="R120" s="89">
        <v>7</v>
      </c>
      <c r="S120" s="88">
        <v>33</v>
      </c>
      <c r="T120" s="88" t="s">
        <v>388</v>
      </c>
      <c r="U120" s="88">
        <v>3</v>
      </c>
      <c r="V120" s="88" t="s">
        <v>366</v>
      </c>
      <c r="W120" s="88">
        <v>0.96450499999999995</v>
      </c>
      <c r="X120" s="88">
        <v>12</v>
      </c>
      <c r="Y120" s="88">
        <v>3303</v>
      </c>
      <c r="Z120">
        <v>13680</v>
      </c>
      <c r="AA120">
        <v>948</v>
      </c>
      <c r="AB120">
        <v>0</v>
      </c>
      <c r="AC120">
        <v>622</v>
      </c>
      <c r="AD120">
        <v>12110</v>
      </c>
      <c r="AE120">
        <v>77</v>
      </c>
      <c r="AF120">
        <v>2</v>
      </c>
      <c r="AG120">
        <v>50</v>
      </c>
      <c r="AH120">
        <v>0</v>
      </c>
      <c r="AI120">
        <v>0</v>
      </c>
      <c r="AJ120">
        <v>0</v>
      </c>
      <c r="AK120">
        <v>18</v>
      </c>
      <c r="AL120">
        <v>8</v>
      </c>
      <c r="AM120">
        <v>622</v>
      </c>
      <c r="AN120" s="99">
        <v>0</v>
      </c>
      <c r="AO120" s="100">
        <v>0</v>
      </c>
      <c r="AP120" s="100">
        <v>0</v>
      </c>
      <c r="AQ120" s="100">
        <v>1</v>
      </c>
      <c r="AR120" s="100">
        <v>0</v>
      </c>
      <c r="AS120" s="100">
        <v>0</v>
      </c>
      <c r="AT120" s="100">
        <v>0</v>
      </c>
      <c r="AU120" s="101">
        <v>0</v>
      </c>
      <c r="AV120" s="102">
        <v>2</v>
      </c>
      <c r="AW120" s="103">
        <v>23.703703703703702</v>
      </c>
      <c r="AX120" s="100">
        <v>9.8148148148148149</v>
      </c>
      <c r="AY120" s="100">
        <v>2.9629629629629628</v>
      </c>
      <c r="AZ120" s="100">
        <v>0.7407407407407407</v>
      </c>
      <c r="BA120" s="101">
        <v>3.7037037037037037</v>
      </c>
      <c r="BB120" s="104">
        <v>8.9933734774120815</v>
      </c>
      <c r="BC120" s="105">
        <v>8.5889570552147243E-2</v>
      </c>
      <c r="BD120" s="105">
        <v>8.5889570552147243E-2</v>
      </c>
      <c r="BE120" s="105">
        <v>2.2478736330498177E-2</v>
      </c>
      <c r="BF120" s="105">
        <v>1.7010935601458079E-2</v>
      </c>
      <c r="BG120" s="105">
        <v>1.4580801944106925E-2</v>
      </c>
      <c r="BH120" s="105">
        <v>1.3365735115431347E-2</v>
      </c>
      <c r="BI120" s="105">
        <v>1.2392638036809818</v>
      </c>
      <c r="BJ120" s="105">
        <v>0.53987730061349692</v>
      </c>
      <c r="BK120" s="105">
        <v>0.74846625766871167</v>
      </c>
      <c r="BL120" s="105">
        <v>0.93251533742331294</v>
      </c>
      <c r="BM120" s="105">
        <v>0.13496932515337426</v>
      </c>
      <c r="BN120" s="105">
        <v>8.5889570552147229E-2</v>
      </c>
      <c r="BO120" s="105">
        <v>2.4539877300613498E-2</v>
      </c>
      <c r="BP120" s="103">
        <v>0</v>
      </c>
      <c r="BQ120" s="100">
        <v>0</v>
      </c>
      <c r="BR120" s="100">
        <v>0</v>
      </c>
      <c r="BS120" s="100">
        <v>0</v>
      </c>
      <c r="BT120" s="100">
        <v>0</v>
      </c>
      <c r="BU120" s="100">
        <v>0</v>
      </c>
      <c r="BV120" s="100">
        <v>0</v>
      </c>
      <c r="BW120" s="100">
        <v>0</v>
      </c>
      <c r="BX120" s="100">
        <v>0</v>
      </c>
      <c r="BY120" s="100">
        <v>0</v>
      </c>
      <c r="BZ120" s="106">
        <v>0</v>
      </c>
      <c r="CA120" s="103">
        <v>0</v>
      </c>
      <c r="CB120" s="100">
        <v>0</v>
      </c>
      <c r="CC120" s="100">
        <v>0</v>
      </c>
      <c r="CD120" s="100">
        <v>0</v>
      </c>
      <c r="CE120" s="100">
        <v>0</v>
      </c>
      <c r="CF120" s="100">
        <v>0</v>
      </c>
      <c r="CG120" s="100">
        <v>0</v>
      </c>
      <c r="CH120" s="100">
        <v>0</v>
      </c>
      <c r="CI120" s="100">
        <v>0</v>
      </c>
      <c r="CJ120" s="100">
        <v>0</v>
      </c>
      <c r="CK120" s="106">
        <v>0</v>
      </c>
      <c r="CL120" s="103">
        <v>1929</v>
      </c>
      <c r="CM120" s="106">
        <v>16904</v>
      </c>
      <c r="CN120" s="103">
        <v>9</v>
      </c>
      <c r="CO120" s="100">
        <v>0</v>
      </c>
      <c r="CP120" s="100">
        <v>334</v>
      </c>
      <c r="CQ120" s="100">
        <v>0</v>
      </c>
      <c r="CR120" s="100">
        <v>0</v>
      </c>
      <c r="CS120" s="100">
        <v>5</v>
      </c>
      <c r="CT120" s="100">
        <v>291</v>
      </c>
      <c r="CU120" s="106">
        <v>0</v>
      </c>
      <c r="CV120" s="103">
        <v>32</v>
      </c>
      <c r="CW120" s="100">
        <v>28</v>
      </c>
      <c r="CX120" s="100">
        <v>11</v>
      </c>
      <c r="CY120" s="100">
        <v>2</v>
      </c>
      <c r="CZ120" s="100">
        <v>8</v>
      </c>
      <c r="DA120" s="100">
        <v>0</v>
      </c>
      <c r="DB120" s="100">
        <v>57</v>
      </c>
      <c r="DC120" s="100">
        <v>4</v>
      </c>
      <c r="DD120" s="100">
        <v>2</v>
      </c>
      <c r="DE120" s="106">
        <v>8</v>
      </c>
      <c r="DF120" s="98">
        <v>1939.6121212121211</v>
      </c>
    </row>
    <row r="121" spans="1:110" ht="15" thickBot="1" x14ac:dyDescent="0.4">
      <c r="A121" s="85" t="s">
        <v>102</v>
      </c>
      <c r="B121" s="85" t="s">
        <v>103</v>
      </c>
      <c r="C121" s="85" t="s">
        <v>359</v>
      </c>
      <c r="D121" s="85" t="s">
        <v>360</v>
      </c>
      <c r="E121" s="85" t="s">
        <v>388</v>
      </c>
      <c r="F121" s="85" t="s">
        <v>389</v>
      </c>
      <c r="G121" s="85" t="s">
        <v>399</v>
      </c>
      <c r="H121" s="85" t="s">
        <v>400</v>
      </c>
      <c r="I121" s="86">
        <v>21</v>
      </c>
      <c r="J121" s="86">
        <v>24</v>
      </c>
      <c r="K121" s="87">
        <v>45</v>
      </c>
      <c r="L121" s="88" t="s">
        <v>401</v>
      </c>
      <c r="M121" s="88">
        <v>62</v>
      </c>
      <c r="N121" s="88">
        <v>61</v>
      </c>
      <c r="O121" s="88" t="s">
        <v>400</v>
      </c>
      <c r="P121" s="88">
        <v>3304</v>
      </c>
      <c r="Q121" s="88" t="s">
        <v>401</v>
      </c>
      <c r="R121" s="89">
        <v>7</v>
      </c>
      <c r="S121" s="88">
        <v>33</v>
      </c>
      <c r="T121" s="88" t="s">
        <v>388</v>
      </c>
      <c r="U121" s="88">
        <v>3</v>
      </c>
      <c r="V121" s="88" t="s">
        <v>366</v>
      </c>
      <c r="W121" s="88">
        <v>0.94467999999999996</v>
      </c>
      <c r="X121" s="88">
        <v>12</v>
      </c>
      <c r="Y121" s="88">
        <v>3304</v>
      </c>
      <c r="Z121">
        <v>14781</v>
      </c>
      <c r="AA121">
        <v>1158</v>
      </c>
      <c r="AB121">
        <v>0</v>
      </c>
      <c r="AC121">
        <v>588</v>
      </c>
      <c r="AD121">
        <v>13035</v>
      </c>
      <c r="AE121">
        <v>93</v>
      </c>
      <c r="AF121">
        <v>3</v>
      </c>
      <c r="AG121">
        <v>37</v>
      </c>
      <c r="AH121">
        <v>0</v>
      </c>
      <c r="AI121">
        <v>0</v>
      </c>
      <c r="AJ121">
        <v>0</v>
      </c>
      <c r="AK121">
        <v>39</v>
      </c>
      <c r="AL121">
        <v>14</v>
      </c>
      <c r="AM121">
        <v>588</v>
      </c>
      <c r="AN121" s="99">
        <v>0</v>
      </c>
      <c r="AO121" s="100">
        <v>2</v>
      </c>
      <c r="AP121" s="100">
        <v>0</v>
      </c>
      <c r="AQ121" s="100">
        <v>1</v>
      </c>
      <c r="AR121" s="100">
        <v>0</v>
      </c>
      <c r="AS121" s="100">
        <v>0</v>
      </c>
      <c r="AT121" s="100">
        <v>0</v>
      </c>
      <c r="AU121" s="101">
        <v>0</v>
      </c>
      <c r="AV121" s="102">
        <v>3</v>
      </c>
      <c r="AW121" s="103">
        <v>17.540740740740741</v>
      </c>
      <c r="AX121" s="100">
        <v>7.2629629629629626</v>
      </c>
      <c r="AY121" s="100">
        <v>2.1925925925925926</v>
      </c>
      <c r="AZ121" s="100">
        <v>0.54814814814814816</v>
      </c>
      <c r="BA121" s="101">
        <v>2.7407407407407409</v>
      </c>
      <c r="BB121" s="104">
        <v>6.6550963732849402</v>
      </c>
      <c r="BC121" s="105">
        <v>0.12883435582822086</v>
      </c>
      <c r="BD121" s="105">
        <v>0.12883435582822086</v>
      </c>
      <c r="BE121" s="105">
        <v>3.3718104495747268E-2</v>
      </c>
      <c r="BF121" s="105">
        <v>2.551640340218712E-2</v>
      </c>
      <c r="BG121" s="105">
        <v>2.187120291616039E-2</v>
      </c>
      <c r="BH121" s="105">
        <v>2.0048602673147023E-2</v>
      </c>
      <c r="BI121" s="105">
        <v>1.8588957055214725</v>
      </c>
      <c r="BJ121" s="105">
        <v>0.80981595092024539</v>
      </c>
      <c r="BK121" s="105">
        <v>1.1226993865030677</v>
      </c>
      <c r="BL121" s="105">
        <v>1.3987730061349692</v>
      </c>
      <c r="BM121" s="105">
        <v>0.20245398773006135</v>
      </c>
      <c r="BN121" s="105">
        <v>0.12883435582822084</v>
      </c>
      <c r="BO121" s="105">
        <v>3.6809815950920248E-2</v>
      </c>
      <c r="BP121" s="103">
        <v>0</v>
      </c>
      <c r="BQ121" s="100">
        <v>0</v>
      </c>
      <c r="BR121" s="100">
        <v>0</v>
      </c>
      <c r="BS121" s="100">
        <v>0</v>
      </c>
      <c r="BT121" s="100">
        <v>0</v>
      </c>
      <c r="BU121" s="100">
        <v>0</v>
      </c>
      <c r="BV121" s="100">
        <v>0</v>
      </c>
      <c r="BW121" s="100">
        <v>0</v>
      </c>
      <c r="BX121" s="100">
        <v>0</v>
      </c>
      <c r="BY121" s="100">
        <v>0</v>
      </c>
      <c r="BZ121" s="106">
        <v>0</v>
      </c>
      <c r="CA121" s="103">
        <v>0</v>
      </c>
      <c r="CB121" s="100">
        <v>0</v>
      </c>
      <c r="CC121" s="100">
        <v>0</v>
      </c>
      <c r="CD121" s="100">
        <v>0</v>
      </c>
      <c r="CE121" s="100">
        <v>0</v>
      </c>
      <c r="CF121" s="100">
        <v>0</v>
      </c>
      <c r="CG121" s="100">
        <v>0</v>
      </c>
      <c r="CH121" s="100">
        <v>0</v>
      </c>
      <c r="CI121" s="100">
        <v>0</v>
      </c>
      <c r="CJ121" s="100">
        <v>0</v>
      </c>
      <c r="CK121" s="106">
        <v>0</v>
      </c>
      <c r="CL121" s="103">
        <v>1142</v>
      </c>
      <c r="CM121" s="106">
        <v>10009</v>
      </c>
      <c r="CN121" s="103">
        <v>9</v>
      </c>
      <c r="CO121" s="100">
        <v>0</v>
      </c>
      <c r="CP121" s="100">
        <v>316</v>
      </c>
      <c r="CQ121" s="100">
        <v>0</v>
      </c>
      <c r="CR121" s="100">
        <v>0</v>
      </c>
      <c r="CS121" s="100">
        <v>5</v>
      </c>
      <c r="CT121" s="100">
        <v>275</v>
      </c>
      <c r="CU121" s="106">
        <v>0</v>
      </c>
      <c r="CV121" s="103">
        <v>48</v>
      </c>
      <c r="CW121" s="100">
        <v>42</v>
      </c>
      <c r="CX121" s="100">
        <v>17</v>
      </c>
      <c r="CY121" s="100">
        <v>3</v>
      </c>
      <c r="CZ121" s="100">
        <v>12</v>
      </c>
      <c r="DA121" s="100">
        <v>0</v>
      </c>
      <c r="DB121" s="100">
        <v>85</v>
      </c>
      <c r="DC121" s="100">
        <v>6</v>
      </c>
      <c r="DD121" s="100">
        <v>3</v>
      </c>
      <c r="DE121" s="106">
        <v>12</v>
      </c>
      <c r="DF121" s="98">
        <v>1148.4545454545455</v>
      </c>
    </row>
    <row r="122" spans="1:110" ht="15" thickBot="1" x14ac:dyDescent="0.4">
      <c r="A122" s="85" t="s">
        <v>102</v>
      </c>
      <c r="B122" s="85" t="s">
        <v>103</v>
      </c>
      <c r="C122" s="85" t="s">
        <v>359</v>
      </c>
      <c r="D122" s="85" t="s">
        <v>360</v>
      </c>
      <c r="E122" s="85" t="s">
        <v>388</v>
      </c>
      <c r="F122" s="85" t="s">
        <v>389</v>
      </c>
      <c r="G122" s="85" t="s">
        <v>402</v>
      </c>
      <c r="H122" s="85" t="s">
        <v>403</v>
      </c>
      <c r="I122" s="86">
        <v>37</v>
      </c>
      <c r="J122" s="86">
        <v>47</v>
      </c>
      <c r="K122" s="87">
        <v>84</v>
      </c>
      <c r="L122" s="88" t="s">
        <v>404</v>
      </c>
      <c r="M122" s="88">
        <v>59</v>
      </c>
      <c r="N122" s="88">
        <v>58</v>
      </c>
      <c r="O122" s="88" t="s">
        <v>403</v>
      </c>
      <c r="P122" s="88">
        <v>3305</v>
      </c>
      <c r="Q122" s="88" t="s">
        <v>404</v>
      </c>
      <c r="R122" s="89">
        <v>7</v>
      </c>
      <c r="S122" s="88">
        <v>33</v>
      </c>
      <c r="T122" s="88" t="s">
        <v>388</v>
      </c>
      <c r="U122" s="88">
        <v>3</v>
      </c>
      <c r="V122" s="88" t="s">
        <v>366</v>
      </c>
      <c r="W122" s="88">
        <v>0.33365400000000001</v>
      </c>
      <c r="X122" s="88">
        <v>0</v>
      </c>
      <c r="Y122" s="88">
        <v>0</v>
      </c>
      <c r="Z122">
        <v>9371</v>
      </c>
      <c r="AA122">
        <v>701</v>
      </c>
      <c r="AB122">
        <v>0</v>
      </c>
      <c r="AC122">
        <v>537</v>
      </c>
      <c r="AD122">
        <v>8133</v>
      </c>
      <c r="AE122">
        <v>29</v>
      </c>
      <c r="AF122">
        <v>2</v>
      </c>
      <c r="AG122">
        <v>16</v>
      </c>
      <c r="AH122">
        <v>0</v>
      </c>
      <c r="AI122">
        <v>0</v>
      </c>
      <c r="AJ122">
        <v>0</v>
      </c>
      <c r="AK122">
        <v>13</v>
      </c>
      <c r="AL122">
        <v>0</v>
      </c>
      <c r="AM122">
        <v>537</v>
      </c>
      <c r="AN122" s="99">
        <v>0</v>
      </c>
      <c r="AO122" s="100">
        <v>0</v>
      </c>
      <c r="AP122" s="100">
        <v>0</v>
      </c>
      <c r="AQ122" s="100">
        <v>0</v>
      </c>
      <c r="AR122" s="100">
        <v>1</v>
      </c>
      <c r="AS122" s="100">
        <v>1</v>
      </c>
      <c r="AT122" s="100">
        <v>0</v>
      </c>
      <c r="AU122" s="101">
        <v>0</v>
      </c>
      <c r="AV122" s="102">
        <v>0</v>
      </c>
      <c r="AW122" s="103">
        <v>7.5851851851851855</v>
      </c>
      <c r="AX122" s="100">
        <v>3.1407407407407408</v>
      </c>
      <c r="AY122" s="100">
        <v>0.94814814814814818</v>
      </c>
      <c r="AZ122" s="100">
        <v>0.23703703703703705</v>
      </c>
      <c r="BA122" s="101">
        <v>1.1851851851851851</v>
      </c>
      <c r="BB122" s="104">
        <v>2.8778795127718659</v>
      </c>
      <c r="BC122" s="105">
        <v>0</v>
      </c>
      <c r="BD122" s="105">
        <v>0</v>
      </c>
      <c r="BE122" s="105">
        <v>0</v>
      </c>
      <c r="BF122" s="105">
        <v>0</v>
      </c>
      <c r="BG122" s="105">
        <v>0</v>
      </c>
      <c r="BH122" s="105">
        <v>0</v>
      </c>
      <c r="BI122" s="105">
        <v>0</v>
      </c>
      <c r="BJ122" s="105">
        <v>0</v>
      </c>
      <c r="BK122" s="105">
        <v>0</v>
      </c>
      <c r="BL122" s="105">
        <v>0</v>
      </c>
      <c r="BM122" s="105">
        <v>0</v>
      </c>
      <c r="BN122" s="105">
        <v>0</v>
      </c>
      <c r="BO122" s="105">
        <v>0</v>
      </c>
      <c r="BP122" s="103">
        <v>0</v>
      </c>
      <c r="BQ122" s="100">
        <v>0</v>
      </c>
      <c r="BR122" s="100">
        <v>0</v>
      </c>
      <c r="BS122" s="100">
        <v>0</v>
      </c>
      <c r="BT122" s="100">
        <v>0</v>
      </c>
      <c r="BU122" s="100">
        <v>0</v>
      </c>
      <c r="BV122" s="100">
        <v>0</v>
      </c>
      <c r="BW122" s="100">
        <v>0</v>
      </c>
      <c r="BX122" s="100">
        <v>0</v>
      </c>
      <c r="BY122" s="100">
        <v>0</v>
      </c>
      <c r="BZ122" s="106">
        <v>0</v>
      </c>
      <c r="CA122" s="103">
        <v>0</v>
      </c>
      <c r="CB122" s="100">
        <v>0</v>
      </c>
      <c r="CC122" s="100">
        <v>0</v>
      </c>
      <c r="CD122" s="100">
        <v>0</v>
      </c>
      <c r="CE122" s="100">
        <v>0</v>
      </c>
      <c r="CF122" s="100">
        <v>0</v>
      </c>
      <c r="CG122" s="100">
        <v>0</v>
      </c>
      <c r="CH122" s="100">
        <v>0</v>
      </c>
      <c r="CI122" s="100">
        <v>0</v>
      </c>
      <c r="CJ122" s="100">
        <v>0</v>
      </c>
      <c r="CK122" s="106">
        <v>0</v>
      </c>
      <c r="CL122" s="103">
        <v>2132</v>
      </c>
      <c r="CM122" s="106">
        <v>18684</v>
      </c>
      <c r="CN122" s="103">
        <v>8</v>
      </c>
      <c r="CO122" s="100">
        <v>0</v>
      </c>
      <c r="CP122" s="100">
        <v>288</v>
      </c>
      <c r="CQ122" s="100">
        <v>0</v>
      </c>
      <c r="CR122" s="100">
        <v>0</v>
      </c>
      <c r="CS122" s="100">
        <v>5</v>
      </c>
      <c r="CT122" s="100">
        <v>251</v>
      </c>
      <c r="CU122" s="106">
        <v>0</v>
      </c>
      <c r="CV122" s="103">
        <v>32</v>
      </c>
      <c r="CW122" s="100">
        <v>28</v>
      </c>
      <c r="CX122" s="100">
        <v>11</v>
      </c>
      <c r="CY122" s="100">
        <v>2</v>
      </c>
      <c r="CZ122" s="100">
        <v>8</v>
      </c>
      <c r="DA122" s="100">
        <v>0</v>
      </c>
      <c r="DB122" s="100">
        <v>57</v>
      </c>
      <c r="DC122" s="100">
        <v>4</v>
      </c>
      <c r="DD122" s="100">
        <v>2</v>
      </c>
      <c r="DE122" s="106">
        <v>8</v>
      </c>
      <c r="DF122" s="98">
        <v>2143.7818181818184</v>
      </c>
    </row>
    <row r="123" spans="1:110" ht="15" thickBot="1" x14ac:dyDescent="0.4">
      <c r="A123" s="85" t="s">
        <v>102</v>
      </c>
      <c r="B123" s="85" t="s">
        <v>103</v>
      </c>
      <c r="C123" s="85" t="s">
        <v>359</v>
      </c>
      <c r="D123" s="85" t="s">
        <v>360</v>
      </c>
      <c r="E123" s="85" t="s">
        <v>388</v>
      </c>
      <c r="F123" s="85" t="s">
        <v>389</v>
      </c>
      <c r="G123" s="85" t="s">
        <v>405</v>
      </c>
      <c r="H123" s="85" t="s">
        <v>406</v>
      </c>
      <c r="I123" s="86">
        <v>79</v>
      </c>
      <c r="J123" s="86">
        <v>67</v>
      </c>
      <c r="K123" s="87">
        <v>146</v>
      </c>
      <c r="L123" s="88" t="s">
        <v>407</v>
      </c>
      <c r="M123" s="88">
        <v>60</v>
      </c>
      <c r="N123" s="88">
        <v>59</v>
      </c>
      <c r="O123" s="88" t="s">
        <v>406</v>
      </c>
      <c r="P123" s="88">
        <v>3306</v>
      </c>
      <c r="Q123" s="88" t="s">
        <v>407</v>
      </c>
      <c r="R123" s="89">
        <v>7</v>
      </c>
      <c r="S123" s="88">
        <v>33</v>
      </c>
      <c r="T123" s="88" t="s">
        <v>388</v>
      </c>
      <c r="U123" s="88">
        <v>3</v>
      </c>
      <c r="V123" s="88" t="s">
        <v>366</v>
      </c>
      <c r="W123" s="88">
        <v>0.42748199999999997</v>
      </c>
      <c r="X123" s="88">
        <v>12</v>
      </c>
      <c r="Y123" s="88">
        <v>3306</v>
      </c>
      <c r="Z123">
        <v>23302</v>
      </c>
      <c r="AA123">
        <v>1587</v>
      </c>
      <c r="AB123">
        <v>0</v>
      </c>
      <c r="AC123">
        <v>763</v>
      </c>
      <c r="AD123">
        <v>20952</v>
      </c>
      <c r="AE123">
        <v>46</v>
      </c>
      <c r="AF123">
        <v>5</v>
      </c>
      <c r="AG123">
        <v>28</v>
      </c>
      <c r="AH123">
        <v>0</v>
      </c>
      <c r="AI123">
        <v>0</v>
      </c>
      <c r="AJ123">
        <v>0</v>
      </c>
      <c r="AK123">
        <v>9</v>
      </c>
      <c r="AL123">
        <v>4</v>
      </c>
      <c r="AM123">
        <v>763</v>
      </c>
      <c r="AN123" s="108">
        <v>5</v>
      </c>
      <c r="AO123" s="109">
        <v>0</v>
      </c>
      <c r="AP123" s="109">
        <v>0</v>
      </c>
      <c r="AQ123" s="109">
        <v>0</v>
      </c>
      <c r="AR123" s="109">
        <v>0</v>
      </c>
      <c r="AS123" s="109">
        <v>0</v>
      </c>
      <c r="AT123" s="109">
        <v>0</v>
      </c>
      <c r="AU123" s="110">
        <v>0</v>
      </c>
      <c r="AV123" s="111">
        <v>4</v>
      </c>
      <c r="AW123" s="112">
        <v>13.274074074074074</v>
      </c>
      <c r="AX123" s="109">
        <v>5.496296296296296</v>
      </c>
      <c r="AY123" s="109">
        <v>1.6592592592592592</v>
      </c>
      <c r="AZ123" s="109">
        <v>0.4148148148148148</v>
      </c>
      <c r="BA123" s="110">
        <v>2.074074074074074</v>
      </c>
      <c r="BB123" s="113">
        <v>5.0362891473507654</v>
      </c>
      <c r="BC123" s="114">
        <v>0.17177914110429449</v>
      </c>
      <c r="BD123" s="114">
        <v>0.17177914110429449</v>
      </c>
      <c r="BE123" s="114">
        <v>4.4957472660996353E-2</v>
      </c>
      <c r="BF123" s="114">
        <v>3.4021871202916158E-2</v>
      </c>
      <c r="BG123" s="114">
        <v>2.9161603888213851E-2</v>
      </c>
      <c r="BH123" s="114">
        <v>2.6731470230862694E-2</v>
      </c>
      <c r="BI123" s="114">
        <v>2.4785276073619635</v>
      </c>
      <c r="BJ123" s="114">
        <v>1.0797546012269938</v>
      </c>
      <c r="BK123" s="114">
        <v>1.4969325153374233</v>
      </c>
      <c r="BL123" s="114">
        <v>1.8650306748466259</v>
      </c>
      <c r="BM123" s="114">
        <v>0.26993865030674852</v>
      </c>
      <c r="BN123" s="114">
        <v>0.17177914110429446</v>
      </c>
      <c r="BO123" s="114">
        <v>4.9079754601226995E-2</v>
      </c>
      <c r="BP123" s="112">
        <v>0</v>
      </c>
      <c r="BQ123" s="109">
        <v>0</v>
      </c>
      <c r="BR123" s="109">
        <v>0</v>
      </c>
      <c r="BS123" s="109">
        <v>0</v>
      </c>
      <c r="BT123" s="109">
        <v>0</v>
      </c>
      <c r="BU123" s="109">
        <v>0</v>
      </c>
      <c r="BV123" s="109">
        <v>0</v>
      </c>
      <c r="BW123" s="109">
        <v>0</v>
      </c>
      <c r="BX123" s="109">
        <v>0</v>
      </c>
      <c r="BY123" s="109">
        <v>0</v>
      </c>
      <c r="BZ123" s="115">
        <v>0</v>
      </c>
      <c r="CA123" s="112">
        <v>0</v>
      </c>
      <c r="CB123" s="109">
        <v>0</v>
      </c>
      <c r="CC123" s="109">
        <v>0</v>
      </c>
      <c r="CD123" s="109">
        <v>0</v>
      </c>
      <c r="CE123" s="109">
        <v>0</v>
      </c>
      <c r="CF123" s="109">
        <v>0</v>
      </c>
      <c r="CG123" s="109">
        <v>0</v>
      </c>
      <c r="CH123" s="109">
        <v>0</v>
      </c>
      <c r="CI123" s="109">
        <v>0</v>
      </c>
      <c r="CJ123" s="109">
        <v>0</v>
      </c>
      <c r="CK123" s="115">
        <v>0</v>
      </c>
      <c r="CL123" s="112">
        <v>3706</v>
      </c>
      <c r="CM123" s="115">
        <v>32474</v>
      </c>
      <c r="CN123" s="112">
        <v>11</v>
      </c>
      <c r="CO123" s="109">
        <v>1</v>
      </c>
      <c r="CP123" s="109">
        <v>409</v>
      </c>
      <c r="CQ123" s="109">
        <v>0</v>
      </c>
      <c r="CR123" s="109">
        <v>0</v>
      </c>
      <c r="CS123" s="109">
        <v>7</v>
      </c>
      <c r="CT123" s="109">
        <v>357</v>
      </c>
      <c r="CU123" s="115">
        <v>0</v>
      </c>
      <c r="CV123" s="112">
        <v>81</v>
      </c>
      <c r="CW123" s="109">
        <v>70</v>
      </c>
      <c r="CX123" s="109">
        <v>28</v>
      </c>
      <c r="CY123" s="109">
        <v>5</v>
      </c>
      <c r="CZ123" s="109">
        <v>20</v>
      </c>
      <c r="DA123" s="109">
        <v>0</v>
      </c>
      <c r="DB123" s="109">
        <v>142</v>
      </c>
      <c r="DC123" s="109">
        <v>10</v>
      </c>
      <c r="DD123" s="109">
        <v>5</v>
      </c>
      <c r="DE123" s="115">
        <v>20</v>
      </c>
      <c r="DF123" s="98">
        <v>3726.0969696969696</v>
      </c>
    </row>
    <row r="124" spans="1:110" ht="15" thickBot="1" x14ac:dyDescent="0.4">
      <c r="A124" s="56" t="s">
        <v>102</v>
      </c>
      <c r="B124" s="57" t="s">
        <v>103</v>
      </c>
      <c r="C124" s="57" t="s">
        <v>408</v>
      </c>
      <c r="D124" s="57" t="s">
        <v>360</v>
      </c>
      <c r="E124" s="57" t="s">
        <v>409</v>
      </c>
      <c r="F124" s="57" t="s">
        <v>410</v>
      </c>
      <c r="G124" s="57" t="s">
        <v>411</v>
      </c>
      <c r="H124" s="57" t="s">
        <v>412</v>
      </c>
      <c r="I124" s="58">
        <v>118</v>
      </c>
      <c r="J124" s="58">
        <v>121</v>
      </c>
      <c r="K124" s="59">
        <v>239</v>
      </c>
      <c r="L124" s="60" t="s">
        <v>413</v>
      </c>
      <c r="M124" s="60">
        <v>66</v>
      </c>
      <c r="N124" s="60">
        <v>65</v>
      </c>
      <c r="O124" s="60" t="s">
        <v>412</v>
      </c>
      <c r="P124" s="60">
        <v>3401</v>
      </c>
      <c r="Q124" s="60" t="s">
        <v>413</v>
      </c>
      <c r="R124" s="116">
        <v>10</v>
      </c>
      <c r="S124" s="60">
        <v>34</v>
      </c>
      <c r="T124" s="60" t="s">
        <v>409</v>
      </c>
      <c r="U124" s="60">
        <v>3</v>
      </c>
      <c r="V124" s="60" t="s">
        <v>366</v>
      </c>
      <c r="W124" s="60">
        <v>5.3680899999999996</v>
      </c>
      <c r="X124" s="60">
        <v>12</v>
      </c>
      <c r="Y124" s="60">
        <v>3401</v>
      </c>
      <c r="Z124">
        <v>77097</v>
      </c>
      <c r="AA124">
        <v>6439</v>
      </c>
      <c r="AB124">
        <v>0</v>
      </c>
      <c r="AC124">
        <v>1127</v>
      </c>
      <c r="AD124">
        <v>69531</v>
      </c>
      <c r="AE124">
        <v>474</v>
      </c>
      <c r="AF124">
        <v>11</v>
      </c>
      <c r="AG124">
        <v>152</v>
      </c>
      <c r="AH124">
        <v>0</v>
      </c>
      <c r="AI124">
        <v>0</v>
      </c>
      <c r="AJ124">
        <v>0</v>
      </c>
      <c r="AK124">
        <v>309</v>
      </c>
      <c r="AL124">
        <v>4</v>
      </c>
      <c r="AM124">
        <v>1127</v>
      </c>
      <c r="AN124" s="62">
        <v>0</v>
      </c>
      <c r="AO124" s="35">
        <v>0</v>
      </c>
      <c r="AP124" s="35">
        <v>1</v>
      </c>
      <c r="AQ124" s="35">
        <v>2</v>
      </c>
      <c r="AR124" s="35">
        <v>8</v>
      </c>
      <c r="AS124" s="35">
        <v>0</v>
      </c>
      <c r="AT124" s="35">
        <v>0</v>
      </c>
      <c r="AU124" s="36">
        <v>0</v>
      </c>
      <c r="AV124" s="33">
        <v>9</v>
      </c>
      <c r="AW124" s="34">
        <v>70.088888888888889</v>
      </c>
      <c r="AX124" s="35">
        <v>20.266666666666666</v>
      </c>
      <c r="AY124" s="35">
        <v>10.133333333333333</v>
      </c>
      <c r="AZ124" s="35">
        <v>16.888888888888889</v>
      </c>
      <c r="BA124" s="36">
        <v>1.6888888888888889</v>
      </c>
      <c r="BB124" s="37">
        <v>26.164612719623857</v>
      </c>
      <c r="BC124" s="38">
        <v>0.38650306748466257</v>
      </c>
      <c r="BD124" s="38">
        <v>0.38650306748466257</v>
      </c>
      <c r="BE124" s="38">
        <v>0.1011543134872418</v>
      </c>
      <c r="BF124" s="38">
        <v>7.6549210206561358E-2</v>
      </c>
      <c r="BG124" s="38">
        <v>6.561360874848117E-2</v>
      </c>
      <c r="BH124" s="38">
        <v>6.0145808019441069E-2</v>
      </c>
      <c r="BI124" s="38">
        <v>5.5766871165644174</v>
      </c>
      <c r="BJ124" s="38">
        <v>2.4294478527607359</v>
      </c>
      <c r="BK124" s="38">
        <v>3.3680981595092025</v>
      </c>
      <c r="BL124" s="38">
        <v>4.1963190184049086</v>
      </c>
      <c r="BM124" s="38">
        <v>0.6073619631901841</v>
      </c>
      <c r="BN124" s="38">
        <v>0.38650306748466251</v>
      </c>
      <c r="BO124" s="38">
        <v>0.11042944785276074</v>
      </c>
      <c r="BP124" s="34">
        <v>0</v>
      </c>
      <c r="BQ124" s="35">
        <v>0</v>
      </c>
      <c r="BR124" s="35">
        <v>0</v>
      </c>
      <c r="BS124" s="35">
        <v>0</v>
      </c>
      <c r="BT124" s="35">
        <v>0</v>
      </c>
      <c r="BU124" s="35">
        <v>0</v>
      </c>
      <c r="BV124" s="35">
        <v>0</v>
      </c>
      <c r="BW124" s="35">
        <v>0</v>
      </c>
      <c r="BX124" s="35">
        <v>0</v>
      </c>
      <c r="BY124" s="35">
        <v>0</v>
      </c>
      <c r="BZ124" s="39">
        <v>0</v>
      </c>
      <c r="CA124" s="34">
        <v>0</v>
      </c>
      <c r="CB124" s="35">
        <v>0</v>
      </c>
      <c r="CC124" s="35">
        <v>0</v>
      </c>
      <c r="CD124" s="35">
        <v>0</v>
      </c>
      <c r="CE124" s="35">
        <v>0</v>
      </c>
      <c r="CF124" s="35">
        <v>0</v>
      </c>
      <c r="CG124" s="35">
        <v>0</v>
      </c>
      <c r="CH124" s="35">
        <v>0</v>
      </c>
      <c r="CI124" s="35">
        <v>0</v>
      </c>
      <c r="CJ124" s="35">
        <v>0</v>
      </c>
      <c r="CK124" s="39">
        <v>0</v>
      </c>
      <c r="CL124" s="34">
        <v>32091</v>
      </c>
      <c r="CM124" s="39">
        <v>78161</v>
      </c>
      <c r="CN124" s="34">
        <v>24</v>
      </c>
      <c r="CO124" s="35">
        <v>19</v>
      </c>
      <c r="CP124" s="35">
        <v>1002</v>
      </c>
      <c r="CQ124" s="35">
        <v>55</v>
      </c>
      <c r="CR124" s="35">
        <v>0</v>
      </c>
      <c r="CS124" s="35">
        <v>0</v>
      </c>
      <c r="CT124" s="35">
        <v>873</v>
      </c>
      <c r="CU124" s="39">
        <v>2</v>
      </c>
      <c r="CV124" s="34">
        <v>116</v>
      </c>
      <c r="CW124" s="35">
        <v>105</v>
      </c>
      <c r="CX124" s="35">
        <v>90</v>
      </c>
      <c r="CY124" s="35">
        <v>6</v>
      </c>
      <c r="CZ124" s="35">
        <v>68</v>
      </c>
      <c r="DA124" s="35">
        <v>19</v>
      </c>
      <c r="DB124" s="35">
        <v>126</v>
      </c>
      <c r="DC124" s="35">
        <v>14</v>
      </c>
      <c r="DD124" s="35">
        <v>1</v>
      </c>
      <c r="DE124" s="39">
        <v>23</v>
      </c>
      <c r="DF124" s="63">
        <v>21473.177325581397</v>
      </c>
    </row>
    <row r="125" spans="1:110" ht="15" thickBot="1" x14ac:dyDescent="0.4">
      <c r="A125" s="84" t="s">
        <v>102</v>
      </c>
      <c r="B125" s="25" t="s">
        <v>103</v>
      </c>
      <c r="C125" s="25" t="s">
        <v>408</v>
      </c>
      <c r="D125" s="25" t="s">
        <v>360</v>
      </c>
      <c r="E125" s="25" t="s">
        <v>409</v>
      </c>
      <c r="F125" s="25" t="s">
        <v>410</v>
      </c>
      <c r="G125" s="25" t="s">
        <v>414</v>
      </c>
      <c r="H125" s="25" t="s">
        <v>415</v>
      </c>
      <c r="I125" s="26">
        <v>17</v>
      </c>
      <c r="J125" s="26">
        <v>19</v>
      </c>
      <c r="K125" s="27">
        <v>36</v>
      </c>
      <c r="L125" s="28" t="s">
        <v>416</v>
      </c>
      <c r="M125" s="28">
        <v>64</v>
      </c>
      <c r="N125" s="28">
        <v>63</v>
      </c>
      <c r="O125" s="28" t="s">
        <v>415</v>
      </c>
      <c r="P125" s="28">
        <v>3402</v>
      </c>
      <c r="Q125" s="28" t="s">
        <v>416</v>
      </c>
      <c r="R125" s="107">
        <v>10</v>
      </c>
      <c r="S125" s="28">
        <v>34</v>
      </c>
      <c r="T125" s="28" t="s">
        <v>409</v>
      </c>
      <c r="U125" s="28">
        <v>3</v>
      </c>
      <c r="V125" s="28" t="s">
        <v>366</v>
      </c>
      <c r="W125" s="28">
        <v>0.788354</v>
      </c>
      <c r="X125" s="28">
        <v>12</v>
      </c>
      <c r="Y125" s="28">
        <v>3402</v>
      </c>
      <c r="Z125">
        <v>6840</v>
      </c>
      <c r="AA125">
        <v>409</v>
      </c>
      <c r="AB125">
        <v>7</v>
      </c>
      <c r="AC125">
        <v>106</v>
      </c>
      <c r="AD125">
        <v>6318</v>
      </c>
      <c r="AE125">
        <v>29</v>
      </c>
      <c r="AF125">
        <v>3</v>
      </c>
      <c r="AG125">
        <v>11</v>
      </c>
      <c r="AH125">
        <v>0</v>
      </c>
      <c r="AI125">
        <v>0</v>
      </c>
      <c r="AJ125">
        <v>0</v>
      </c>
      <c r="AK125">
        <v>17</v>
      </c>
      <c r="AL125">
        <v>0</v>
      </c>
      <c r="AM125">
        <v>106</v>
      </c>
      <c r="AN125" s="41">
        <v>0</v>
      </c>
      <c r="AO125" s="42">
        <v>0</v>
      </c>
      <c r="AP125" s="42">
        <v>2</v>
      </c>
      <c r="AQ125" s="42">
        <v>0</v>
      </c>
      <c r="AR125" s="42">
        <v>1</v>
      </c>
      <c r="AS125" s="42">
        <v>0</v>
      </c>
      <c r="AT125" s="42">
        <v>0</v>
      </c>
      <c r="AU125" s="43">
        <v>0</v>
      </c>
      <c r="AV125" s="44">
        <v>2</v>
      </c>
      <c r="AW125" s="45">
        <v>5.072222222222222</v>
      </c>
      <c r="AX125" s="42">
        <v>1.4666666666666666</v>
      </c>
      <c r="AY125" s="42">
        <v>0.73333333333333328</v>
      </c>
      <c r="AZ125" s="42">
        <v>1.2222222222222223</v>
      </c>
      <c r="BA125" s="43">
        <v>0.12222222222222222</v>
      </c>
      <c r="BB125" s="46">
        <v>1.893491709972779</v>
      </c>
      <c r="BC125" s="38">
        <v>8.5889570552147243E-2</v>
      </c>
      <c r="BD125" s="38">
        <v>8.5889570552147243E-2</v>
      </c>
      <c r="BE125" s="38">
        <v>2.2478736330498177E-2</v>
      </c>
      <c r="BF125" s="38">
        <v>1.7010935601458079E-2</v>
      </c>
      <c r="BG125" s="38">
        <v>1.4580801944106925E-2</v>
      </c>
      <c r="BH125" s="38">
        <v>1.3365735115431347E-2</v>
      </c>
      <c r="BI125" s="38">
        <v>1.2392638036809818</v>
      </c>
      <c r="BJ125" s="38">
        <v>0.53987730061349692</v>
      </c>
      <c r="BK125" s="38">
        <v>0.74846625766871167</v>
      </c>
      <c r="BL125" s="38">
        <v>0.93251533742331294</v>
      </c>
      <c r="BM125" s="38">
        <v>0.13496932515337426</v>
      </c>
      <c r="BN125" s="38">
        <v>8.5889570552147229E-2</v>
      </c>
      <c r="BO125" s="38">
        <v>2.4539877300613498E-2</v>
      </c>
      <c r="BP125" s="45">
        <v>0</v>
      </c>
      <c r="BQ125" s="42">
        <v>0</v>
      </c>
      <c r="BR125" s="42">
        <v>0</v>
      </c>
      <c r="BS125" s="42">
        <v>0</v>
      </c>
      <c r="BT125" s="42">
        <v>0</v>
      </c>
      <c r="BU125" s="42">
        <v>0</v>
      </c>
      <c r="BV125" s="42">
        <v>0</v>
      </c>
      <c r="BW125" s="42">
        <v>0</v>
      </c>
      <c r="BX125" s="42">
        <v>0</v>
      </c>
      <c r="BY125" s="42">
        <v>0</v>
      </c>
      <c r="BZ125" s="47">
        <v>0</v>
      </c>
      <c r="CA125" s="45">
        <v>0</v>
      </c>
      <c r="CB125" s="42">
        <v>0</v>
      </c>
      <c r="CC125" s="42">
        <v>0</v>
      </c>
      <c r="CD125" s="42">
        <v>0</v>
      </c>
      <c r="CE125" s="42">
        <v>0</v>
      </c>
      <c r="CF125" s="42">
        <v>0</v>
      </c>
      <c r="CG125" s="42">
        <v>0</v>
      </c>
      <c r="CH125" s="42">
        <v>0</v>
      </c>
      <c r="CI125" s="42">
        <v>0</v>
      </c>
      <c r="CJ125" s="42">
        <v>0</v>
      </c>
      <c r="CK125" s="47">
        <v>0</v>
      </c>
      <c r="CL125" s="45">
        <v>4834</v>
      </c>
      <c r="CM125" s="47">
        <v>11773</v>
      </c>
      <c r="CN125" s="45">
        <v>2</v>
      </c>
      <c r="CO125" s="42">
        <v>2</v>
      </c>
      <c r="CP125" s="42">
        <v>94</v>
      </c>
      <c r="CQ125" s="42">
        <v>5</v>
      </c>
      <c r="CR125" s="42">
        <v>0</v>
      </c>
      <c r="CS125" s="42">
        <v>0</v>
      </c>
      <c r="CT125" s="42">
        <v>82</v>
      </c>
      <c r="CU125" s="47">
        <v>0</v>
      </c>
      <c r="CV125" s="45">
        <v>32</v>
      </c>
      <c r="CW125" s="42">
        <v>29</v>
      </c>
      <c r="CX125" s="42">
        <v>25</v>
      </c>
      <c r="CY125" s="42">
        <v>2</v>
      </c>
      <c r="CZ125" s="42">
        <v>19</v>
      </c>
      <c r="DA125" s="42">
        <v>5</v>
      </c>
      <c r="DB125" s="42">
        <v>34</v>
      </c>
      <c r="DC125" s="42">
        <v>4</v>
      </c>
      <c r="DD125" s="42">
        <v>0</v>
      </c>
      <c r="DE125" s="47">
        <v>6</v>
      </c>
      <c r="DF125" s="40">
        <v>3234.453488372093</v>
      </c>
    </row>
    <row r="126" spans="1:110" ht="15" thickBot="1" x14ac:dyDescent="0.4">
      <c r="A126" s="64" t="s">
        <v>102</v>
      </c>
      <c r="B126" s="65" t="s">
        <v>103</v>
      </c>
      <c r="C126" s="65" t="s">
        <v>408</v>
      </c>
      <c r="D126" s="65" t="s">
        <v>360</v>
      </c>
      <c r="E126" s="65" t="s">
        <v>409</v>
      </c>
      <c r="F126" s="65" t="s">
        <v>410</v>
      </c>
      <c r="G126" s="65" t="s">
        <v>417</v>
      </c>
      <c r="H126" s="65" t="s">
        <v>418</v>
      </c>
      <c r="I126" s="66">
        <v>33</v>
      </c>
      <c r="J126" s="66">
        <v>36</v>
      </c>
      <c r="K126" s="67">
        <v>69</v>
      </c>
      <c r="L126" s="68" t="s">
        <v>419</v>
      </c>
      <c r="M126" s="68">
        <v>65</v>
      </c>
      <c r="N126" s="68">
        <v>64</v>
      </c>
      <c r="O126" s="68" t="s">
        <v>418</v>
      </c>
      <c r="P126" s="68">
        <v>3403</v>
      </c>
      <c r="Q126" s="68" t="s">
        <v>419</v>
      </c>
      <c r="R126" s="117">
        <v>10</v>
      </c>
      <c r="S126" s="68">
        <v>34</v>
      </c>
      <c r="T126" s="68" t="s">
        <v>409</v>
      </c>
      <c r="U126" s="68">
        <v>3</v>
      </c>
      <c r="V126" s="68" t="s">
        <v>366</v>
      </c>
      <c r="W126" s="68">
        <v>0.42881900000000001</v>
      </c>
      <c r="X126" s="68">
        <v>12</v>
      </c>
      <c r="Y126" s="68">
        <v>3403</v>
      </c>
      <c r="Z126">
        <v>15251</v>
      </c>
      <c r="AA126">
        <v>657</v>
      </c>
      <c r="AB126">
        <v>760</v>
      </c>
      <c r="AC126">
        <v>114</v>
      </c>
      <c r="AD126">
        <v>13720</v>
      </c>
      <c r="AE126">
        <v>93</v>
      </c>
      <c r="AF126">
        <v>3</v>
      </c>
      <c r="AG126">
        <v>17</v>
      </c>
      <c r="AH126">
        <v>0</v>
      </c>
      <c r="AI126">
        <v>0</v>
      </c>
      <c r="AJ126">
        <v>0</v>
      </c>
      <c r="AK126">
        <v>72</v>
      </c>
      <c r="AL126">
        <v>0</v>
      </c>
      <c r="AM126">
        <v>114</v>
      </c>
      <c r="AN126" s="70">
        <v>0</v>
      </c>
      <c r="AO126" s="71">
        <v>0</v>
      </c>
      <c r="AP126" s="71">
        <v>0</v>
      </c>
      <c r="AQ126" s="71">
        <v>0</v>
      </c>
      <c r="AR126" s="71">
        <v>2</v>
      </c>
      <c r="AS126" s="71">
        <v>0</v>
      </c>
      <c r="AT126" s="71">
        <v>0</v>
      </c>
      <c r="AU126" s="72">
        <v>0</v>
      </c>
      <c r="AV126" s="73">
        <v>3</v>
      </c>
      <c r="AW126" s="74">
        <v>7.8388888888888886</v>
      </c>
      <c r="AX126" s="71">
        <v>2.2666666666666666</v>
      </c>
      <c r="AY126" s="71">
        <v>1.1333333333333333</v>
      </c>
      <c r="AZ126" s="71">
        <v>1.8888888888888888</v>
      </c>
      <c r="BA126" s="72">
        <v>0.18888888888888888</v>
      </c>
      <c r="BB126" s="75">
        <v>2.9263053699579316</v>
      </c>
      <c r="BC126" s="76">
        <v>0.12883435582822086</v>
      </c>
      <c r="BD126" s="76">
        <v>0.12883435582822086</v>
      </c>
      <c r="BE126" s="76">
        <v>3.3718104495747268E-2</v>
      </c>
      <c r="BF126" s="76">
        <v>2.551640340218712E-2</v>
      </c>
      <c r="BG126" s="76">
        <v>2.187120291616039E-2</v>
      </c>
      <c r="BH126" s="76">
        <v>2.0048602673147023E-2</v>
      </c>
      <c r="BI126" s="76">
        <v>1.8588957055214725</v>
      </c>
      <c r="BJ126" s="76">
        <v>0.80981595092024539</v>
      </c>
      <c r="BK126" s="76">
        <v>1.1226993865030677</v>
      </c>
      <c r="BL126" s="76">
        <v>1.3987730061349692</v>
      </c>
      <c r="BM126" s="76">
        <v>0.20245398773006135</v>
      </c>
      <c r="BN126" s="76">
        <v>0.12883435582822084</v>
      </c>
      <c r="BO126" s="76">
        <v>3.6809815950920248E-2</v>
      </c>
      <c r="BP126" s="74">
        <v>0</v>
      </c>
      <c r="BQ126" s="71">
        <v>0</v>
      </c>
      <c r="BR126" s="71">
        <v>0</v>
      </c>
      <c r="BS126" s="71">
        <v>0</v>
      </c>
      <c r="BT126" s="71">
        <v>0</v>
      </c>
      <c r="BU126" s="71">
        <v>0</v>
      </c>
      <c r="BV126" s="71">
        <v>0</v>
      </c>
      <c r="BW126" s="71">
        <v>0</v>
      </c>
      <c r="BX126" s="71">
        <v>0</v>
      </c>
      <c r="BY126" s="71">
        <v>0</v>
      </c>
      <c r="BZ126" s="77">
        <v>0</v>
      </c>
      <c r="CA126" s="74">
        <v>0</v>
      </c>
      <c r="CB126" s="71">
        <v>0</v>
      </c>
      <c r="CC126" s="71">
        <v>0</v>
      </c>
      <c r="CD126" s="71">
        <v>0</v>
      </c>
      <c r="CE126" s="71">
        <v>0</v>
      </c>
      <c r="CF126" s="71">
        <v>0</v>
      </c>
      <c r="CG126" s="71">
        <v>0</v>
      </c>
      <c r="CH126" s="71">
        <v>0</v>
      </c>
      <c r="CI126" s="71">
        <v>0</v>
      </c>
      <c r="CJ126" s="71">
        <v>0</v>
      </c>
      <c r="CK126" s="77">
        <v>0</v>
      </c>
      <c r="CL126" s="74">
        <v>9265</v>
      </c>
      <c r="CM126" s="77">
        <v>22565</v>
      </c>
      <c r="CN126" s="74">
        <v>2</v>
      </c>
      <c r="CO126" s="71">
        <v>2</v>
      </c>
      <c r="CP126" s="71">
        <v>101</v>
      </c>
      <c r="CQ126" s="71">
        <v>6</v>
      </c>
      <c r="CR126" s="71">
        <v>0</v>
      </c>
      <c r="CS126" s="71">
        <v>0</v>
      </c>
      <c r="CT126" s="71">
        <v>88</v>
      </c>
      <c r="CU126" s="77">
        <v>0</v>
      </c>
      <c r="CV126" s="74">
        <v>32</v>
      </c>
      <c r="CW126" s="71">
        <v>29</v>
      </c>
      <c r="CX126" s="71">
        <v>25</v>
      </c>
      <c r="CY126" s="71">
        <v>2</v>
      </c>
      <c r="CZ126" s="71">
        <v>19</v>
      </c>
      <c r="DA126" s="71">
        <v>5</v>
      </c>
      <c r="DB126" s="71">
        <v>34</v>
      </c>
      <c r="DC126" s="71">
        <v>4</v>
      </c>
      <c r="DD126" s="71">
        <v>0</v>
      </c>
      <c r="DE126" s="77">
        <v>6</v>
      </c>
      <c r="DF126" s="78">
        <v>6199.3691860465115</v>
      </c>
    </row>
    <row r="127" spans="1:110" ht="15" thickBot="1" x14ac:dyDescent="0.4">
      <c r="A127" s="85" t="s">
        <v>102</v>
      </c>
      <c r="B127" s="85" t="s">
        <v>103</v>
      </c>
      <c r="C127" s="85" t="s">
        <v>359</v>
      </c>
      <c r="D127" s="85" t="s">
        <v>360</v>
      </c>
      <c r="E127" s="85" t="s">
        <v>420</v>
      </c>
      <c r="F127" s="85" t="s">
        <v>421</v>
      </c>
      <c r="G127" s="85" t="s">
        <v>422</v>
      </c>
      <c r="H127" s="85" t="s">
        <v>423</v>
      </c>
      <c r="I127" s="86">
        <v>64</v>
      </c>
      <c r="J127" s="86">
        <v>64</v>
      </c>
      <c r="K127" s="87">
        <v>128</v>
      </c>
      <c r="L127" s="88" t="s">
        <v>422</v>
      </c>
      <c r="M127" s="88">
        <v>54</v>
      </c>
      <c r="N127" s="88">
        <v>51</v>
      </c>
      <c r="O127" s="88" t="s">
        <v>423</v>
      </c>
      <c r="P127" s="88">
        <v>3501</v>
      </c>
      <c r="Q127" s="88" t="s">
        <v>422</v>
      </c>
      <c r="R127" s="89">
        <v>1</v>
      </c>
      <c r="S127" s="88">
        <v>35</v>
      </c>
      <c r="T127" s="88" t="s">
        <v>424</v>
      </c>
      <c r="U127" s="88">
        <v>3</v>
      </c>
      <c r="V127" s="88" t="s">
        <v>366</v>
      </c>
      <c r="W127" s="88">
        <v>2.4801899999999999</v>
      </c>
      <c r="X127" s="88">
        <v>12</v>
      </c>
      <c r="Y127" s="88">
        <v>3501</v>
      </c>
      <c r="Z127">
        <v>12920</v>
      </c>
      <c r="AA127">
        <v>726</v>
      </c>
      <c r="AB127">
        <v>0</v>
      </c>
      <c r="AC127">
        <v>391</v>
      </c>
      <c r="AD127">
        <v>11803</v>
      </c>
      <c r="AE127">
        <v>66</v>
      </c>
      <c r="AF127">
        <v>11</v>
      </c>
      <c r="AG127">
        <v>25</v>
      </c>
      <c r="AH127">
        <v>0</v>
      </c>
      <c r="AI127">
        <v>0</v>
      </c>
      <c r="AJ127">
        <v>0</v>
      </c>
      <c r="AK127">
        <v>16</v>
      </c>
      <c r="AL127">
        <v>14</v>
      </c>
      <c r="AM127">
        <v>391</v>
      </c>
      <c r="AN127" s="90">
        <v>0</v>
      </c>
      <c r="AO127" s="91">
        <v>0</v>
      </c>
      <c r="AP127" s="91">
        <v>0</v>
      </c>
      <c r="AQ127" s="91">
        <v>0</v>
      </c>
      <c r="AR127" s="91">
        <v>2</v>
      </c>
      <c r="AS127" s="91">
        <v>0</v>
      </c>
      <c r="AT127" s="91">
        <v>0</v>
      </c>
      <c r="AU127" s="92">
        <v>1</v>
      </c>
      <c r="AV127" s="93">
        <v>11</v>
      </c>
      <c r="AW127" s="94">
        <v>16.573033707865168</v>
      </c>
      <c r="AX127" s="91">
        <v>2.2471910112359552</v>
      </c>
      <c r="AY127" s="91">
        <v>1.1235955056179776</v>
      </c>
      <c r="AZ127" s="91">
        <v>3.3707865168539324</v>
      </c>
      <c r="BA127" s="92">
        <v>0.2808988764044944</v>
      </c>
      <c r="BB127" s="95">
        <v>5.1850554290433175</v>
      </c>
      <c r="BC127" s="96">
        <v>0.47239263803680975</v>
      </c>
      <c r="BD127" s="96">
        <v>0.47239263803680981</v>
      </c>
      <c r="BE127" s="96">
        <v>0.12363304981773998</v>
      </c>
      <c r="BF127" s="96">
        <v>9.356014580801944E-2</v>
      </c>
      <c r="BG127" s="96">
        <v>8.0194410692588092E-2</v>
      </c>
      <c r="BH127" s="96">
        <v>7.3511543134872417E-2</v>
      </c>
      <c r="BI127" s="96">
        <v>6.8159509202453998</v>
      </c>
      <c r="BJ127" s="96">
        <v>2.9693251533742329</v>
      </c>
      <c r="BK127" s="96">
        <v>4.1165644171779139</v>
      </c>
      <c r="BL127" s="96">
        <v>5.1288343558282206</v>
      </c>
      <c r="BM127" s="96">
        <v>0.74233128834355844</v>
      </c>
      <c r="BN127" s="96">
        <v>0.47239263803680981</v>
      </c>
      <c r="BO127" s="96">
        <v>0.13496932515337423</v>
      </c>
      <c r="BP127" s="94">
        <v>0</v>
      </c>
      <c r="BQ127" s="91">
        <v>0</v>
      </c>
      <c r="BR127" s="91">
        <v>0</v>
      </c>
      <c r="BS127" s="91">
        <v>0</v>
      </c>
      <c r="BT127" s="91">
        <v>0</v>
      </c>
      <c r="BU127" s="91">
        <v>0</v>
      </c>
      <c r="BV127" s="91">
        <v>0</v>
      </c>
      <c r="BW127" s="91">
        <v>0</v>
      </c>
      <c r="BX127" s="91">
        <v>0</v>
      </c>
      <c r="BY127" s="91">
        <v>0</v>
      </c>
      <c r="BZ127" s="97">
        <v>0</v>
      </c>
      <c r="CA127" s="94">
        <v>0</v>
      </c>
      <c r="CB127" s="91">
        <v>0</v>
      </c>
      <c r="CC127" s="91">
        <v>0</v>
      </c>
      <c r="CD127" s="91">
        <v>0</v>
      </c>
      <c r="CE127" s="91">
        <v>0</v>
      </c>
      <c r="CF127" s="91">
        <v>0</v>
      </c>
      <c r="CG127" s="91">
        <v>0</v>
      </c>
      <c r="CH127" s="91">
        <v>0</v>
      </c>
      <c r="CI127" s="91">
        <v>0</v>
      </c>
      <c r="CJ127" s="91">
        <v>0</v>
      </c>
      <c r="CK127" s="97">
        <v>0</v>
      </c>
      <c r="CL127" s="94">
        <v>2001</v>
      </c>
      <c r="CM127" s="97">
        <v>22284</v>
      </c>
      <c r="CN127" s="94">
        <v>3</v>
      </c>
      <c r="CO127" s="91">
        <v>0</v>
      </c>
      <c r="CP127" s="91">
        <v>156</v>
      </c>
      <c r="CQ127" s="91">
        <v>7</v>
      </c>
      <c r="CR127" s="91">
        <v>0</v>
      </c>
      <c r="CS127" s="91">
        <v>5</v>
      </c>
      <c r="CT127" s="91">
        <v>96</v>
      </c>
      <c r="CU127" s="97">
        <v>0</v>
      </c>
      <c r="CV127" s="94">
        <v>109</v>
      </c>
      <c r="CW127" s="91">
        <v>76</v>
      </c>
      <c r="CX127" s="91">
        <v>24</v>
      </c>
      <c r="CY127" s="91">
        <v>11</v>
      </c>
      <c r="CZ127" s="91">
        <v>26</v>
      </c>
      <c r="DA127" s="91">
        <v>9</v>
      </c>
      <c r="DB127" s="91">
        <v>125</v>
      </c>
      <c r="DC127" s="91">
        <v>0</v>
      </c>
      <c r="DD127" s="91">
        <v>84</v>
      </c>
      <c r="DE127" s="97">
        <v>78</v>
      </c>
      <c r="DF127" s="98">
        <v>2266.6666666666665</v>
      </c>
    </row>
    <row r="128" spans="1:110" ht="15" thickBot="1" x14ac:dyDescent="0.4">
      <c r="A128" s="85" t="s">
        <v>102</v>
      </c>
      <c r="B128" s="85" t="s">
        <v>103</v>
      </c>
      <c r="C128" s="85" t="s">
        <v>359</v>
      </c>
      <c r="D128" s="85" t="s">
        <v>360</v>
      </c>
      <c r="E128" s="85" t="s">
        <v>420</v>
      </c>
      <c r="F128" s="85" t="s">
        <v>421</v>
      </c>
      <c r="G128" s="85" t="s">
        <v>425</v>
      </c>
      <c r="H128" s="85" t="s">
        <v>426</v>
      </c>
      <c r="I128" s="86">
        <v>41</v>
      </c>
      <c r="J128" s="86">
        <v>40</v>
      </c>
      <c r="K128" s="87">
        <v>81</v>
      </c>
      <c r="L128" s="88" t="s">
        <v>425</v>
      </c>
      <c r="M128" s="88">
        <v>31</v>
      </c>
      <c r="N128" s="88">
        <v>52</v>
      </c>
      <c r="O128" s="88" t="s">
        <v>426</v>
      </c>
      <c r="P128" s="88">
        <v>3502</v>
      </c>
      <c r="Q128" s="88" t="s">
        <v>425</v>
      </c>
      <c r="R128" s="89">
        <v>1</v>
      </c>
      <c r="S128" s="88">
        <v>35</v>
      </c>
      <c r="T128" s="88" t="s">
        <v>424</v>
      </c>
      <c r="U128" s="88">
        <v>3</v>
      </c>
      <c r="V128" s="88" t="s">
        <v>366</v>
      </c>
      <c r="W128" s="88">
        <v>1.56745</v>
      </c>
      <c r="X128" s="88">
        <v>12</v>
      </c>
      <c r="Y128" s="88">
        <v>3502</v>
      </c>
      <c r="Z128">
        <v>17480</v>
      </c>
      <c r="AA128">
        <v>1012</v>
      </c>
      <c r="AB128">
        <v>0</v>
      </c>
      <c r="AC128">
        <v>699</v>
      </c>
      <c r="AD128">
        <v>15769</v>
      </c>
      <c r="AE128">
        <v>29</v>
      </c>
      <c r="AF128">
        <v>0</v>
      </c>
      <c r="AG128">
        <v>19</v>
      </c>
      <c r="AH128">
        <v>0</v>
      </c>
      <c r="AI128">
        <v>0</v>
      </c>
      <c r="AJ128">
        <v>0</v>
      </c>
      <c r="AK128">
        <v>10</v>
      </c>
      <c r="AL128">
        <v>0</v>
      </c>
      <c r="AM128">
        <v>699</v>
      </c>
      <c r="AN128" s="99">
        <v>0</v>
      </c>
      <c r="AO128" s="100">
        <v>0</v>
      </c>
      <c r="AP128" s="100">
        <v>0</v>
      </c>
      <c r="AQ128" s="100">
        <v>0</v>
      </c>
      <c r="AR128" s="100">
        <v>0</v>
      </c>
      <c r="AS128" s="100">
        <v>0</v>
      </c>
      <c r="AT128" s="100">
        <v>0</v>
      </c>
      <c r="AU128" s="101">
        <v>0</v>
      </c>
      <c r="AV128" s="102">
        <v>0</v>
      </c>
      <c r="AW128" s="103">
        <v>12.595505617977528</v>
      </c>
      <c r="AX128" s="100">
        <v>1.7078651685393258</v>
      </c>
      <c r="AY128" s="100">
        <v>0.8539325842696629</v>
      </c>
      <c r="AZ128" s="100">
        <v>2.5617977528089888</v>
      </c>
      <c r="BA128" s="101">
        <v>0.21348314606741572</v>
      </c>
      <c r="BB128" s="104">
        <v>3.9406421260729205</v>
      </c>
      <c r="BC128" s="105">
        <v>0</v>
      </c>
      <c r="BD128" s="105">
        <v>0</v>
      </c>
      <c r="BE128" s="105">
        <v>0</v>
      </c>
      <c r="BF128" s="105">
        <v>0</v>
      </c>
      <c r="BG128" s="105">
        <v>0</v>
      </c>
      <c r="BH128" s="105">
        <v>0</v>
      </c>
      <c r="BI128" s="105">
        <v>0</v>
      </c>
      <c r="BJ128" s="105">
        <v>0</v>
      </c>
      <c r="BK128" s="105">
        <v>0</v>
      </c>
      <c r="BL128" s="105">
        <v>0</v>
      </c>
      <c r="BM128" s="105">
        <v>0</v>
      </c>
      <c r="BN128" s="105">
        <v>0</v>
      </c>
      <c r="BO128" s="105">
        <v>0</v>
      </c>
      <c r="BP128" s="103">
        <v>0</v>
      </c>
      <c r="BQ128" s="100">
        <v>0</v>
      </c>
      <c r="BR128" s="100">
        <v>0</v>
      </c>
      <c r="BS128" s="100">
        <v>0</v>
      </c>
      <c r="BT128" s="100">
        <v>0</v>
      </c>
      <c r="BU128" s="100">
        <v>0</v>
      </c>
      <c r="BV128" s="100">
        <v>0</v>
      </c>
      <c r="BW128" s="100">
        <v>0</v>
      </c>
      <c r="BX128" s="100">
        <v>0</v>
      </c>
      <c r="BY128" s="100">
        <v>0</v>
      </c>
      <c r="BZ128" s="106">
        <v>0</v>
      </c>
      <c r="CA128" s="103">
        <v>0</v>
      </c>
      <c r="CB128" s="100">
        <v>0</v>
      </c>
      <c r="CC128" s="100">
        <v>0</v>
      </c>
      <c r="CD128" s="100">
        <v>0</v>
      </c>
      <c r="CE128" s="100">
        <v>0</v>
      </c>
      <c r="CF128" s="100">
        <v>0</v>
      </c>
      <c r="CG128" s="100">
        <v>0</v>
      </c>
      <c r="CH128" s="100">
        <v>0</v>
      </c>
      <c r="CI128" s="100">
        <v>0</v>
      </c>
      <c r="CJ128" s="100">
        <v>0</v>
      </c>
      <c r="CK128" s="106">
        <v>0</v>
      </c>
      <c r="CL128" s="103">
        <v>1267</v>
      </c>
      <c r="CM128" s="106">
        <v>14101</v>
      </c>
      <c r="CN128" s="103">
        <v>5</v>
      </c>
      <c r="CO128" s="100">
        <v>0</v>
      </c>
      <c r="CP128" s="100">
        <v>279</v>
      </c>
      <c r="CQ128" s="100">
        <v>13</v>
      </c>
      <c r="CR128" s="100">
        <v>0</v>
      </c>
      <c r="CS128" s="100">
        <v>9</v>
      </c>
      <c r="CT128" s="100">
        <v>172</v>
      </c>
      <c r="CU128" s="106">
        <v>0</v>
      </c>
      <c r="CV128" s="103">
        <v>0</v>
      </c>
      <c r="CW128" s="100">
        <v>0</v>
      </c>
      <c r="CX128" s="100">
        <v>0</v>
      </c>
      <c r="CY128" s="100">
        <v>0</v>
      </c>
      <c r="CZ128" s="100">
        <v>0</v>
      </c>
      <c r="DA128" s="100">
        <v>0</v>
      </c>
      <c r="DB128" s="100">
        <v>0</v>
      </c>
      <c r="DC128" s="100">
        <v>0</v>
      </c>
      <c r="DD128" s="100">
        <v>0</v>
      </c>
      <c r="DE128" s="106">
        <v>0</v>
      </c>
      <c r="DF128" s="98">
        <v>1434.375</v>
      </c>
    </row>
    <row r="129" spans="1:110" ht="15" thickBot="1" x14ac:dyDescent="0.4">
      <c r="A129" s="85" t="s">
        <v>102</v>
      </c>
      <c r="B129" s="85" t="s">
        <v>103</v>
      </c>
      <c r="C129" s="85" t="s">
        <v>359</v>
      </c>
      <c r="D129" s="85" t="s">
        <v>360</v>
      </c>
      <c r="E129" s="85" t="s">
        <v>420</v>
      </c>
      <c r="F129" s="85" t="s">
        <v>421</v>
      </c>
      <c r="G129" s="85" t="s">
        <v>424</v>
      </c>
      <c r="H129" s="85" t="s">
        <v>427</v>
      </c>
      <c r="I129" s="86">
        <v>61</v>
      </c>
      <c r="J129" s="86">
        <v>69</v>
      </c>
      <c r="K129" s="87">
        <v>130</v>
      </c>
      <c r="L129" s="88" t="s">
        <v>424</v>
      </c>
      <c r="M129" s="88">
        <v>37</v>
      </c>
      <c r="N129" s="88">
        <v>53</v>
      </c>
      <c r="O129" s="88" t="s">
        <v>427</v>
      </c>
      <c r="P129" s="88">
        <v>3503</v>
      </c>
      <c r="Q129" s="88" t="s">
        <v>424</v>
      </c>
      <c r="R129" s="89">
        <v>1</v>
      </c>
      <c r="S129" s="88">
        <v>35</v>
      </c>
      <c r="T129" s="88" t="s">
        <v>424</v>
      </c>
      <c r="U129" s="88">
        <v>3</v>
      </c>
      <c r="V129" s="88" t="s">
        <v>366</v>
      </c>
      <c r="W129" s="88">
        <v>1.55172</v>
      </c>
      <c r="X129" s="88">
        <v>12</v>
      </c>
      <c r="Y129" s="88">
        <v>3503</v>
      </c>
      <c r="Z129">
        <v>19246</v>
      </c>
      <c r="AA129">
        <v>1082</v>
      </c>
      <c r="AB129">
        <v>280</v>
      </c>
      <c r="AC129">
        <v>994</v>
      </c>
      <c r="AD129">
        <v>16890</v>
      </c>
      <c r="AE129">
        <v>26</v>
      </c>
      <c r="AF129">
        <v>0</v>
      </c>
      <c r="AG129">
        <v>15</v>
      </c>
      <c r="AH129">
        <v>0</v>
      </c>
      <c r="AI129">
        <v>0</v>
      </c>
      <c r="AJ129">
        <v>0</v>
      </c>
      <c r="AK129">
        <v>11</v>
      </c>
      <c r="AL129">
        <v>0</v>
      </c>
      <c r="AM129">
        <v>994</v>
      </c>
      <c r="AN129" s="99">
        <v>0</v>
      </c>
      <c r="AO129" s="100">
        <v>0</v>
      </c>
      <c r="AP129" s="100">
        <v>0</v>
      </c>
      <c r="AQ129" s="100">
        <v>0</v>
      </c>
      <c r="AR129" s="100">
        <v>0</v>
      </c>
      <c r="AS129" s="100">
        <v>0</v>
      </c>
      <c r="AT129" s="100">
        <v>0</v>
      </c>
      <c r="AU129" s="101">
        <v>0</v>
      </c>
      <c r="AV129" s="102">
        <v>0</v>
      </c>
      <c r="AW129" s="103">
        <v>9.9438202247191008</v>
      </c>
      <c r="AX129" s="100">
        <v>1.348314606741573</v>
      </c>
      <c r="AY129" s="100">
        <v>0.6741573033707865</v>
      </c>
      <c r="AZ129" s="100">
        <v>2.0224719101123596</v>
      </c>
      <c r="BA129" s="101">
        <v>0.16853932584269662</v>
      </c>
      <c r="BB129" s="104">
        <v>3.1110332574259898</v>
      </c>
      <c r="BC129" s="105">
        <v>0</v>
      </c>
      <c r="BD129" s="105">
        <v>0</v>
      </c>
      <c r="BE129" s="105">
        <v>0</v>
      </c>
      <c r="BF129" s="105">
        <v>0</v>
      </c>
      <c r="BG129" s="105">
        <v>0</v>
      </c>
      <c r="BH129" s="105">
        <v>0</v>
      </c>
      <c r="BI129" s="105">
        <v>0</v>
      </c>
      <c r="BJ129" s="105">
        <v>0</v>
      </c>
      <c r="BK129" s="105">
        <v>0</v>
      </c>
      <c r="BL129" s="105">
        <v>0</v>
      </c>
      <c r="BM129" s="105">
        <v>0</v>
      </c>
      <c r="BN129" s="105">
        <v>0</v>
      </c>
      <c r="BO129" s="105">
        <v>0</v>
      </c>
      <c r="BP129" s="103">
        <v>0</v>
      </c>
      <c r="BQ129" s="100">
        <v>0</v>
      </c>
      <c r="BR129" s="100">
        <v>0</v>
      </c>
      <c r="BS129" s="100">
        <v>0</v>
      </c>
      <c r="BT129" s="100">
        <v>0</v>
      </c>
      <c r="BU129" s="100">
        <v>0</v>
      </c>
      <c r="BV129" s="100">
        <v>0</v>
      </c>
      <c r="BW129" s="100">
        <v>0</v>
      </c>
      <c r="BX129" s="100">
        <v>0</v>
      </c>
      <c r="BY129" s="100">
        <v>0</v>
      </c>
      <c r="BZ129" s="106">
        <v>0</v>
      </c>
      <c r="CA129" s="103">
        <v>0</v>
      </c>
      <c r="CB129" s="100">
        <v>0</v>
      </c>
      <c r="CC129" s="100">
        <v>0</v>
      </c>
      <c r="CD129" s="100">
        <v>0</v>
      </c>
      <c r="CE129" s="100">
        <v>0</v>
      </c>
      <c r="CF129" s="100">
        <v>0</v>
      </c>
      <c r="CG129" s="100">
        <v>0</v>
      </c>
      <c r="CH129" s="100">
        <v>0</v>
      </c>
      <c r="CI129" s="100">
        <v>0</v>
      </c>
      <c r="CJ129" s="100">
        <v>0</v>
      </c>
      <c r="CK129" s="106">
        <v>0</v>
      </c>
      <c r="CL129" s="103">
        <v>2033</v>
      </c>
      <c r="CM129" s="106">
        <v>22632</v>
      </c>
      <c r="CN129" s="103">
        <v>7</v>
      </c>
      <c r="CO129" s="100">
        <v>0</v>
      </c>
      <c r="CP129" s="100">
        <v>397</v>
      </c>
      <c r="CQ129" s="100">
        <v>18</v>
      </c>
      <c r="CR129" s="100">
        <v>0</v>
      </c>
      <c r="CS129" s="100">
        <v>13</v>
      </c>
      <c r="CT129" s="100">
        <v>245</v>
      </c>
      <c r="CU129" s="106">
        <v>0</v>
      </c>
      <c r="CV129" s="103">
        <v>0</v>
      </c>
      <c r="CW129" s="100">
        <v>0</v>
      </c>
      <c r="CX129" s="100">
        <v>0</v>
      </c>
      <c r="CY129" s="100">
        <v>0</v>
      </c>
      <c r="CZ129" s="100">
        <v>0</v>
      </c>
      <c r="DA129" s="100">
        <v>0</v>
      </c>
      <c r="DB129" s="100">
        <v>0</v>
      </c>
      <c r="DC129" s="100">
        <v>0</v>
      </c>
      <c r="DD129" s="100">
        <v>0</v>
      </c>
      <c r="DE129" s="106">
        <v>0</v>
      </c>
      <c r="DF129" s="98">
        <v>2302.0833333333335</v>
      </c>
    </row>
    <row r="130" spans="1:110" ht="15" thickBot="1" x14ac:dyDescent="0.4">
      <c r="A130" s="85" t="s">
        <v>102</v>
      </c>
      <c r="B130" s="85" t="s">
        <v>103</v>
      </c>
      <c r="C130" s="85" t="s">
        <v>359</v>
      </c>
      <c r="D130" s="85" t="s">
        <v>360</v>
      </c>
      <c r="E130" s="85" t="s">
        <v>420</v>
      </c>
      <c r="F130" s="85" t="s">
        <v>421</v>
      </c>
      <c r="G130" s="85" t="s">
        <v>428</v>
      </c>
      <c r="H130" s="85" t="s">
        <v>429</v>
      </c>
      <c r="I130" s="86">
        <v>22</v>
      </c>
      <c r="J130" s="86">
        <v>19</v>
      </c>
      <c r="K130" s="87">
        <v>41</v>
      </c>
      <c r="L130" s="88" t="s">
        <v>428</v>
      </c>
      <c r="M130" s="88">
        <v>47</v>
      </c>
      <c r="N130" s="88">
        <v>54</v>
      </c>
      <c r="O130" s="88" t="s">
        <v>429</v>
      </c>
      <c r="P130" s="88">
        <v>3504</v>
      </c>
      <c r="Q130" s="88" t="s">
        <v>428</v>
      </c>
      <c r="R130" s="89">
        <v>1</v>
      </c>
      <c r="S130" s="88">
        <v>35</v>
      </c>
      <c r="T130" s="88" t="s">
        <v>424</v>
      </c>
      <c r="U130" s="88">
        <v>3</v>
      </c>
      <c r="V130" s="88" t="s">
        <v>366</v>
      </c>
      <c r="W130" s="88">
        <v>1.0378700000000001</v>
      </c>
      <c r="X130" s="88">
        <v>12</v>
      </c>
      <c r="Y130" s="88">
        <v>3504</v>
      </c>
      <c r="Z130">
        <v>6080</v>
      </c>
      <c r="AA130">
        <v>273</v>
      </c>
      <c r="AB130">
        <v>320</v>
      </c>
      <c r="AC130">
        <v>277</v>
      </c>
      <c r="AD130">
        <v>5210</v>
      </c>
      <c r="AE130">
        <v>12</v>
      </c>
      <c r="AF130">
        <v>2</v>
      </c>
      <c r="AG130">
        <v>7</v>
      </c>
      <c r="AH130">
        <v>0</v>
      </c>
      <c r="AI130">
        <v>0</v>
      </c>
      <c r="AJ130">
        <v>0</v>
      </c>
      <c r="AK130">
        <v>3</v>
      </c>
      <c r="AL130">
        <v>0</v>
      </c>
      <c r="AM130">
        <v>277</v>
      </c>
      <c r="AN130" s="99">
        <v>0</v>
      </c>
      <c r="AO130" s="100">
        <v>0</v>
      </c>
      <c r="AP130" s="100">
        <v>0</v>
      </c>
      <c r="AQ130" s="100">
        <v>0</v>
      </c>
      <c r="AR130" s="100">
        <v>0</v>
      </c>
      <c r="AS130" s="100">
        <v>0</v>
      </c>
      <c r="AT130" s="100">
        <v>0</v>
      </c>
      <c r="AU130" s="101">
        <v>0</v>
      </c>
      <c r="AV130" s="102">
        <v>2</v>
      </c>
      <c r="AW130" s="103">
        <v>4.6404494382022472</v>
      </c>
      <c r="AX130" s="100">
        <v>0.6292134831460674</v>
      </c>
      <c r="AY130" s="100">
        <v>0.3146067415730337</v>
      </c>
      <c r="AZ130" s="100">
        <v>0.9438202247191011</v>
      </c>
      <c r="BA130" s="101">
        <v>7.8651685393258425E-2</v>
      </c>
      <c r="BB130" s="104">
        <v>1.4518155201321286</v>
      </c>
      <c r="BC130" s="105">
        <v>8.5889570552147243E-2</v>
      </c>
      <c r="BD130" s="105">
        <v>8.5889570552147243E-2</v>
      </c>
      <c r="BE130" s="105">
        <v>2.2478736330498177E-2</v>
      </c>
      <c r="BF130" s="105">
        <v>1.7010935601458079E-2</v>
      </c>
      <c r="BG130" s="105">
        <v>1.4580801944106925E-2</v>
      </c>
      <c r="BH130" s="105">
        <v>1.3365735115431347E-2</v>
      </c>
      <c r="BI130" s="105">
        <v>1.2392638036809818</v>
      </c>
      <c r="BJ130" s="105">
        <v>0.53987730061349692</v>
      </c>
      <c r="BK130" s="105">
        <v>0.74846625766871167</v>
      </c>
      <c r="BL130" s="105">
        <v>0.93251533742331294</v>
      </c>
      <c r="BM130" s="105">
        <v>0.13496932515337426</v>
      </c>
      <c r="BN130" s="105">
        <v>8.5889570552147229E-2</v>
      </c>
      <c r="BO130" s="105">
        <v>2.4539877300613498E-2</v>
      </c>
      <c r="BP130" s="103">
        <v>0</v>
      </c>
      <c r="BQ130" s="100">
        <v>0</v>
      </c>
      <c r="BR130" s="100">
        <v>0</v>
      </c>
      <c r="BS130" s="100">
        <v>0</v>
      </c>
      <c r="BT130" s="100">
        <v>0</v>
      </c>
      <c r="BU130" s="100">
        <v>0</v>
      </c>
      <c r="BV130" s="100">
        <v>0</v>
      </c>
      <c r="BW130" s="100">
        <v>0</v>
      </c>
      <c r="BX130" s="100">
        <v>0</v>
      </c>
      <c r="BY130" s="100">
        <v>0</v>
      </c>
      <c r="BZ130" s="106">
        <v>0</v>
      </c>
      <c r="CA130" s="103">
        <v>0</v>
      </c>
      <c r="CB130" s="100">
        <v>0</v>
      </c>
      <c r="CC130" s="100">
        <v>0</v>
      </c>
      <c r="CD130" s="100">
        <v>0</v>
      </c>
      <c r="CE130" s="100">
        <v>0</v>
      </c>
      <c r="CF130" s="100">
        <v>0</v>
      </c>
      <c r="CG130" s="100">
        <v>0</v>
      </c>
      <c r="CH130" s="100">
        <v>0</v>
      </c>
      <c r="CI130" s="100">
        <v>0</v>
      </c>
      <c r="CJ130" s="100">
        <v>0</v>
      </c>
      <c r="CK130" s="106">
        <v>0</v>
      </c>
      <c r="CL130" s="103">
        <v>641</v>
      </c>
      <c r="CM130" s="106">
        <v>7138</v>
      </c>
      <c r="CN130" s="103">
        <v>2</v>
      </c>
      <c r="CO130" s="100">
        <v>0</v>
      </c>
      <c r="CP130" s="100">
        <v>111</v>
      </c>
      <c r="CQ130" s="100">
        <v>5</v>
      </c>
      <c r="CR130" s="100">
        <v>0</v>
      </c>
      <c r="CS130" s="100">
        <v>4</v>
      </c>
      <c r="CT130" s="100">
        <v>68</v>
      </c>
      <c r="CU130" s="106">
        <v>0</v>
      </c>
      <c r="CV130" s="103">
        <v>20</v>
      </c>
      <c r="CW130" s="100">
        <v>14</v>
      </c>
      <c r="CX130" s="100">
        <v>4</v>
      </c>
      <c r="CY130" s="100">
        <v>2</v>
      </c>
      <c r="CZ130" s="100">
        <v>5</v>
      </c>
      <c r="DA130" s="100">
        <v>2</v>
      </c>
      <c r="DB130" s="100">
        <v>23</v>
      </c>
      <c r="DC130" s="100">
        <v>0</v>
      </c>
      <c r="DD130" s="100">
        <v>15</v>
      </c>
      <c r="DE130" s="106">
        <v>14</v>
      </c>
      <c r="DF130" s="98">
        <v>726.04166666666663</v>
      </c>
    </row>
    <row r="131" spans="1:110" ht="15" thickBot="1" x14ac:dyDescent="0.4">
      <c r="A131" s="85" t="s">
        <v>102</v>
      </c>
      <c r="B131" s="85" t="s">
        <v>103</v>
      </c>
      <c r="C131" s="85" t="s">
        <v>359</v>
      </c>
      <c r="D131" s="85" t="s">
        <v>360</v>
      </c>
      <c r="E131" s="85" t="s">
        <v>420</v>
      </c>
      <c r="F131" s="85" t="s">
        <v>421</v>
      </c>
      <c r="G131" s="85" t="s">
        <v>430</v>
      </c>
      <c r="H131" s="85" t="s">
        <v>431</v>
      </c>
      <c r="I131" s="86">
        <v>34</v>
      </c>
      <c r="J131" s="86">
        <v>42</v>
      </c>
      <c r="K131" s="87">
        <v>76</v>
      </c>
      <c r="L131" s="88" t="s">
        <v>432</v>
      </c>
      <c r="M131" s="88">
        <v>56</v>
      </c>
      <c r="N131" s="88">
        <v>55</v>
      </c>
      <c r="O131" s="88" t="s">
        <v>431</v>
      </c>
      <c r="P131" s="88">
        <v>3505</v>
      </c>
      <c r="Q131" s="88" t="s">
        <v>432</v>
      </c>
      <c r="R131" s="89">
        <v>1</v>
      </c>
      <c r="S131" s="88">
        <v>35</v>
      </c>
      <c r="T131" s="88" t="s">
        <v>424</v>
      </c>
      <c r="U131" s="88">
        <v>3</v>
      </c>
      <c r="V131" s="88" t="s">
        <v>366</v>
      </c>
      <c r="W131" s="88">
        <v>1.3154399999999999</v>
      </c>
      <c r="X131" s="88">
        <v>12</v>
      </c>
      <c r="Y131" s="88">
        <v>3505</v>
      </c>
      <c r="Z131">
        <v>14440</v>
      </c>
      <c r="AA131">
        <v>940</v>
      </c>
      <c r="AB131">
        <v>0</v>
      </c>
      <c r="AC131">
        <v>765</v>
      </c>
      <c r="AD131">
        <v>12735</v>
      </c>
      <c r="AE131">
        <v>75</v>
      </c>
      <c r="AF131">
        <v>2</v>
      </c>
      <c r="AG131">
        <v>23</v>
      </c>
      <c r="AH131">
        <v>0</v>
      </c>
      <c r="AI131">
        <v>0</v>
      </c>
      <c r="AJ131">
        <v>0</v>
      </c>
      <c r="AK131">
        <v>38</v>
      </c>
      <c r="AL131">
        <v>14</v>
      </c>
      <c r="AM131">
        <v>765</v>
      </c>
      <c r="AN131" s="99">
        <v>0</v>
      </c>
      <c r="AO131" s="100">
        <v>0</v>
      </c>
      <c r="AP131" s="100">
        <v>0</v>
      </c>
      <c r="AQ131" s="100">
        <v>1</v>
      </c>
      <c r="AR131" s="100">
        <v>0</v>
      </c>
      <c r="AS131" s="100">
        <v>0</v>
      </c>
      <c r="AT131" s="100">
        <v>0</v>
      </c>
      <c r="AU131" s="101">
        <v>0</v>
      </c>
      <c r="AV131" s="102">
        <v>2</v>
      </c>
      <c r="AW131" s="103">
        <v>15.247191011235955</v>
      </c>
      <c r="AX131" s="100">
        <v>2.0674157303370788</v>
      </c>
      <c r="AY131" s="100">
        <v>1.0337078651685394</v>
      </c>
      <c r="AZ131" s="100">
        <v>3.101123595505618</v>
      </c>
      <c r="BA131" s="101">
        <v>0.25842696629213485</v>
      </c>
      <c r="BB131" s="104">
        <v>4.7702509947198513</v>
      </c>
      <c r="BC131" s="105">
        <v>8.5889570552147243E-2</v>
      </c>
      <c r="BD131" s="105">
        <v>8.5889570552147243E-2</v>
      </c>
      <c r="BE131" s="105">
        <v>2.2478736330498177E-2</v>
      </c>
      <c r="BF131" s="105">
        <v>1.7010935601458079E-2</v>
      </c>
      <c r="BG131" s="105">
        <v>1.4580801944106925E-2</v>
      </c>
      <c r="BH131" s="105">
        <v>1.3365735115431347E-2</v>
      </c>
      <c r="BI131" s="105">
        <v>1.2392638036809818</v>
      </c>
      <c r="BJ131" s="105">
        <v>0.53987730061349692</v>
      </c>
      <c r="BK131" s="105">
        <v>0.74846625766871167</v>
      </c>
      <c r="BL131" s="105">
        <v>0.93251533742331294</v>
      </c>
      <c r="BM131" s="105">
        <v>0.13496932515337426</v>
      </c>
      <c r="BN131" s="105">
        <v>8.5889570552147229E-2</v>
      </c>
      <c r="BO131" s="105">
        <v>2.4539877300613498E-2</v>
      </c>
      <c r="BP131" s="103">
        <v>0</v>
      </c>
      <c r="BQ131" s="100">
        <v>0</v>
      </c>
      <c r="BR131" s="100">
        <v>0</v>
      </c>
      <c r="BS131" s="100">
        <v>0</v>
      </c>
      <c r="BT131" s="100">
        <v>0</v>
      </c>
      <c r="BU131" s="100">
        <v>0</v>
      </c>
      <c r="BV131" s="100">
        <v>0</v>
      </c>
      <c r="BW131" s="100">
        <v>0</v>
      </c>
      <c r="BX131" s="100">
        <v>0</v>
      </c>
      <c r="BY131" s="100">
        <v>0</v>
      </c>
      <c r="BZ131" s="106">
        <v>0</v>
      </c>
      <c r="CA131" s="103">
        <v>0</v>
      </c>
      <c r="CB131" s="100">
        <v>0</v>
      </c>
      <c r="CC131" s="100">
        <v>0</v>
      </c>
      <c r="CD131" s="100">
        <v>0</v>
      </c>
      <c r="CE131" s="100">
        <v>0</v>
      </c>
      <c r="CF131" s="100">
        <v>0</v>
      </c>
      <c r="CG131" s="100">
        <v>0</v>
      </c>
      <c r="CH131" s="100">
        <v>0</v>
      </c>
      <c r="CI131" s="100">
        <v>0</v>
      </c>
      <c r="CJ131" s="100">
        <v>0</v>
      </c>
      <c r="CK131" s="106">
        <v>0</v>
      </c>
      <c r="CL131" s="103">
        <v>1188</v>
      </c>
      <c r="CM131" s="106">
        <v>13231</v>
      </c>
      <c r="CN131" s="103">
        <v>6</v>
      </c>
      <c r="CO131" s="100">
        <v>0</v>
      </c>
      <c r="CP131" s="100">
        <v>305</v>
      </c>
      <c r="CQ131" s="100">
        <v>14</v>
      </c>
      <c r="CR131" s="100">
        <v>0</v>
      </c>
      <c r="CS131" s="100">
        <v>10</v>
      </c>
      <c r="CT131" s="100">
        <v>189</v>
      </c>
      <c r="CU131" s="106">
        <v>0</v>
      </c>
      <c r="CV131" s="103">
        <v>20</v>
      </c>
      <c r="CW131" s="100">
        <v>14</v>
      </c>
      <c r="CX131" s="100">
        <v>4</v>
      </c>
      <c r="CY131" s="100">
        <v>2</v>
      </c>
      <c r="CZ131" s="100">
        <v>5</v>
      </c>
      <c r="DA131" s="100">
        <v>2</v>
      </c>
      <c r="DB131" s="100">
        <v>23</v>
      </c>
      <c r="DC131" s="100">
        <v>0</v>
      </c>
      <c r="DD131" s="100">
        <v>15</v>
      </c>
      <c r="DE131" s="106">
        <v>14</v>
      </c>
      <c r="DF131" s="98">
        <v>1345.8333333333333</v>
      </c>
    </row>
    <row r="132" spans="1:110" ht="15" thickBot="1" x14ac:dyDescent="0.4">
      <c r="A132" s="85" t="s">
        <v>102</v>
      </c>
      <c r="B132" s="85" t="s">
        <v>103</v>
      </c>
      <c r="C132" s="85" t="s">
        <v>359</v>
      </c>
      <c r="D132" s="85" t="s">
        <v>360</v>
      </c>
      <c r="E132" s="85" t="s">
        <v>433</v>
      </c>
      <c r="F132" s="85" t="s">
        <v>434</v>
      </c>
      <c r="G132" s="85" t="s">
        <v>433</v>
      </c>
      <c r="H132" s="85" t="s">
        <v>435</v>
      </c>
      <c r="I132" s="86">
        <v>127</v>
      </c>
      <c r="J132" s="86">
        <v>158</v>
      </c>
      <c r="K132" s="87">
        <v>285</v>
      </c>
      <c r="L132" s="88" t="s">
        <v>436</v>
      </c>
      <c r="M132" s="88">
        <v>52</v>
      </c>
      <c r="N132" s="88">
        <v>49</v>
      </c>
      <c r="O132" s="88" t="s">
        <v>435</v>
      </c>
      <c r="P132" s="88">
        <v>3601</v>
      </c>
      <c r="Q132" s="88" t="s">
        <v>436</v>
      </c>
      <c r="R132" s="89">
        <v>5</v>
      </c>
      <c r="S132" s="88">
        <v>36</v>
      </c>
      <c r="T132" s="88" t="s">
        <v>436</v>
      </c>
      <c r="U132" s="88">
        <v>3</v>
      </c>
      <c r="V132" s="88" t="s">
        <v>366</v>
      </c>
      <c r="W132" s="88">
        <v>3.4074399999999998</v>
      </c>
      <c r="X132" s="88">
        <v>12</v>
      </c>
      <c r="Y132" s="88">
        <v>3601</v>
      </c>
      <c r="Z132">
        <v>60143</v>
      </c>
      <c r="AA132">
        <v>6361</v>
      </c>
      <c r="AB132">
        <v>1271</v>
      </c>
      <c r="AC132">
        <v>1543</v>
      </c>
      <c r="AD132">
        <v>50968</v>
      </c>
      <c r="AE132">
        <v>348</v>
      </c>
      <c r="AF132">
        <v>2</v>
      </c>
      <c r="AG132">
        <v>103</v>
      </c>
      <c r="AH132">
        <v>0</v>
      </c>
      <c r="AI132">
        <v>3</v>
      </c>
      <c r="AJ132">
        <v>0</v>
      </c>
      <c r="AK132">
        <v>225</v>
      </c>
      <c r="AL132">
        <v>16</v>
      </c>
      <c r="AM132">
        <v>1543</v>
      </c>
      <c r="AN132" s="99">
        <v>1</v>
      </c>
      <c r="AO132" s="100">
        <v>0</v>
      </c>
      <c r="AP132" s="100">
        <v>1</v>
      </c>
      <c r="AQ132" s="100">
        <v>0</v>
      </c>
      <c r="AR132" s="100">
        <v>0</v>
      </c>
      <c r="AS132" s="100">
        <v>0</v>
      </c>
      <c r="AT132" s="100">
        <v>0</v>
      </c>
      <c r="AU132" s="101">
        <v>0</v>
      </c>
      <c r="AV132" s="102">
        <v>2</v>
      </c>
      <c r="AW132" s="103">
        <v>43.652380952380952</v>
      </c>
      <c r="AX132" s="100">
        <v>10.790476190476191</v>
      </c>
      <c r="AY132" s="100">
        <v>7.8476190476190473</v>
      </c>
      <c r="AZ132" s="100">
        <v>5.3952380952380956</v>
      </c>
      <c r="BA132" s="101">
        <v>7.3571428571428568</v>
      </c>
      <c r="BB132" s="104">
        <v>16.490486796054725</v>
      </c>
      <c r="BC132" s="105">
        <v>8.5889570552147243E-2</v>
      </c>
      <c r="BD132" s="105">
        <v>8.5889570552147243E-2</v>
      </c>
      <c r="BE132" s="105">
        <v>2.2478736330498177E-2</v>
      </c>
      <c r="BF132" s="105">
        <v>1.7010935601458079E-2</v>
      </c>
      <c r="BG132" s="105">
        <v>1.4580801944106925E-2</v>
      </c>
      <c r="BH132" s="105">
        <v>1.3365735115431347E-2</v>
      </c>
      <c r="BI132" s="105">
        <v>1.2392638036809818</v>
      </c>
      <c r="BJ132" s="105">
        <v>0.53987730061349692</v>
      </c>
      <c r="BK132" s="105">
        <v>0.74846625766871167</v>
      </c>
      <c r="BL132" s="105">
        <v>0.93251533742331294</v>
      </c>
      <c r="BM132" s="105">
        <v>0.13496932515337426</v>
      </c>
      <c r="BN132" s="105">
        <v>8.5889570552147229E-2</v>
      </c>
      <c r="BO132" s="105">
        <v>2.4539877300613498E-2</v>
      </c>
      <c r="BP132" s="103">
        <v>0</v>
      </c>
      <c r="BQ132" s="100">
        <v>0</v>
      </c>
      <c r="BR132" s="100">
        <v>0</v>
      </c>
      <c r="BS132" s="100">
        <v>0</v>
      </c>
      <c r="BT132" s="100">
        <v>0</v>
      </c>
      <c r="BU132" s="100">
        <v>0</v>
      </c>
      <c r="BV132" s="100">
        <v>0</v>
      </c>
      <c r="BW132" s="100">
        <v>0</v>
      </c>
      <c r="BX132" s="100">
        <v>0</v>
      </c>
      <c r="BY132" s="100">
        <v>0</v>
      </c>
      <c r="BZ132" s="106">
        <v>0</v>
      </c>
      <c r="CA132" s="103">
        <v>0</v>
      </c>
      <c r="CB132" s="100">
        <v>0</v>
      </c>
      <c r="CC132" s="100">
        <v>0</v>
      </c>
      <c r="CD132" s="100">
        <v>0</v>
      </c>
      <c r="CE132" s="100">
        <v>0</v>
      </c>
      <c r="CF132" s="100">
        <v>0</v>
      </c>
      <c r="CG132" s="100">
        <v>0</v>
      </c>
      <c r="CH132" s="100">
        <v>0</v>
      </c>
      <c r="CI132" s="100">
        <v>0</v>
      </c>
      <c r="CJ132" s="100">
        <v>0</v>
      </c>
      <c r="CK132" s="106">
        <v>0</v>
      </c>
      <c r="CL132" s="103">
        <v>10653</v>
      </c>
      <c r="CM132" s="106">
        <v>60891</v>
      </c>
      <c r="CN132" s="103">
        <v>31</v>
      </c>
      <c r="CO132" s="100">
        <v>3</v>
      </c>
      <c r="CP132" s="100">
        <v>802</v>
      </c>
      <c r="CQ132" s="100">
        <v>3</v>
      </c>
      <c r="CR132" s="100">
        <v>3</v>
      </c>
      <c r="CS132" s="100">
        <v>23</v>
      </c>
      <c r="CT132" s="100">
        <v>662</v>
      </c>
      <c r="CU132" s="106">
        <v>0</v>
      </c>
      <c r="CV132" s="103">
        <v>54</v>
      </c>
      <c r="CW132" s="100">
        <v>37</v>
      </c>
      <c r="CX132" s="100">
        <v>44</v>
      </c>
      <c r="CY132" s="100">
        <v>3</v>
      </c>
      <c r="CZ132" s="100">
        <v>51</v>
      </c>
      <c r="DA132" s="100">
        <v>2</v>
      </c>
      <c r="DB132" s="100">
        <v>49</v>
      </c>
      <c r="DC132" s="100">
        <v>4</v>
      </c>
      <c r="DD132" s="100">
        <v>35</v>
      </c>
      <c r="DE132" s="106">
        <v>35</v>
      </c>
      <c r="DF132" s="98">
        <v>2935.5515370705243</v>
      </c>
    </row>
    <row r="133" spans="1:110" ht="15" thickBot="1" x14ac:dyDescent="0.4">
      <c r="A133" s="85" t="s">
        <v>102</v>
      </c>
      <c r="B133" s="85" t="s">
        <v>103</v>
      </c>
      <c r="C133" s="85" t="s">
        <v>359</v>
      </c>
      <c r="D133" s="85" t="s">
        <v>360</v>
      </c>
      <c r="E133" s="85" t="s">
        <v>433</v>
      </c>
      <c r="F133" s="85" t="s">
        <v>434</v>
      </c>
      <c r="G133" s="85" t="s">
        <v>437</v>
      </c>
      <c r="H133" s="85" t="s">
        <v>438</v>
      </c>
      <c r="I133" s="86">
        <v>76</v>
      </c>
      <c r="J133" s="86">
        <v>64</v>
      </c>
      <c r="K133" s="87">
        <v>140</v>
      </c>
      <c r="L133" s="88" t="s">
        <v>437</v>
      </c>
      <c r="M133" s="88">
        <v>53</v>
      </c>
      <c r="N133" s="88">
        <v>50</v>
      </c>
      <c r="O133" s="88" t="s">
        <v>438</v>
      </c>
      <c r="P133" s="88">
        <v>3602</v>
      </c>
      <c r="Q133" s="88" t="s">
        <v>437</v>
      </c>
      <c r="R133" s="89">
        <v>5</v>
      </c>
      <c r="S133" s="88">
        <v>36</v>
      </c>
      <c r="T133" s="88" t="s">
        <v>436</v>
      </c>
      <c r="U133" s="88">
        <v>3</v>
      </c>
      <c r="V133" s="88" t="s">
        <v>366</v>
      </c>
      <c r="W133" s="88">
        <v>2.1405500000000002</v>
      </c>
      <c r="X133" s="88">
        <v>12</v>
      </c>
      <c r="Y133" s="88">
        <v>3602</v>
      </c>
      <c r="Z133">
        <v>24035</v>
      </c>
      <c r="AA133">
        <v>1921</v>
      </c>
      <c r="AB133">
        <v>34</v>
      </c>
      <c r="AC133">
        <v>658</v>
      </c>
      <c r="AD133">
        <v>21422</v>
      </c>
      <c r="AE133">
        <v>109</v>
      </c>
      <c r="AF133">
        <v>0</v>
      </c>
      <c r="AG133">
        <v>47</v>
      </c>
      <c r="AH133">
        <v>0</v>
      </c>
      <c r="AI133">
        <v>0</v>
      </c>
      <c r="AJ133">
        <v>0</v>
      </c>
      <c r="AK133">
        <v>62</v>
      </c>
      <c r="AL133">
        <v>0</v>
      </c>
      <c r="AM133">
        <v>658</v>
      </c>
      <c r="AN133" s="99">
        <v>0</v>
      </c>
      <c r="AO133" s="100">
        <v>0</v>
      </c>
      <c r="AP133" s="100">
        <v>0</v>
      </c>
      <c r="AQ133" s="100">
        <v>0</v>
      </c>
      <c r="AR133" s="100">
        <v>0</v>
      </c>
      <c r="AS133" s="100">
        <v>0</v>
      </c>
      <c r="AT133" s="100">
        <v>0</v>
      </c>
      <c r="AU133" s="101">
        <v>0</v>
      </c>
      <c r="AV133" s="102">
        <v>0</v>
      </c>
      <c r="AW133" s="103">
        <v>19.919047619047618</v>
      </c>
      <c r="AX133" s="100">
        <v>4.9238095238095241</v>
      </c>
      <c r="AY133" s="100">
        <v>3.5809523809523811</v>
      </c>
      <c r="AZ133" s="100">
        <v>2.461904761904762</v>
      </c>
      <c r="BA133" s="101">
        <v>3.3571428571428572</v>
      </c>
      <c r="BB133" s="104">
        <v>7.5247852370346804</v>
      </c>
      <c r="BC133" s="105">
        <v>0</v>
      </c>
      <c r="BD133" s="105">
        <v>0</v>
      </c>
      <c r="BE133" s="105">
        <v>0</v>
      </c>
      <c r="BF133" s="105">
        <v>0</v>
      </c>
      <c r="BG133" s="105">
        <v>0</v>
      </c>
      <c r="BH133" s="105">
        <v>0</v>
      </c>
      <c r="BI133" s="105">
        <v>0</v>
      </c>
      <c r="BJ133" s="105">
        <v>0</v>
      </c>
      <c r="BK133" s="105">
        <v>0</v>
      </c>
      <c r="BL133" s="105">
        <v>0</v>
      </c>
      <c r="BM133" s="105">
        <v>0</v>
      </c>
      <c r="BN133" s="105">
        <v>0</v>
      </c>
      <c r="BO133" s="105">
        <v>0</v>
      </c>
      <c r="BP133" s="103">
        <v>0</v>
      </c>
      <c r="BQ133" s="100">
        <v>0</v>
      </c>
      <c r="BR133" s="100">
        <v>0</v>
      </c>
      <c r="BS133" s="100">
        <v>0</v>
      </c>
      <c r="BT133" s="100">
        <v>0</v>
      </c>
      <c r="BU133" s="100">
        <v>0</v>
      </c>
      <c r="BV133" s="100">
        <v>0</v>
      </c>
      <c r="BW133" s="100">
        <v>0</v>
      </c>
      <c r="BX133" s="100">
        <v>0</v>
      </c>
      <c r="BY133" s="100">
        <v>0</v>
      </c>
      <c r="BZ133" s="106">
        <v>0</v>
      </c>
      <c r="CA133" s="103">
        <v>0</v>
      </c>
      <c r="CB133" s="100">
        <v>0</v>
      </c>
      <c r="CC133" s="100">
        <v>0</v>
      </c>
      <c r="CD133" s="100">
        <v>0</v>
      </c>
      <c r="CE133" s="100">
        <v>0</v>
      </c>
      <c r="CF133" s="100">
        <v>0</v>
      </c>
      <c r="CG133" s="100">
        <v>0</v>
      </c>
      <c r="CH133" s="100">
        <v>0</v>
      </c>
      <c r="CI133" s="100">
        <v>0</v>
      </c>
      <c r="CJ133" s="100">
        <v>0</v>
      </c>
      <c r="CK133" s="106">
        <v>0</v>
      </c>
      <c r="CL133" s="103">
        <v>5233</v>
      </c>
      <c r="CM133" s="106">
        <v>29911</v>
      </c>
      <c r="CN133" s="103">
        <v>13</v>
      </c>
      <c r="CO133" s="100">
        <v>1</v>
      </c>
      <c r="CP133" s="100">
        <v>342</v>
      </c>
      <c r="CQ133" s="100">
        <v>1</v>
      </c>
      <c r="CR133" s="100">
        <v>1</v>
      </c>
      <c r="CS133" s="100">
        <v>10</v>
      </c>
      <c r="CT133" s="100">
        <v>282</v>
      </c>
      <c r="CU133" s="106">
        <v>0</v>
      </c>
      <c r="CV133" s="103">
        <v>0</v>
      </c>
      <c r="CW133" s="100">
        <v>0</v>
      </c>
      <c r="CX133" s="100">
        <v>0</v>
      </c>
      <c r="CY133" s="100">
        <v>0</v>
      </c>
      <c r="CZ133" s="100">
        <v>0</v>
      </c>
      <c r="DA133" s="100">
        <v>0</v>
      </c>
      <c r="DB133" s="100">
        <v>0</v>
      </c>
      <c r="DC133" s="100">
        <v>0</v>
      </c>
      <c r="DD133" s="100">
        <v>0</v>
      </c>
      <c r="DE133" s="106">
        <v>0</v>
      </c>
      <c r="DF133" s="98">
        <v>1442.0253164556962</v>
      </c>
    </row>
    <row r="134" spans="1:110" ht="15" thickBot="1" x14ac:dyDescent="0.4">
      <c r="A134" s="85" t="s">
        <v>102</v>
      </c>
      <c r="B134" s="85" t="s">
        <v>103</v>
      </c>
      <c r="C134" s="85" t="s">
        <v>359</v>
      </c>
      <c r="D134" s="85" t="s">
        <v>360</v>
      </c>
      <c r="E134" s="85" t="s">
        <v>433</v>
      </c>
      <c r="F134" s="85" t="s">
        <v>434</v>
      </c>
      <c r="G134" s="85" t="s">
        <v>439</v>
      </c>
      <c r="H134" s="85" t="s">
        <v>440</v>
      </c>
      <c r="I134" s="86">
        <v>65</v>
      </c>
      <c r="J134" s="86">
        <v>63</v>
      </c>
      <c r="K134" s="87">
        <v>128</v>
      </c>
      <c r="L134" s="88" t="s">
        <v>441</v>
      </c>
      <c r="M134" s="88">
        <v>57</v>
      </c>
      <c r="N134" s="88">
        <v>56</v>
      </c>
      <c r="O134" s="88" t="s">
        <v>440</v>
      </c>
      <c r="P134" s="88">
        <v>3603</v>
      </c>
      <c r="Q134" s="88" t="s">
        <v>441</v>
      </c>
      <c r="R134" s="89">
        <v>5</v>
      </c>
      <c r="S134" s="88">
        <v>36</v>
      </c>
      <c r="T134" s="88" t="s">
        <v>436</v>
      </c>
      <c r="U134" s="88">
        <v>3</v>
      </c>
      <c r="V134" s="88" t="s">
        <v>366</v>
      </c>
      <c r="W134" s="88">
        <v>1.44428</v>
      </c>
      <c r="X134" s="88">
        <v>12</v>
      </c>
      <c r="Y134" s="88">
        <v>3603</v>
      </c>
      <c r="Z134">
        <v>55161</v>
      </c>
      <c r="AA134">
        <v>1746</v>
      </c>
      <c r="AB134">
        <v>34</v>
      </c>
      <c r="AC134">
        <v>657</v>
      </c>
      <c r="AD134">
        <v>52724</v>
      </c>
      <c r="AE134">
        <v>196</v>
      </c>
      <c r="AF134">
        <v>0</v>
      </c>
      <c r="AG134">
        <v>57</v>
      </c>
      <c r="AH134">
        <v>0</v>
      </c>
      <c r="AI134">
        <v>0</v>
      </c>
      <c r="AJ134">
        <v>0</v>
      </c>
      <c r="AK134">
        <v>140</v>
      </c>
      <c r="AL134">
        <v>0</v>
      </c>
      <c r="AM134">
        <v>657</v>
      </c>
      <c r="AN134" s="99">
        <v>0</v>
      </c>
      <c r="AO134" s="100">
        <v>0</v>
      </c>
      <c r="AP134" s="100">
        <v>0</v>
      </c>
      <c r="AQ134" s="100">
        <v>0</v>
      </c>
      <c r="AR134" s="100">
        <v>0</v>
      </c>
      <c r="AS134" s="100">
        <v>0</v>
      </c>
      <c r="AT134" s="100">
        <v>0</v>
      </c>
      <c r="AU134" s="101">
        <v>0</v>
      </c>
      <c r="AV134" s="102">
        <v>0</v>
      </c>
      <c r="AW134" s="103">
        <v>24.157142857142858</v>
      </c>
      <c r="AX134" s="100">
        <v>5.9714285714285715</v>
      </c>
      <c r="AY134" s="100">
        <v>4.3428571428571425</v>
      </c>
      <c r="AZ134" s="100">
        <v>2.9857142857142858</v>
      </c>
      <c r="BA134" s="101">
        <v>4.0714285714285712</v>
      </c>
      <c r="BB134" s="104">
        <v>9.1258033725739729</v>
      </c>
      <c r="BC134" s="105">
        <v>0</v>
      </c>
      <c r="BD134" s="105">
        <v>0</v>
      </c>
      <c r="BE134" s="105">
        <v>0</v>
      </c>
      <c r="BF134" s="105">
        <v>0</v>
      </c>
      <c r="BG134" s="105">
        <v>0</v>
      </c>
      <c r="BH134" s="105">
        <v>0</v>
      </c>
      <c r="BI134" s="105">
        <v>0</v>
      </c>
      <c r="BJ134" s="105">
        <v>0</v>
      </c>
      <c r="BK134" s="105">
        <v>0</v>
      </c>
      <c r="BL134" s="105">
        <v>0</v>
      </c>
      <c r="BM134" s="105">
        <v>0</v>
      </c>
      <c r="BN134" s="105">
        <v>0</v>
      </c>
      <c r="BO134" s="105">
        <v>0</v>
      </c>
      <c r="BP134" s="103">
        <v>0</v>
      </c>
      <c r="BQ134" s="100">
        <v>0</v>
      </c>
      <c r="BR134" s="100">
        <v>0</v>
      </c>
      <c r="BS134" s="100">
        <v>0</v>
      </c>
      <c r="BT134" s="100">
        <v>0</v>
      </c>
      <c r="BU134" s="100">
        <v>0</v>
      </c>
      <c r="BV134" s="100">
        <v>0</v>
      </c>
      <c r="BW134" s="100">
        <v>0</v>
      </c>
      <c r="BX134" s="100">
        <v>0</v>
      </c>
      <c r="BY134" s="100">
        <v>0</v>
      </c>
      <c r="BZ134" s="106">
        <v>0</v>
      </c>
      <c r="CA134" s="103">
        <v>0</v>
      </c>
      <c r="CB134" s="100">
        <v>0</v>
      </c>
      <c r="CC134" s="100">
        <v>0</v>
      </c>
      <c r="CD134" s="100">
        <v>0</v>
      </c>
      <c r="CE134" s="100">
        <v>0</v>
      </c>
      <c r="CF134" s="100">
        <v>0</v>
      </c>
      <c r="CG134" s="100">
        <v>0</v>
      </c>
      <c r="CH134" s="100">
        <v>0</v>
      </c>
      <c r="CI134" s="100">
        <v>0</v>
      </c>
      <c r="CJ134" s="100">
        <v>0</v>
      </c>
      <c r="CK134" s="106">
        <v>0</v>
      </c>
      <c r="CL134" s="103">
        <v>4784</v>
      </c>
      <c r="CM134" s="106">
        <v>27348</v>
      </c>
      <c r="CN134" s="103">
        <v>13</v>
      </c>
      <c r="CO134" s="100">
        <v>1</v>
      </c>
      <c r="CP134" s="100">
        <v>342</v>
      </c>
      <c r="CQ134" s="100">
        <v>1</v>
      </c>
      <c r="CR134" s="100">
        <v>1</v>
      </c>
      <c r="CS134" s="100">
        <v>10</v>
      </c>
      <c r="CT134" s="100">
        <v>282</v>
      </c>
      <c r="CU134" s="106">
        <v>0</v>
      </c>
      <c r="CV134" s="103">
        <v>0</v>
      </c>
      <c r="CW134" s="100">
        <v>0</v>
      </c>
      <c r="CX134" s="100">
        <v>0</v>
      </c>
      <c r="CY134" s="100">
        <v>0</v>
      </c>
      <c r="CZ134" s="100">
        <v>0</v>
      </c>
      <c r="DA134" s="100">
        <v>0</v>
      </c>
      <c r="DB134" s="100">
        <v>0</v>
      </c>
      <c r="DC134" s="100">
        <v>0</v>
      </c>
      <c r="DD134" s="100">
        <v>0</v>
      </c>
      <c r="DE134" s="106">
        <v>0</v>
      </c>
      <c r="DF134" s="98">
        <v>1318.4231464737793</v>
      </c>
    </row>
    <row r="135" spans="1:110" ht="15" thickBot="1" x14ac:dyDescent="0.4">
      <c r="A135" s="25" t="s">
        <v>102</v>
      </c>
      <c r="B135" s="25" t="s">
        <v>103</v>
      </c>
      <c r="C135" s="25" t="s">
        <v>442</v>
      </c>
      <c r="D135" s="25" t="s">
        <v>443</v>
      </c>
      <c r="E135" s="25" t="s">
        <v>444</v>
      </c>
      <c r="F135" s="25" t="s">
        <v>445</v>
      </c>
      <c r="G135" s="25" t="s">
        <v>446</v>
      </c>
      <c r="H135" s="25" t="s">
        <v>447</v>
      </c>
      <c r="I135" s="26">
        <v>657</v>
      </c>
      <c r="J135" s="26">
        <v>632</v>
      </c>
      <c r="K135" s="27">
        <v>1289</v>
      </c>
      <c r="L135" t="s">
        <v>448</v>
      </c>
      <c r="M135">
        <v>68</v>
      </c>
      <c r="N135">
        <v>67</v>
      </c>
      <c r="O135" t="s">
        <v>447</v>
      </c>
      <c r="P135">
        <v>4101</v>
      </c>
      <c r="Q135" t="s">
        <v>448</v>
      </c>
      <c r="R135" s="29">
        <v>15</v>
      </c>
      <c r="S135">
        <v>41</v>
      </c>
      <c r="T135" t="s">
        <v>449</v>
      </c>
      <c r="U135">
        <v>4</v>
      </c>
      <c r="V135" t="s">
        <v>450</v>
      </c>
      <c r="W135">
        <v>11.1858</v>
      </c>
      <c r="X135">
        <v>12</v>
      </c>
      <c r="Y135">
        <v>4101</v>
      </c>
      <c r="Z135">
        <v>195700</v>
      </c>
      <c r="AA135">
        <v>21393</v>
      </c>
      <c r="AB135">
        <v>5715</v>
      </c>
      <c r="AC135">
        <v>8310</v>
      </c>
      <c r="AD135">
        <v>160282</v>
      </c>
      <c r="AE135">
        <v>1126</v>
      </c>
      <c r="AF135">
        <v>132</v>
      </c>
      <c r="AG135">
        <v>208</v>
      </c>
      <c r="AH135">
        <v>26</v>
      </c>
      <c r="AI135">
        <v>101</v>
      </c>
      <c r="AJ135">
        <v>2</v>
      </c>
      <c r="AK135">
        <v>595</v>
      </c>
      <c r="AL135">
        <v>76</v>
      </c>
      <c r="AM135">
        <v>113506</v>
      </c>
      <c r="AN135" s="41">
        <v>75</v>
      </c>
      <c r="AO135" s="42">
        <v>39</v>
      </c>
      <c r="AP135" s="42">
        <v>17</v>
      </c>
      <c r="AQ135" s="42">
        <v>1</v>
      </c>
      <c r="AR135" s="42">
        <v>0</v>
      </c>
      <c r="AS135" s="42">
        <v>0</v>
      </c>
      <c r="AT135" s="42">
        <v>0</v>
      </c>
      <c r="AU135" s="43">
        <v>0</v>
      </c>
      <c r="AV135" s="44">
        <v>119</v>
      </c>
      <c r="AW135" s="45">
        <v>46.384291725105186</v>
      </c>
      <c r="AX135" s="42">
        <v>25.088359046283308</v>
      </c>
      <c r="AY135" s="42">
        <v>19.545582047685834</v>
      </c>
      <c r="AZ135" s="42">
        <v>27.713884992987378</v>
      </c>
      <c r="BA135" s="43">
        <v>18.670406732117812</v>
      </c>
      <c r="BB135" s="46">
        <v>32.70092099610676</v>
      </c>
      <c r="BC135" s="38">
        <v>4.6187214611872145</v>
      </c>
      <c r="BD135" s="38">
        <v>0.27168949771689499</v>
      </c>
      <c r="BE135" s="38">
        <v>1.3374848116646416</v>
      </c>
      <c r="BF135" s="38">
        <v>1.0121506682867558</v>
      </c>
      <c r="BG135" s="38">
        <v>0.86755771567436213</v>
      </c>
      <c r="BH135" s="38">
        <v>0.79526123936816528</v>
      </c>
      <c r="BI135" s="38">
        <v>24.995433789954333</v>
      </c>
      <c r="BJ135" s="38">
        <v>14.127853881278538</v>
      </c>
      <c r="BK135" s="38">
        <v>0.54337899543379009</v>
      </c>
      <c r="BL135" s="38">
        <v>9.2374429223744272</v>
      </c>
      <c r="BM135" s="38">
        <v>1.901826484018265</v>
      </c>
      <c r="BN135" s="38">
        <v>0.54337899543378998</v>
      </c>
      <c r="BO135" s="38">
        <v>2.1735159817351599</v>
      </c>
      <c r="BP135" s="45">
        <v>49</v>
      </c>
      <c r="BQ135" s="42">
        <v>95</v>
      </c>
      <c r="BR135" s="42">
        <v>80</v>
      </c>
      <c r="BS135" s="42">
        <v>42</v>
      </c>
      <c r="BT135" s="42">
        <v>127</v>
      </c>
      <c r="BU135" s="42">
        <v>44</v>
      </c>
      <c r="BV135" s="42">
        <v>36</v>
      </c>
      <c r="BW135" s="42">
        <v>28</v>
      </c>
      <c r="BX135" s="42">
        <v>6</v>
      </c>
      <c r="BY135" s="42">
        <v>20</v>
      </c>
      <c r="BZ135" s="47">
        <v>50</v>
      </c>
      <c r="CA135" s="45">
        <v>847</v>
      </c>
      <c r="CB135" s="42">
        <v>25</v>
      </c>
      <c r="CC135" s="42">
        <v>469</v>
      </c>
      <c r="CD135" s="42">
        <v>7</v>
      </c>
      <c r="CE135" s="42">
        <v>88</v>
      </c>
      <c r="CF135" s="42">
        <v>0</v>
      </c>
      <c r="CG135" s="42">
        <v>0</v>
      </c>
      <c r="CH135" s="42">
        <v>0</v>
      </c>
      <c r="CI135" s="42">
        <v>2</v>
      </c>
      <c r="CJ135" s="42">
        <v>0</v>
      </c>
      <c r="CK135" s="47">
        <v>414</v>
      </c>
      <c r="CL135" s="45">
        <v>21027</v>
      </c>
      <c r="CM135" s="47">
        <v>212607</v>
      </c>
      <c r="CN135" s="45">
        <v>195</v>
      </c>
      <c r="CO135" s="42">
        <v>27</v>
      </c>
      <c r="CP135" s="42">
        <v>1239</v>
      </c>
      <c r="CQ135" s="42">
        <v>43</v>
      </c>
      <c r="CR135" s="42">
        <v>49</v>
      </c>
      <c r="CS135" s="42">
        <v>60</v>
      </c>
      <c r="CT135" s="42">
        <v>686</v>
      </c>
      <c r="CU135" s="47">
        <v>7</v>
      </c>
      <c r="CV135" s="45">
        <v>245</v>
      </c>
      <c r="CW135" s="42">
        <v>270</v>
      </c>
      <c r="CX135" s="42">
        <v>106</v>
      </c>
      <c r="CY135" s="42">
        <v>195</v>
      </c>
      <c r="CZ135" s="42">
        <v>121</v>
      </c>
      <c r="DA135" s="42">
        <v>517</v>
      </c>
      <c r="DB135" s="42">
        <v>83</v>
      </c>
      <c r="DC135" s="42">
        <v>70</v>
      </c>
      <c r="DD135" s="42">
        <v>113</v>
      </c>
      <c r="DE135" s="47">
        <v>90</v>
      </c>
      <c r="DF135" s="118">
        <v>5809.0464118564742</v>
      </c>
    </row>
    <row r="136" spans="1:110" ht="15" thickBot="1" x14ac:dyDescent="0.4">
      <c r="A136" s="25" t="s">
        <v>102</v>
      </c>
      <c r="B136" s="25" t="s">
        <v>103</v>
      </c>
      <c r="C136" s="25" t="s">
        <v>442</v>
      </c>
      <c r="D136" s="25" t="s">
        <v>443</v>
      </c>
      <c r="E136" s="25" t="s">
        <v>444</v>
      </c>
      <c r="F136" s="25" t="s">
        <v>445</v>
      </c>
      <c r="G136" s="25" t="s">
        <v>451</v>
      </c>
      <c r="H136" s="25" t="s">
        <v>452</v>
      </c>
      <c r="I136" s="26">
        <v>123</v>
      </c>
      <c r="J136" s="26">
        <v>107</v>
      </c>
      <c r="K136" s="27">
        <v>230</v>
      </c>
      <c r="L136" t="s">
        <v>451</v>
      </c>
      <c r="M136">
        <v>69</v>
      </c>
      <c r="N136">
        <v>68</v>
      </c>
      <c r="O136" t="s">
        <v>452</v>
      </c>
      <c r="P136">
        <v>4102</v>
      </c>
      <c r="Q136" t="s">
        <v>451</v>
      </c>
      <c r="R136" s="29">
        <v>15</v>
      </c>
      <c r="S136">
        <v>41</v>
      </c>
      <c r="T136" t="s">
        <v>449</v>
      </c>
      <c r="U136">
        <v>4</v>
      </c>
      <c r="V136" t="s">
        <v>450</v>
      </c>
      <c r="W136">
        <v>1.0735399999999999</v>
      </c>
      <c r="X136">
        <v>12</v>
      </c>
      <c r="Y136">
        <v>4102</v>
      </c>
      <c r="Z136">
        <v>51805</v>
      </c>
      <c r="AA136">
        <v>3549</v>
      </c>
      <c r="AB136">
        <v>4923</v>
      </c>
      <c r="AC136">
        <v>814</v>
      </c>
      <c r="AD136">
        <v>42519</v>
      </c>
      <c r="AE136">
        <v>270</v>
      </c>
      <c r="AF136">
        <v>15</v>
      </c>
      <c r="AG136">
        <v>40</v>
      </c>
      <c r="AH136">
        <v>9</v>
      </c>
      <c r="AI136">
        <v>5</v>
      </c>
      <c r="AJ136">
        <v>0</v>
      </c>
      <c r="AK136">
        <v>172</v>
      </c>
      <c r="AL136">
        <v>30</v>
      </c>
      <c r="AM136">
        <v>37228</v>
      </c>
      <c r="AN136" s="41">
        <v>10</v>
      </c>
      <c r="AO136" s="42">
        <v>4</v>
      </c>
      <c r="AP136" s="42">
        <v>0</v>
      </c>
      <c r="AQ136" s="42">
        <v>0</v>
      </c>
      <c r="AR136" s="42">
        <v>0</v>
      </c>
      <c r="AS136" s="42">
        <v>0</v>
      </c>
      <c r="AT136" s="42">
        <v>0</v>
      </c>
      <c r="AU136" s="43">
        <v>0</v>
      </c>
      <c r="AV136" s="44">
        <v>15</v>
      </c>
      <c r="AW136" s="45">
        <v>8.9200561009817676</v>
      </c>
      <c r="AX136" s="42">
        <v>4.8246844319775599</v>
      </c>
      <c r="AY136" s="42">
        <v>3.7587657784011221</v>
      </c>
      <c r="AZ136" s="42">
        <v>5.3295932678821876</v>
      </c>
      <c r="BA136" s="43">
        <v>3.5904628330995791</v>
      </c>
      <c r="BB136" s="46">
        <v>6.2886386530974541</v>
      </c>
      <c r="BC136" s="38">
        <v>0.5821917808219178</v>
      </c>
      <c r="BD136" s="38">
        <v>3.4246575342465752E-2</v>
      </c>
      <c r="BE136" s="38">
        <v>0.16859052247873632</v>
      </c>
      <c r="BF136" s="38">
        <v>0.12758201701093558</v>
      </c>
      <c r="BG136" s="38">
        <v>0.10935601458080194</v>
      </c>
      <c r="BH136" s="38">
        <v>0.1002430133657351</v>
      </c>
      <c r="BI136" s="38">
        <v>3.150684931506849</v>
      </c>
      <c r="BJ136" s="38">
        <v>1.780821917808219</v>
      </c>
      <c r="BK136" s="38">
        <v>6.8493150684931517E-2</v>
      </c>
      <c r="BL136" s="38">
        <v>1.1643835616438354</v>
      </c>
      <c r="BM136" s="38">
        <v>0.23972602739726026</v>
      </c>
      <c r="BN136" s="38">
        <v>6.8493150684931517E-2</v>
      </c>
      <c r="BO136" s="38">
        <v>0.27397260273972607</v>
      </c>
      <c r="BP136" s="45">
        <v>6</v>
      </c>
      <c r="BQ136" s="42">
        <v>11</v>
      </c>
      <c r="BR136" s="42">
        <v>9</v>
      </c>
      <c r="BS136" s="42">
        <v>5</v>
      </c>
      <c r="BT136" s="42">
        <v>14</v>
      </c>
      <c r="BU136" s="42">
        <v>5</v>
      </c>
      <c r="BV136" s="42">
        <v>4</v>
      </c>
      <c r="BW136" s="42">
        <v>3</v>
      </c>
      <c r="BX136" s="42">
        <v>1</v>
      </c>
      <c r="BY136" s="42">
        <v>2</v>
      </c>
      <c r="BZ136" s="47">
        <v>6</v>
      </c>
      <c r="CA136" s="45">
        <v>96</v>
      </c>
      <c r="CB136" s="42">
        <v>3</v>
      </c>
      <c r="CC136" s="42">
        <v>53</v>
      </c>
      <c r="CD136" s="42">
        <v>1</v>
      </c>
      <c r="CE136" s="42">
        <v>10</v>
      </c>
      <c r="CF136" s="42">
        <v>0</v>
      </c>
      <c r="CG136" s="42">
        <v>0</v>
      </c>
      <c r="CH136" s="42">
        <v>0</v>
      </c>
      <c r="CI136" s="42">
        <v>0</v>
      </c>
      <c r="CJ136" s="42">
        <v>0</v>
      </c>
      <c r="CK136" s="47">
        <v>47</v>
      </c>
      <c r="CL136" s="45">
        <v>3752</v>
      </c>
      <c r="CM136" s="47">
        <v>37936</v>
      </c>
      <c r="CN136" s="45">
        <v>64</v>
      </c>
      <c r="CO136" s="42">
        <v>9</v>
      </c>
      <c r="CP136" s="42">
        <v>406</v>
      </c>
      <c r="CQ136" s="42">
        <v>14</v>
      </c>
      <c r="CR136" s="42">
        <v>16</v>
      </c>
      <c r="CS136" s="42">
        <v>20</v>
      </c>
      <c r="CT136" s="42">
        <v>225</v>
      </c>
      <c r="CU136" s="47">
        <v>2</v>
      </c>
      <c r="CV136" s="45">
        <v>28</v>
      </c>
      <c r="CW136" s="42">
        <v>31</v>
      </c>
      <c r="CX136" s="42">
        <v>12</v>
      </c>
      <c r="CY136" s="42">
        <v>22</v>
      </c>
      <c r="CZ136" s="42">
        <v>14</v>
      </c>
      <c r="DA136" s="42">
        <v>59</v>
      </c>
      <c r="DB136" s="42">
        <v>9</v>
      </c>
      <c r="DC136" s="42">
        <v>8</v>
      </c>
      <c r="DD136" s="42">
        <v>13</v>
      </c>
      <c r="DE136" s="47">
        <v>10</v>
      </c>
      <c r="DF136" s="118">
        <v>1036.5249609984398</v>
      </c>
    </row>
    <row r="137" spans="1:110" ht="15" thickBot="1" x14ac:dyDescent="0.4">
      <c r="A137" s="25" t="s">
        <v>102</v>
      </c>
      <c r="B137" s="25" t="s">
        <v>103</v>
      </c>
      <c r="C137" s="25" t="s">
        <v>442</v>
      </c>
      <c r="D137" s="25" t="s">
        <v>443</v>
      </c>
      <c r="E137" s="25" t="s">
        <v>444</v>
      </c>
      <c r="F137" s="25" t="s">
        <v>445</v>
      </c>
      <c r="G137" s="25" t="s">
        <v>361</v>
      </c>
      <c r="H137" s="25" t="s">
        <v>453</v>
      </c>
      <c r="I137" s="26">
        <v>121</v>
      </c>
      <c r="J137" s="26">
        <v>128</v>
      </c>
      <c r="K137" s="27">
        <v>249</v>
      </c>
      <c r="L137" t="s">
        <v>361</v>
      </c>
      <c r="M137">
        <v>71</v>
      </c>
      <c r="N137">
        <v>70</v>
      </c>
      <c r="O137" t="s">
        <v>453</v>
      </c>
      <c r="P137">
        <v>4103</v>
      </c>
      <c r="Q137" t="s">
        <v>361</v>
      </c>
      <c r="R137" s="29">
        <v>15</v>
      </c>
      <c r="S137">
        <v>41</v>
      </c>
      <c r="T137" t="s">
        <v>449</v>
      </c>
      <c r="U137">
        <v>4</v>
      </c>
      <c r="V137" t="s">
        <v>450</v>
      </c>
      <c r="W137">
        <v>1.52047</v>
      </c>
      <c r="X137">
        <v>12</v>
      </c>
      <c r="Y137">
        <v>4103</v>
      </c>
      <c r="Z137">
        <v>37240</v>
      </c>
      <c r="AA137">
        <v>2306</v>
      </c>
      <c r="AB137">
        <v>3800</v>
      </c>
      <c r="AC137">
        <v>1863</v>
      </c>
      <c r="AD137">
        <v>29271</v>
      </c>
      <c r="AE137">
        <v>239</v>
      </c>
      <c r="AF137">
        <v>2</v>
      </c>
      <c r="AG137">
        <v>39</v>
      </c>
      <c r="AH137">
        <v>2</v>
      </c>
      <c r="AI137">
        <v>3</v>
      </c>
      <c r="AJ137">
        <v>0</v>
      </c>
      <c r="AK137">
        <v>180</v>
      </c>
      <c r="AL137">
        <v>14</v>
      </c>
      <c r="AM137">
        <v>9955</v>
      </c>
      <c r="AN137" s="41">
        <v>2</v>
      </c>
      <c r="AO137" s="42">
        <v>0</v>
      </c>
      <c r="AP137" s="42">
        <v>0</v>
      </c>
      <c r="AQ137" s="42">
        <v>0</v>
      </c>
      <c r="AR137" s="42">
        <v>0</v>
      </c>
      <c r="AS137" s="42">
        <v>0</v>
      </c>
      <c r="AT137" s="42">
        <v>0</v>
      </c>
      <c r="AU137" s="43">
        <v>0</v>
      </c>
      <c r="AV137" s="44">
        <v>1</v>
      </c>
      <c r="AW137" s="45">
        <v>8.6970546984572223</v>
      </c>
      <c r="AX137" s="42">
        <v>4.7040673211781208</v>
      </c>
      <c r="AY137" s="42">
        <v>3.6647966339410938</v>
      </c>
      <c r="AZ137" s="42">
        <v>5.1963534361851336</v>
      </c>
      <c r="BA137" s="43">
        <v>3.5007012622720897</v>
      </c>
      <c r="BB137" s="46">
        <v>6.1314226867700183</v>
      </c>
      <c r="BC137" s="38">
        <v>3.8812785388127852E-2</v>
      </c>
      <c r="BD137" s="38">
        <v>2.2831050228310501E-3</v>
      </c>
      <c r="BE137" s="38">
        <v>1.1239368165249088E-2</v>
      </c>
      <c r="BF137" s="38">
        <v>8.5054678007290396E-3</v>
      </c>
      <c r="BG137" s="38">
        <v>7.2904009720534627E-3</v>
      </c>
      <c r="BH137" s="38">
        <v>6.6828675577156734E-3</v>
      </c>
      <c r="BI137" s="38">
        <v>0.21004566210045661</v>
      </c>
      <c r="BJ137" s="38">
        <v>0.11872146118721462</v>
      </c>
      <c r="BK137" s="38">
        <v>4.5662100456621011E-3</v>
      </c>
      <c r="BL137" s="38">
        <v>7.7625570776255703E-2</v>
      </c>
      <c r="BM137" s="38">
        <v>1.5981735159817354E-2</v>
      </c>
      <c r="BN137" s="38">
        <v>4.5662100456621002E-3</v>
      </c>
      <c r="BO137" s="38">
        <v>1.8264840182648401E-2</v>
      </c>
      <c r="BP137" s="45">
        <v>1</v>
      </c>
      <c r="BQ137" s="42">
        <v>1</v>
      </c>
      <c r="BR137" s="42">
        <v>1</v>
      </c>
      <c r="BS137" s="42">
        <v>1</v>
      </c>
      <c r="BT137" s="42">
        <v>2</v>
      </c>
      <c r="BU137" s="42">
        <v>1</v>
      </c>
      <c r="BV137" s="42">
        <v>1</v>
      </c>
      <c r="BW137" s="42">
        <v>0</v>
      </c>
      <c r="BX137" s="42">
        <v>0</v>
      </c>
      <c r="BY137" s="42">
        <v>0</v>
      </c>
      <c r="BZ137" s="47">
        <v>1</v>
      </c>
      <c r="CA137" s="45">
        <v>13</v>
      </c>
      <c r="CB137" s="42">
        <v>0</v>
      </c>
      <c r="CC137" s="42">
        <v>7</v>
      </c>
      <c r="CD137" s="42">
        <v>0</v>
      </c>
      <c r="CE137" s="42">
        <v>1</v>
      </c>
      <c r="CF137" s="42">
        <v>0</v>
      </c>
      <c r="CG137" s="42">
        <v>0</v>
      </c>
      <c r="CH137" s="42">
        <v>0</v>
      </c>
      <c r="CI137" s="42">
        <v>0</v>
      </c>
      <c r="CJ137" s="42">
        <v>0</v>
      </c>
      <c r="CK137" s="47">
        <v>6</v>
      </c>
      <c r="CL137" s="45">
        <v>4062</v>
      </c>
      <c r="CM137" s="47">
        <v>41070</v>
      </c>
      <c r="CN137" s="45">
        <v>17</v>
      </c>
      <c r="CO137" s="42">
        <v>2</v>
      </c>
      <c r="CP137" s="42">
        <v>109</v>
      </c>
      <c r="CQ137" s="42">
        <v>4</v>
      </c>
      <c r="CR137" s="42">
        <v>4</v>
      </c>
      <c r="CS137" s="42">
        <v>5</v>
      </c>
      <c r="CT137" s="42">
        <v>60</v>
      </c>
      <c r="CU137" s="47">
        <v>1</v>
      </c>
      <c r="CV137" s="45">
        <v>4</v>
      </c>
      <c r="CW137" s="42">
        <v>4</v>
      </c>
      <c r="CX137" s="42">
        <v>2</v>
      </c>
      <c r="CY137" s="42">
        <v>3</v>
      </c>
      <c r="CZ137" s="42">
        <v>2</v>
      </c>
      <c r="DA137" s="42">
        <v>8</v>
      </c>
      <c r="DB137" s="42">
        <v>1</v>
      </c>
      <c r="DC137" s="42">
        <v>1</v>
      </c>
      <c r="DD137" s="42">
        <v>2</v>
      </c>
      <c r="DE137" s="47">
        <v>1</v>
      </c>
      <c r="DF137" s="118">
        <v>1122.1509360374414</v>
      </c>
    </row>
    <row r="138" spans="1:110" ht="15" thickBot="1" x14ac:dyDescent="0.4">
      <c r="A138" s="25" t="s">
        <v>102</v>
      </c>
      <c r="B138" s="25" t="s">
        <v>103</v>
      </c>
      <c r="C138" s="25" t="s">
        <v>442</v>
      </c>
      <c r="D138" s="25" t="s">
        <v>443</v>
      </c>
      <c r="E138" s="25" t="s">
        <v>206</v>
      </c>
      <c r="F138" s="25" t="s">
        <v>445</v>
      </c>
      <c r="G138" s="25" t="s">
        <v>226</v>
      </c>
      <c r="H138" s="25" t="s">
        <v>454</v>
      </c>
      <c r="I138" s="26">
        <v>165</v>
      </c>
      <c r="J138" s="26">
        <v>145</v>
      </c>
      <c r="K138" s="27">
        <v>310</v>
      </c>
      <c r="L138" t="s">
        <v>226</v>
      </c>
      <c r="M138">
        <v>67</v>
      </c>
      <c r="N138">
        <v>66</v>
      </c>
      <c r="O138" t="s">
        <v>454</v>
      </c>
      <c r="P138">
        <v>4104</v>
      </c>
      <c r="Q138" t="s">
        <v>226</v>
      </c>
      <c r="R138" s="29">
        <v>15</v>
      </c>
      <c r="S138">
        <v>41</v>
      </c>
      <c r="T138" t="s">
        <v>449</v>
      </c>
      <c r="U138">
        <v>4</v>
      </c>
      <c r="V138" t="s">
        <v>450</v>
      </c>
      <c r="W138">
        <v>4.3088199999999999</v>
      </c>
      <c r="X138">
        <v>12</v>
      </c>
      <c r="Y138">
        <v>4104</v>
      </c>
      <c r="Z138">
        <v>33790</v>
      </c>
      <c r="AA138">
        <v>2774</v>
      </c>
      <c r="AB138">
        <v>6142</v>
      </c>
      <c r="AC138">
        <v>1466</v>
      </c>
      <c r="AD138">
        <v>23408</v>
      </c>
      <c r="AE138">
        <v>719</v>
      </c>
      <c r="AF138">
        <v>53</v>
      </c>
      <c r="AG138">
        <v>142</v>
      </c>
      <c r="AH138">
        <v>54</v>
      </c>
      <c r="AI138">
        <v>102</v>
      </c>
      <c r="AJ138">
        <v>0</v>
      </c>
      <c r="AK138">
        <v>313</v>
      </c>
      <c r="AL138">
        <v>56</v>
      </c>
      <c r="AM138">
        <v>219950</v>
      </c>
      <c r="AN138" s="41">
        <v>12</v>
      </c>
      <c r="AO138" s="42">
        <v>12</v>
      </c>
      <c r="AP138" s="42">
        <v>3</v>
      </c>
      <c r="AQ138" s="42">
        <v>1</v>
      </c>
      <c r="AR138" s="42">
        <v>1</v>
      </c>
      <c r="AS138" s="42">
        <v>0</v>
      </c>
      <c r="AT138" s="42">
        <v>0</v>
      </c>
      <c r="AU138" s="43">
        <v>0</v>
      </c>
      <c r="AV138" s="44">
        <v>53</v>
      </c>
      <c r="AW138" s="45">
        <v>31.666199158485274</v>
      </c>
      <c r="AX138" s="42">
        <v>17.127629733520337</v>
      </c>
      <c r="AY138" s="42">
        <v>13.343618513323984</v>
      </c>
      <c r="AZ138" s="42">
        <v>18.920056100981768</v>
      </c>
      <c r="BA138" s="43">
        <v>12.746143057503506</v>
      </c>
      <c r="BB138" s="46">
        <v>22.324667218495961</v>
      </c>
      <c r="BC138" s="38">
        <v>2.0570776255707766</v>
      </c>
      <c r="BD138" s="38">
        <v>0.12100456621004566</v>
      </c>
      <c r="BE138" s="38">
        <v>0.59568651275820161</v>
      </c>
      <c r="BF138" s="38">
        <v>0.45078979343863906</v>
      </c>
      <c r="BG138" s="38">
        <v>0.38639125151883347</v>
      </c>
      <c r="BH138" s="38">
        <v>0.3541919805589307</v>
      </c>
      <c r="BI138" s="38">
        <v>11.132420091324201</v>
      </c>
      <c r="BJ138" s="38">
        <v>6.2922374429223744</v>
      </c>
      <c r="BK138" s="38">
        <v>0.24200913242009134</v>
      </c>
      <c r="BL138" s="38">
        <v>4.1141552511415522</v>
      </c>
      <c r="BM138" s="38">
        <v>0.84703196347031962</v>
      </c>
      <c r="BN138" s="38">
        <v>0.24200913242009131</v>
      </c>
      <c r="BO138" s="38">
        <v>0.96803652968036535</v>
      </c>
      <c r="BP138" s="45">
        <v>20</v>
      </c>
      <c r="BQ138" s="42">
        <v>38</v>
      </c>
      <c r="BR138" s="42">
        <v>32</v>
      </c>
      <c r="BS138" s="42">
        <v>17</v>
      </c>
      <c r="BT138" s="42">
        <v>51</v>
      </c>
      <c r="BU138" s="42">
        <v>18</v>
      </c>
      <c r="BV138" s="42">
        <v>15</v>
      </c>
      <c r="BW138" s="42">
        <v>11</v>
      </c>
      <c r="BX138" s="42">
        <v>3</v>
      </c>
      <c r="BY138" s="42">
        <v>8</v>
      </c>
      <c r="BZ138" s="47">
        <v>20</v>
      </c>
      <c r="CA138" s="45">
        <v>340</v>
      </c>
      <c r="CB138" s="42">
        <v>10</v>
      </c>
      <c r="CC138" s="42">
        <v>188</v>
      </c>
      <c r="CD138" s="42">
        <v>3</v>
      </c>
      <c r="CE138" s="42">
        <v>36</v>
      </c>
      <c r="CF138" s="42">
        <v>0</v>
      </c>
      <c r="CG138" s="42">
        <v>0</v>
      </c>
      <c r="CH138" s="42">
        <v>0</v>
      </c>
      <c r="CI138" s="42">
        <v>1</v>
      </c>
      <c r="CJ138" s="42">
        <v>0</v>
      </c>
      <c r="CK138" s="47">
        <v>166</v>
      </c>
      <c r="CL138" s="45">
        <v>5057</v>
      </c>
      <c r="CM138" s="47">
        <v>51131</v>
      </c>
      <c r="CN138" s="45">
        <v>377</v>
      </c>
      <c r="CO138" s="42">
        <v>51</v>
      </c>
      <c r="CP138" s="42">
        <v>2401</v>
      </c>
      <c r="CQ138" s="42">
        <v>82</v>
      </c>
      <c r="CR138" s="42">
        <v>95</v>
      </c>
      <c r="CS138" s="42">
        <v>116</v>
      </c>
      <c r="CT138" s="42">
        <v>1329</v>
      </c>
      <c r="CU138" s="47">
        <v>14</v>
      </c>
      <c r="CV138" s="45">
        <v>98</v>
      </c>
      <c r="CW138" s="42">
        <v>109</v>
      </c>
      <c r="CX138" s="42">
        <v>43</v>
      </c>
      <c r="CY138" s="42">
        <v>78</v>
      </c>
      <c r="CZ138" s="42">
        <v>49</v>
      </c>
      <c r="DA138" s="42">
        <v>207</v>
      </c>
      <c r="DB138" s="42">
        <v>33</v>
      </c>
      <c r="DC138" s="42">
        <v>28</v>
      </c>
      <c r="DD138" s="42">
        <v>46</v>
      </c>
      <c r="DE138" s="47">
        <v>36</v>
      </c>
      <c r="DF138" s="118">
        <v>1397.0553822152885</v>
      </c>
    </row>
    <row r="139" spans="1:110" ht="15" thickBot="1" x14ac:dyDescent="0.4">
      <c r="A139" s="25" t="s">
        <v>102</v>
      </c>
      <c r="B139" s="25" t="s">
        <v>103</v>
      </c>
      <c r="C139" s="25" t="s">
        <v>442</v>
      </c>
      <c r="D139" s="25" t="s">
        <v>443</v>
      </c>
      <c r="E139" s="25" t="s">
        <v>444</v>
      </c>
      <c r="F139" s="25" t="s">
        <v>445</v>
      </c>
      <c r="G139" s="25" t="s">
        <v>455</v>
      </c>
      <c r="H139" s="25" t="s">
        <v>456</v>
      </c>
      <c r="I139" s="26">
        <v>242</v>
      </c>
      <c r="J139" s="26">
        <v>244</v>
      </c>
      <c r="K139" s="27">
        <v>486</v>
      </c>
      <c r="L139" t="s">
        <v>455</v>
      </c>
      <c r="M139">
        <v>80</v>
      </c>
      <c r="N139">
        <v>79</v>
      </c>
      <c r="O139" t="s">
        <v>456</v>
      </c>
      <c r="P139">
        <v>4105</v>
      </c>
      <c r="Q139" t="s">
        <v>455</v>
      </c>
      <c r="R139" s="29">
        <v>15</v>
      </c>
      <c r="S139">
        <v>41</v>
      </c>
      <c r="T139" t="s">
        <v>449</v>
      </c>
      <c r="U139">
        <v>4</v>
      </c>
      <c r="V139" t="s">
        <v>450</v>
      </c>
      <c r="W139">
        <v>9.5578400000000006</v>
      </c>
      <c r="X139">
        <v>12</v>
      </c>
      <c r="Y139">
        <v>4105</v>
      </c>
      <c r="Z139">
        <v>53400</v>
      </c>
      <c r="AA139">
        <v>4398</v>
      </c>
      <c r="AB139">
        <v>3361</v>
      </c>
      <c r="AC139">
        <v>974</v>
      </c>
      <c r="AD139">
        <v>44667</v>
      </c>
      <c r="AE139">
        <v>1414</v>
      </c>
      <c r="AF139">
        <v>110</v>
      </c>
      <c r="AG139">
        <v>284</v>
      </c>
      <c r="AH139">
        <v>23</v>
      </c>
      <c r="AI139">
        <v>65</v>
      </c>
      <c r="AJ139">
        <v>10</v>
      </c>
      <c r="AK139">
        <v>803</v>
      </c>
      <c r="AL139">
        <v>119</v>
      </c>
      <c r="AM139">
        <v>94032</v>
      </c>
      <c r="AN139" s="41">
        <v>7</v>
      </c>
      <c r="AO139" s="42">
        <v>1</v>
      </c>
      <c r="AP139" s="42">
        <v>5</v>
      </c>
      <c r="AQ139" s="42">
        <v>0</v>
      </c>
      <c r="AR139" s="42">
        <v>0</v>
      </c>
      <c r="AS139" s="42">
        <v>0</v>
      </c>
      <c r="AT139" s="42">
        <v>0</v>
      </c>
      <c r="AU139" s="43">
        <v>0</v>
      </c>
      <c r="AV139" s="44">
        <v>110</v>
      </c>
      <c r="AW139" s="45">
        <v>63.332398316970547</v>
      </c>
      <c r="AX139" s="42">
        <v>34.255259467040673</v>
      </c>
      <c r="AY139" s="42">
        <v>26.687237026647967</v>
      </c>
      <c r="AZ139" s="42">
        <v>37.840112201963535</v>
      </c>
      <c r="BA139" s="43">
        <v>25.492286115007012</v>
      </c>
      <c r="BB139" s="46">
        <v>44.649334436991921</v>
      </c>
      <c r="BC139" s="38">
        <v>4.269406392694064</v>
      </c>
      <c r="BD139" s="38">
        <v>0.25114155251141551</v>
      </c>
      <c r="BE139" s="38">
        <v>1.2363304981773997</v>
      </c>
      <c r="BF139" s="38">
        <v>0.93560145808019435</v>
      </c>
      <c r="BG139" s="38">
        <v>0.80194410692588092</v>
      </c>
      <c r="BH139" s="38">
        <v>0.73511543134872415</v>
      </c>
      <c r="BI139" s="38">
        <v>23.105022831050224</v>
      </c>
      <c r="BJ139" s="38">
        <v>13.059360730593609</v>
      </c>
      <c r="BK139" s="38">
        <v>0.50228310502283102</v>
      </c>
      <c r="BL139" s="38">
        <v>8.5388127853881279</v>
      </c>
      <c r="BM139" s="38">
        <v>1.7579908675799087</v>
      </c>
      <c r="BN139" s="38">
        <v>0.50228310502283102</v>
      </c>
      <c r="BO139" s="38">
        <v>2.0091324200913241</v>
      </c>
      <c r="BP139" s="45">
        <v>41</v>
      </c>
      <c r="BQ139" s="42">
        <v>79</v>
      </c>
      <c r="BR139" s="42">
        <v>67</v>
      </c>
      <c r="BS139" s="42">
        <v>35</v>
      </c>
      <c r="BT139" s="42">
        <v>105</v>
      </c>
      <c r="BU139" s="42">
        <v>37</v>
      </c>
      <c r="BV139" s="42">
        <v>30</v>
      </c>
      <c r="BW139" s="42">
        <v>23</v>
      </c>
      <c r="BX139" s="42">
        <v>5</v>
      </c>
      <c r="BY139" s="42">
        <v>17</v>
      </c>
      <c r="BZ139" s="47">
        <v>42</v>
      </c>
      <c r="CA139" s="45">
        <v>705</v>
      </c>
      <c r="CB139" s="42">
        <v>21</v>
      </c>
      <c r="CC139" s="42">
        <v>391</v>
      </c>
      <c r="CD139" s="42">
        <v>6</v>
      </c>
      <c r="CE139" s="42">
        <v>74</v>
      </c>
      <c r="CF139" s="42">
        <v>0</v>
      </c>
      <c r="CG139" s="42">
        <v>0</v>
      </c>
      <c r="CH139" s="42">
        <v>0</v>
      </c>
      <c r="CI139" s="42">
        <v>2</v>
      </c>
      <c r="CJ139" s="42">
        <v>0</v>
      </c>
      <c r="CK139" s="47">
        <v>345</v>
      </c>
      <c r="CL139" s="45">
        <v>7928</v>
      </c>
      <c r="CM139" s="47">
        <v>80160</v>
      </c>
      <c r="CN139" s="45">
        <v>161</v>
      </c>
      <c r="CO139" s="42">
        <v>22</v>
      </c>
      <c r="CP139" s="42">
        <v>1026</v>
      </c>
      <c r="CQ139" s="42">
        <v>35</v>
      </c>
      <c r="CR139" s="42">
        <v>40</v>
      </c>
      <c r="CS139" s="42">
        <v>50</v>
      </c>
      <c r="CT139" s="42">
        <v>568</v>
      </c>
      <c r="CU139" s="47">
        <v>6</v>
      </c>
      <c r="CV139" s="45">
        <v>204</v>
      </c>
      <c r="CW139" s="42">
        <v>225</v>
      </c>
      <c r="CX139" s="42">
        <v>88</v>
      </c>
      <c r="CY139" s="42">
        <v>163</v>
      </c>
      <c r="CZ139" s="42">
        <v>101</v>
      </c>
      <c r="DA139" s="42">
        <v>430</v>
      </c>
      <c r="DB139" s="42">
        <v>69</v>
      </c>
      <c r="DC139" s="42">
        <v>58</v>
      </c>
      <c r="DD139" s="42">
        <v>94</v>
      </c>
      <c r="DE139" s="47">
        <v>75</v>
      </c>
      <c r="DF139" s="118">
        <v>2190.2223088923556</v>
      </c>
    </row>
    <row r="140" spans="1:110" ht="15" thickBot="1" x14ac:dyDescent="0.4">
      <c r="A140" s="25" t="s">
        <v>102</v>
      </c>
      <c r="B140" s="25" t="s">
        <v>103</v>
      </c>
      <c r="C140" s="25" t="s">
        <v>442</v>
      </c>
      <c r="D140" s="25" t="s">
        <v>443</v>
      </c>
      <c r="E140" s="25" t="s">
        <v>444</v>
      </c>
      <c r="F140" s="25" t="s">
        <v>445</v>
      </c>
      <c r="G140" s="25" t="s">
        <v>448</v>
      </c>
      <c r="H140" s="25" t="s">
        <v>457</v>
      </c>
      <c r="I140" s="26">
        <v>94</v>
      </c>
      <c r="J140" s="26">
        <v>113</v>
      </c>
      <c r="K140" s="27">
        <v>207</v>
      </c>
      <c r="L140" t="e">
        <v>#N/A</v>
      </c>
      <c r="R140" s="29">
        <v>15</v>
      </c>
      <c r="AM140">
        <v>0</v>
      </c>
      <c r="AN140" s="41"/>
      <c r="AO140" s="42"/>
      <c r="AP140" s="42"/>
      <c r="AQ140" s="42"/>
      <c r="AR140" s="42"/>
      <c r="AS140" s="42"/>
      <c r="AT140" s="42"/>
      <c r="AU140" s="43"/>
      <c r="AV140" s="44"/>
      <c r="AW140" s="45"/>
      <c r="AX140" s="42"/>
      <c r="AY140" s="42"/>
      <c r="AZ140" s="42"/>
      <c r="BA140" s="43"/>
      <c r="BB140" s="46"/>
      <c r="BC140" s="38"/>
      <c r="BD140" s="38"/>
      <c r="BE140" s="38"/>
      <c r="BF140" s="38"/>
      <c r="BG140" s="38"/>
      <c r="BH140" s="38"/>
      <c r="BI140" s="38"/>
      <c r="BJ140" s="38"/>
      <c r="BK140" s="38"/>
      <c r="BL140" s="38"/>
      <c r="BM140" s="38"/>
      <c r="BN140" s="38"/>
      <c r="BO140" s="38"/>
      <c r="BP140" s="45"/>
      <c r="BQ140" s="42"/>
      <c r="BR140" s="42"/>
      <c r="BS140" s="42"/>
      <c r="BT140" s="42"/>
      <c r="BU140" s="42"/>
      <c r="BV140" s="42"/>
      <c r="BW140" s="42"/>
      <c r="BX140" s="42"/>
      <c r="BY140" s="42"/>
      <c r="BZ140" s="47"/>
      <c r="CA140" s="45"/>
      <c r="CB140" s="42"/>
      <c r="CC140" s="42"/>
      <c r="CD140" s="42"/>
      <c r="CE140" s="42"/>
      <c r="CF140" s="42"/>
      <c r="CG140" s="42"/>
      <c r="CH140" s="42"/>
      <c r="CI140" s="42"/>
      <c r="CJ140" s="42"/>
      <c r="CK140" s="47"/>
      <c r="CL140" s="45"/>
      <c r="CM140" s="47"/>
      <c r="CN140" s="45"/>
      <c r="CO140" s="42"/>
      <c r="CP140" s="42"/>
      <c r="CQ140" s="42"/>
      <c r="CR140" s="42"/>
      <c r="CS140" s="42"/>
      <c r="CT140" s="42"/>
      <c r="CU140" s="47"/>
      <c r="CV140" s="45"/>
      <c r="CW140" s="42"/>
      <c r="CX140" s="42"/>
      <c r="CY140" s="42"/>
      <c r="CZ140" s="42"/>
      <c r="DA140" s="42"/>
      <c r="DB140" s="42"/>
      <c r="DC140" s="42"/>
      <c r="DD140" s="42"/>
      <c r="DE140" s="47"/>
      <c r="DF140" s="118"/>
    </row>
    <row r="141" spans="1:110" ht="15" thickBot="1" x14ac:dyDescent="0.4">
      <c r="A141" s="25" t="s">
        <v>102</v>
      </c>
      <c r="B141" s="25" t="s">
        <v>103</v>
      </c>
      <c r="C141" s="25" t="s">
        <v>442</v>
      </c>
      <c r="D141" s="25" t="s">
        <v>443</v>
      </c>
      <c r="E141" s="25" t="s">
        <v>458</v>
      </c>
      <c r="F141" s="25" t="s">
        <v>459</v>
      </c>
      <c r="G141" s="25" t="s">
        <v>460</v>
      </c>
      <c r="H141" s="25" t="s">
        <v>461</v>
      </c>
      <c r="I141" s="26">
        <v>192</v>
      </c>
      <c r="J141" s="26">
        <v>172</v>
      </c>
      <c r="K141" s="27">
        <v>364</v>
      </c>
      <c r="L141" t="s">
        <v>460</v>
      </c>
      <c r="M141">
        <v>70</v>
      </c>
      <c r="N141">
        <v>69</v>
      </c>
      <c r="O141" t="s">
        <v>461</v>
      </c>
      <c r="P141">
        <v>4201</v>
      </c>
      <c r="Q141" t="s">
        <v>460</v>
      </c>
      <c r="R141" s="29">
        <v>15</v>
      </c>
      <c r="S141">
        <v>42</v>
      </c>
      <c r="T141" t="s">
        <v>462</v>
      </c>
      <c r="U141">
        <v>4</v>
      </c>
      <c r="V141" t="s">
        <v>450</v>
      </c>
      <c r="W141">
        <v>0.90337500000000004</v>
      </c>
      <c r="X141">
        <v>12</v>
      </c>
      <c r="Y141">
        <v>4201</v>
      </c>
      <c r="Z141">
        <v>51360</v>
      </c>
      <c r="AA141">
        <v>18526</v>
      </c>
      <c r="AB141">
        <v>1324</v>
      </c>
      <c r="AC141">
        <v>6670</v>
      </c>
      <c r="AD141">
        <v>24840</v>
      </c>
      <c r="AE141">
        <v>163</v>
      </c>
      <c r="AF141">
        <v>9</v>
      </c>
      <c r="AG141">
        <v>31</v>
      </c>
      <c r="AH141">
        <v>0</v>
      </c>
      <c r="AI141">
        <v>15</v>
      </c>
      <c r="AJ141">
        <v>0</v>
      </c>
      <c r="AK141">
        <v>84</v>
      </c>
      <c r="AL141">
        <v>24</v>
      </c>
      <c r="AM141">
        <v>6670</v>
      </c>
      <c r="AN141" s="41">
        <v>8</v>
      </c>
      <c r="AO141" s="42">
        <v>3</v>
      </c>
      <c r="AP141" s="42">
        <v>1</v>
      </c>
      <c r="AQ141" s="42">
        <v>0</v>
      </c>
      <c r="AR141" s="42">
        <v>0</v>
      </c>
      <c r="AS141" s="42">
        <v>0</v>
      </c>
      <c r="AT141" s="42">
        <v>0</v>
      </c>
      <c r="AU141" s="43">
        <v>0</v>
      </c>
      <c r="AV141" s="44">
        <v>9</v>
      </c>
      <c r="AW141" s="45">
        <v>10.17910447761194</v>
      </c>
      <c r="AX141" s="42">
        <v>5.9378109452736316</v>
      </c>
      <c r="AY141" s="42">
        <v>7.2487562189054726</v>
      </c>
      <c r="AZ141" s="42">
        <v>5.4751243781094523</v>
      </c>
      <c r="BA141" s="43">
        <v>7.0945273631840795</v>
      </c>
      <c r="BB141" s="46">
        <v>8.5523768563797873</v>
      </c>
      <c r="BC141" s="38">
        <v>0.34931506849315069</v>
      </c>
      <c r="BD141" s="38">
        <v>2.0547945205479451E-2</v>
      </c>
      <c r="BE141" s="38">
        <v>0.1011543134872418</v>
      </c>
      <c r="BF141" s="38">
        <v>7.6549210206561358E-2</v>
      </c>
      <c r="BG141" s="38">
        <v>6.561360874848117E-2</v>
      </c>
      <c r="BH141" s="38">
        <v>6.0145808019441069E-2</v>
      </c>
      <c r="BI141" s="38">
        <v>1.8904109589041096</v>
      </c>
      <c r="BJ141" s="38">
        <v>1.0684931506849316</v>
      </c>
      <c r="BK141" s="38">
        <v>4.1095890410958902E-2</v>
      </c>
      <c r="BL141" s="38">
        <v>0.69863013698630128</v>
      </c>
      <c r="BM141" s="38">
        <v>0.14383561643835616</v>
      </c>
      <c r="BN141" s="38">
        <v>4.1095890410958902E-2</v>
      </c>
      <c r="BO141" s="38">
        <v>0.16438356164383561</v>
      </c>
      <c r="BP141" s="45">
        <v>87</v>
      </c>
      <c r="BQ141" s="42">
        <v>15</v>
      </c>
      <c r="BR141" s="42">
        <v>26</v>
      </c>
      <c r="BS141" s="42">
        <v>10</v>
      </c>
      <c r="BT141" s="42">
        <v>66</v>
      </c>
      <c r="BU141" s="42">
        <v>4</v>
      </c>
      <c r="BV141" s="42">
        <v>1</v>
      </c>
      <c r="BW141" s="42">
        <v>3</v>
      </c>
      <c r="BX141" s="42">
        <v>4</v>
      </c>
      <c r="BY141" s="42">
        <v>6</v>
      </c>
      <c r="BZ141" s="47">
        <v>11</v>
      </c>
      <c r="CA141" s="45">
        <v>306</v>
      </c>
      <c r="CB141" s="42">
        <v>23</v>
      </c>
      <c r="CC141" s="42">
        <v>89</v>
      </c>
      <c r="CD141" s="42">
        <v>38</v>
      </c>
      <c r="CE141" s="42">
        <v>4</v>
      </c>
      <c r="CF141" s="42">
        <v>0</v>
      </c>
      <c r="CG141" s="42">
        <v>2</v>
      </c>
      <c r="CH141" s="42">
        <v>0</v>
      </c>
      <c r="CI141" s="42">
        <v>1</v>
      </c>
      <c r="CJ141" s="42">
        <v>0</v>
      </c>
      <c r="CK141" s="47">
        <v>38</v>
      </c>
      <c r="CL141" s="45">
        <v>743</v>
      </c>
      <c r="CM141" s="47">
        <v>19091</v>
      </c>
      <c r="CN141" s="45">
        <v>18</v>
      </c>
      <c r="CO141" s="42">
        <v>1</v>
      </c>
      <c r="CP141" s="42">
        <v>97</v>
      </c>
      <c r="CQ141" s="42">
        <v>2</v>
      </c>
      <c r="CR141" s="42">
        <v>2</v>
      </c>
      <c r="CS141" s="42">
        <v>2</v>
      </c>
      <c r="CT141" s="42">
        <v>68</v>
      </c>
      <c r="CU141" s="47">
        <v>1</v>
      </c>
      <c r="CV141" s="45">
        <v>30</v>
      </c>
      <c r="CW141" s="42">
        <v>23</v>
      </c>
      <c r="CX141" s="42">
        <v>47</v>
      </c>
      <c r="CY141" s="42">
        <v>16</v>
      </c>
      <c r="CZ141" s="42">
        <v>21</v>
      </c>
      <c r="DA141" s="42">
        <v>48</v>
      </c>
      <c r="DB141" s="42">
        <v>19</v>
      </c>
      <c r="DC141" s="42">
        <v>7</v>
      </c>
      <c r="DD141" s="42">
        <v>43</v>
      </c>
      <c r="DE141" s="47">
        <v>17</v>
      </c>
      <c r="DF141" s="118">
        <v>677.80487804878044</v>
      </c>
    </row>
    <row r="142" spans="1:110" ht="15" thickBot="1" x14ac:dyDescent="0.4">
      <c r="A142" s="25" t="s">
        <v>102</v>
      </c>
      <c r="B142" s="25" t="s">
        <v>103</v>
      </c>
      <c r="C142" s="25" t="s">
        <v>442</v>
      </c>
      <c r="D142" s="25" t="s">
        <v>443</v>
      </c>
      <c r="E142" s="25" t="s">
        <v>458</v>
      </c>
      <c r="F142" s="25" t="s">
        <v>459</v>
      </c>
      <c r="G142" s="25" t="s">
        <v>463</v>
      </c>
      <c r="H142" s="25" t="s">
        <v>464</v>
      </c>
      <c r="I142" s="26">
        <v>134</v>
      </c>
      <c r="J142" s="26">
        <v>123</v>
      </c>
      <c r="K142" s="27">
        <v>257</v>
      </c>
      <c r="L142" t="s">
        <v>463</v>
      </c>
      <c r="M142">
        <v>72</v>
      </c>
      <c r="N142">
        <v>71</v>
      </c>
      <c r="O142" t="s">
        <v>464</v>
      </c>
      <c r="P142">
        <v>4202</v>
      </c>
      <c r="Q142" t="s">
        <v>463</v>
      </c>
      <c r="R142" s="29">
        <v>15</v>
      </c>
      <c r="S142">
        <v>42</v>
      </c>
      <c r="T142" t="s">
        <v>462</v>
      </c>
      <c r="U142">
        <v>4</v>
      </c>
      <c r="V142" t="s">
        <v>450</v>
      </c>
      <c r="W142">
        <v>0.80782299999999996</v>
      </c>
      <c r="X142">
        <v>12</v>
      </c>
      <c r="Y142">
        <v>4202</v>
      </c>
      <c r="Z142">
        <v>39069</v>
      </c>
      <c r="AA142">
        <v>10509</v>
      </c>
      <c r="AB142">
        <v>7570</v>
      </c>
      <c r="AC142">
        <v>5182</v>
      </c>
      <c r="AD142">
        <v>15808</v>
      </c>
      <c r="AE142">
        <v>232</v>
      </c>
      <c r="AF142">
        <v>13</v>
      </c>
      <c r="AG142">
        <v>58</v>
      </c>
      <c r="AH142">
        <v>17</v>
      </c>
      <c r="AI142">
        <v>1</v>
      </c>
      <c r="AJ142">
        <v>0</v>
      </c>
      <c r="AK142">
        <v>127</v>
      </c>
      <c r="AL142">
        <v>17</v>
      </c>
      <c r="AM142">
        <v>73964</v>
      </c>
      <c r="AN142" s="41">
        <v>7</v>
      </c>
      <c r="AO142" s="42">
        <v>3</v>
      </c>
      <c r="AP142" s="42">
        <v>3</v>
      </c>
      <c r="AQ142" s="42">
        <v>2</v>
      </c>
      <c r="AR142" s="42">
        <v>0</v>
      </c>
      <c r="AS142" s="42">
        <v>0</v>
      </c>
      <c r="AT142" s="42">
        <v>0</v>
      </c>
      <c r="AU142" s="43">
        <v>0</v>
      </c>
      <c r="AV142" s="44">
        <v>13</v>
      </c>
      <c r="AW142" s="45">
        <v>19.044776119402986</v>
      </c>
      <c r="AX142" s="42">
        <v>11.109452736318408</v>
      </c>
      <c r="AY142" s="42">
        <v>13.562189054726367</v>
      </c>
      <c r="AZ142" s="42">
        <v>10.243781094527364</v>
      </c>
      <c r="BA142" s="43">
        <v>13.273631840796019</v>
      </c>
      <c r="BB142" s="46">
        <v>16.001221215162182</v>
      </c>
      <c r="BC142" s="38">
        <v>0.50456621004566204</v>
      </c>
      <c r="BD142" s="38">
        <v>2.9680365296803651E-2</v>
      </c>
      <c r="BE142" s="38">
        <v>0.14611178614823814</v>
      </c>
      <c r="BF142" s="38">
        <v>0.11057108140947752</v>
      </c>
      <c r="BG142" s="38">
        <v>9.4775212636695014E-2</v>
      </c>
      <c r="BH142" s="38">
        <v>8.6877278250303766E-2</v>
      </c>
      <c r="BI142" s="38">
        <v>2.730593607305936</v>
      </c>
      <c r="BJ142" s="38">
        <v>1.54337899543379</v>
      </c>
      <c r="BK142" s="38">
        <v>5.936073059360731E-2</v>
      </c>
      <c r="BL142" s="38">
        <v>1.0091324200913241</v>
      </c>
      <c r="BM142" s="38">
        <v>0.20776255707762556</v>
      </c>
      <c r="BN142" s="38">
        <v>5.9360730593607296E-2</v>
      </c>
      <c r="BO142" s="38">
        <v>0.23744292237442924</v>
      </c>
      <c r="BP142" s="45">
        <v>126</v>
      </c>
      <c r="BQ142" s="42">
        <v>21</v>
      </c>
      <c r="BR142" s="42">
        <v>38</v>
      </c>
      <c r="BS142" s="42">
        <v>14</v>
      </c>
      <c r="BT142" s="42">
        <v>95</v>
      </c>
      <c r="BU142" s="42">
        <v>6</v>
      </c>
      <c r="BV142" s="42">
        <v>2</v>
      </c>
      <c r="BW142" s="42">
        <v>4</v>
      </c>
      <c r="BX142" s="42">
        <v>5</v>
      </c>
      <c r="BY142" s="42">
        <v>8</v>
      </c>
      <c r="BZ142" s="47">
        <v>16</v>
      </c>
      <c r="CA142" s="45">
        <v>442</v>
      </c>
      <c r="CB142" s="42">
        <v>34</v>
      </c>
      <c r="CC142" s="42">
        <v>129</v>
      </c>
      <c r="CD142" s="42">
        <v>54</v>
      </c>
      <c r="CE142" s="42">
        <v>6</v>
      </c>
      <c r="CF142" s="42">
        <v>0</v>
      </c>
      <c r="CG142" s="42">
        <v>4</v>
      </c>
      <c r="CH142" s="42">
        <v>0</v>
      </c>
      <c r="CI142" s="42">
        <v>1</v>
      </c>
      <c r="CJ142" s="42">
        <v>0</v>
      </c>
      <c r="CK142" s="47">
        <v>54</v>
      </c>
      <c r="CL142" s="45">
        <v>524</v>
      </c>
      <c r="CM142" s="47">
        <v>13479</v>
      </c>
      <c r="CN142" s="45">
        <v>197</v>
      </c>
      <c r="CO142" s="42">
        <v>11</v>
      </c>
      <c r="CP142" s="42">
        <v>1073</v>
      </c>
      <c r="CQ142" s="42">
        <v>27</v>
      </c>
      <c r="CR142" s="42">
        <v>20</v>
      </c>
      <c r="CS142" s="42">
        <v>26</v>
      </c>
      <c r="CT142" s="42">
        <v>759</v>
      </c>
      <c r="CU142" s="47">
        <v>16</v>
      </c>
      <c r="CV142" s="45">
        <v>44</v>
      </c>
      <c r="CW142" s="42">
        <v>33</v>
      </c>
      <c r="CX142" s="42">
        <v>68</v>
      </c>
      <c r="CY142" s="42">
        <v>23</v>
      </c>
      <c r="CZ142" s="42">
        <v>31</v>
      </c>
      <c r="DA142" s="42">
        <v>69</v>
      </c>
      <c r="DB142" s="42">
        <v>27</v>
      </c>
      <c r="DC142" s="42">
        <v>10</v>
      </c>
      <c r="DD142" s="42">
        <v>62</v>
      </c>
      <c r="DE142" s="47">
        <v>25</v>
      </c>
      <c r="DF142" s="118">
        <v>478.56003752345214</v>
      </c>
    </row>
    <row r="143" spans="1:110" ht="15" thickBot="1" x14ac:dyDescent="0.4">
      <c r="A143" s="25" t="s">
        <v>102</v>
      </c>
      <c r="B143" s="25" t="s">
        <v>103</v>
      </c>
      <c r="C143" s="25" t="s">
        <v>442</v>
      </c>
      <c r="D143" s="25" t="s">
        <v>443</v>
      </c>
      <c r="E143" s="25" t="s">
        <v>458</v>
      </c>
      <c r="F143" s="25" t="s">
        <v>459</v>
      </c>
      <c r="G143" s="25" t="s">
        <v>465</v>
      </c>
      <c r="H143" s="25" t="s">
        <v>466</v>
      </c>
      <c r="I143" s="26">
        <v>103</v>
      </c>
      <c r="J143" s="26">
        <v>102</v>
      </c>
      <c r="K143" s="27">
        <v>205</v>
      </c>
      <c r="L143" t="s">
        <v>467</v>
      </c>
      <c r="M143">
        <v>73</v>
      </c>
      <c r="N143">
        <v>72</v>
      </c>
      <c r="O143" t="s">
        <v>466</v>
      </c>
      <c r="P143">
        <v>4203</v>
      </c>
      <c r="Q143" t="s">
        <v>467</v>
      </c>
      <c r="R143" s="29">
        <v>15</v>
      </c>
      <c r="S143">
        <v>42</v>
      </c>
      <c r="T143" t="s">
        <v>462</v>
      </c>
      <c r="U143">
        <v>4</v>
      </c>
      <c r="V143" t="s">
        <v>450</v>
      </c>
      <c r="W143">
        <v>0.87389499999999998</v>
      </c>
      <c r="X143">
        <v>12</v>
      </c>
      <c r="Y143">
        <v>4203</v>
      </c>
      <c r="Z143">
        <v>38643</v>
      </c>
      <c r="AA143">
        <v>7281</v>
      </c>
      <c r="AB143">
        <v>7041</v>
      </c>
      <c r="AC143">
        <v>2967</v>
      </c>
      <c r="AD143">
        <v>21354</v>
      </c>
      <c r="AE143">
        <v>109</v>
      </c>
      <c r="AF143">
        <v>21</v>
      </c>
      <c r="AG143">
        <v>38</v>
      </c>
      <c r="AH143">
        <v>2</v>
      </c>
      <c r="AI143">
        <v>10</v>
      </c>
      <c r="AJ143">
        <v>0</v>
      </c>
      <c r="AK143">
        <v>39</v>
      </c>
      <c r="AL143">
        <v>0</v>
      </c>
      <c r="AM143">
        <v>11059</v>
      </c>
      <c r="AN143" s="41">
        <v>41</v>
      </c>
      <c r="AO143" s="42">
        <v>6</v>
      </c>
      <c r="AP143" s="42">
        <v>15</v>
      </c>
      <c r="AQ143" s="42">
        <v>0</v>
      </c>
      <c r="AR143" s="42">
        <v>0</v>
      </c>
      <c r="AS143" s="42">
        <v>0</v>
      </c>
      <c r="AT143" s="42">
        <v>0</v>
      </c>
      <c r="AU143" s="43">
        <v>0</v>
      </c>
      <c r="AV143" s="44">
        <v>21</v>
      </c>
      <c r="AW143" s="45">
        <v>12.477611940298507</v>
      </c>
      <c r="AX143" s="42">
        <v>7.278606965174129</v>
      </c>
      <c r="AY143" s="42">
        <v>8.8855721393034823</v>
      </c>
      <c r="AZ143" s="42">
        <v>6.7114427860696519</v>
      </c>
      <c r="BA143" s="43">
        <v>8.6965174129353233</v>
      </c>
      <c r="BB143" s="46">
        <v>10.483558727175222</v>
      </c>
      <c r="BC143" s="38">
        <v>0.81506849315068486</v>
      </c>
      <c r="BD143" s="38">
        <v>4.7945205479452052E-2</v>
      </c>
      <c r="BE143" s="38">
        <v>0.23602673147023087</v>
      </c>
      <c r="BF143" s="38">
        <v>0.17861482381530985</v>
      </c>
      <c r="BG143" s="38">
        <v>0.15309842041312272</v>
      </c>
      <c r="BH143" s="38">
        <v>0.14034021871202917</v>
      </c>
      <c r="BI143" s="38">
        <v>4.4109589041095889</v>
      </c>
      <c r="BJ143" s="38">
        <v>2.4931506849315066</v>
      </c>
      <c r="BK143" s="38">
        <v>9.5890410958904104E-2</v>
      </c>
      <c r="BL143" s="38">
        <v>1.6301369863013699</v>
      </c>
      <c r="BM143" s="38">
        <v>0.33561643835616439</v>
      </c>
      <c r="BN143" s="38">
        <v>9.5890410958904104E-2</v>
      </c>
      <c r="BO143" s="38">
        <v>0.38356164383561647</v>
      </c>
      <c r="BP143" s="45">
        <v>204</v>
      </c>
      <c r="BQ143" s="42">
        <v>35</v>
      </c>
      <c r="BR143" s="42">
        <v>62</v>
      </c>
      <c r="BS143" s="42">
        <v>22</v>
      </c>
      <c r="BT143" s="42">
        <v>153</v>
      </c>
      <c r="BU143" s="42">
        <v>9</v>
      </c>
      <c r="BV143" s="42">
        <v>3</v>
      </c>
      <c r="BW143" s="42">
        <v>6</v>
      </c>
      <c r="BX143" s="42">
        <v>9</v>
      </c>
      <c r="BY143" s="42">
        <v>14</v>
      </c>
      <c r="BZ143" s="47">
        <v>25</v>
      </c>
      <c r="CA143" s="45">
        <v>715</v>
      </c>
      <c r="CB143" s="42">
        <v>55</v>
      </c>
      <c r="CC143" s="42">
        <v>208</v>
      </c>
      <c r="CD143" s="42">
        <v>88</v>
      </c>
      <c r="CE143" s="42">
        <v>9</v>
      </c>
      <c r="CF143" s="42">
        <v>0</v>
      </c>
      <c r="CG143" s="42">
        <v>6</v>
      </c>
      <c r="CH143" s="42">
        <v>0</v>
      </c>
      <c r="CI143" s="42">
        <v>1</v>
      </c>
      <c r="CJ143" s="42">
        <v>0</v>
      </c>
      <c r="CK143" s="47">
        <v>88</v>
      </c>
      <c r="CL143" s="45">
        <v>418</v>
      </c>
      <c r="CM143" s="47">
        <v>10752</v>
      </c>
      <c r="CN143" s="45">
        <v>29</v>
      </c>
      <c r="CO143" s="42">
        <v>2</v>
      </c>
      <c r="CP143" s="42">
        <v>160</v>
      </c>
      <c r="CQ143" s="42">
        <v>4</v>
      </c>
      <c r="CR143" s="42">
        <v>3</v>
      </c>
      <c r="CS143" s="42">
        <v>4</v>
      </c>
      <c r="CT143" s="42">
        <v>114</v>
      </c>
      <c r="CU143" s="47">
        <v>2</v>
      </c>
      <c r="CV143" s="45">
        <v>70</v>
      </c>
      <c r="CW143" s="42">
        <v>53</v>
      </c>
      <c r="CX143" s="42">
        <v>110</v>
      </c>
      <c r="CY143" s="42">
        <v>37</v>
      </c>
      <c r="CZ143" s="42">
        <v>49</v>
      </c>
      <c r="DA143" s="42">
        <v>112</v>
      </c>
      <c r="DB143" s="42">
        <v>44</v>
      </c>
      <c r="DC143" s="42">
        <v>16</v>
      </c>
      <c r="DD143" s="42">
        <v>100</v>
      </c>
      <c r="DE143" s="47">
        <v>40</v>
      </c>
      <c r="DF143" s="118">
        <v>381.73076923076923</v>
      </c>
    </row>
    <row r="144" spans="1:110" ht="15" thickBot="1" x14ac:dyDescent="0.4">
      <c r="A144" s="25" t="s">
        <v>102</v>
      </c>
      <c r="B144" s="25" t="s">
        <v>103</v>
      </c>
      <c r="C144" s="25" t="s">
        <v>442</v>
      </c>
      <c r="D144" s="25" t="s">
        <v>443</v>
      </c>
      <c r="E144" s="25" t="s">
        <v>458</v>
      </c>
      <c r="F144" s="25" t="s">
        <v>459</v>
      </c>
      <c r="G144" s="25" t="s">
        <v>468</v>
      </c>
      <c r="H144" s="25" t="s">
        <v>469</v>
      </c>
      <c r="I144" s="26">
        <v>65</v>
      </c>
      <c r="J144" s="26">
        <v>78</v>
      </c>
      <c r="K144" s="27">
        <v>143</v>
      </c>
      <c r="L144" t="s">
        <v>470</v>
      </c>
      <c r="M144">
        <v>75</v>
      </c>
      <c r="N144">
        <v>74</v>
      </c>
      <c r="O144" t="s">
        <v>469</v>
      </c>
      <c r="P144">
        <v>4204</v>
      </c>
      <c r="Q144" t="s">
        <v>470</v>
      </c>
      <c r="R144" s="29">
        <v>15</v>
      </c>
      <c r="S144">
        <v>42</v>
      </c>
      <c r="T144" t="s">
        <v>462</v>
      </c>
      <c r="U144">
        <v>4</v>
      </c>
      <c r="V144" t="s">
        <v>450</v>
      </c>
      <c r="W144">
        <v>0.495925</v>
      </c>
      <c r="X144">
        <v>12</v>
      </c>
      <c r="Y144">
        <v>4204</v>
      </c>
      <c r="Z144">
        <v>51659</v>
      </c>
      <c r="AA144">
        <v>6717</v>
      </c>
      <c r="AB144">
        <v>5564</v>
      </c>
      <c r="AC144">
        <v>2685</v>
      </c>
      <c r="AD144">
        <v>36693</v>
      </c>
      <c r="AE144">
        <v>24</v>
      </c>
      <c r="AF144">
        <v>3</v>
      </c>
      <c r="AG144">
        <v>6</v>
      </c>
      <c r="AH144">
        <v>0</v>
      </c>
      <c r="AI144">
        <v>0</v>
      </c>
      <c r="AJ144">
        <v>0</v>
      </c>
      <c r="AK144">
        <v>15</v>
      </c>
      <c r="AL144">
        <v>0</v>
      </c>
      <c r="AM144">
        <v>2685</v>
      </c>
      <c r="AN144" s="41">
        <v>24</v>
      </c>
      <c r="AO144" s="42">
        <v>0</v>
      </c>
      <c r="AP144" s="42">
        <v>19</v>
      </c>
      <c r="AQ144" s="42">
        <v>5</v>
      </c>
      <c r="AR144" s="42">
        <v>0</v>
      </c>
      <c r="AS144" s="42">
        <v>0</v>
      </c>
      <c r="AT144" s="42">
        <v>0</v>
      </c>
      <c r="AU144" s="43">
        <v>0</v>
      </c>
      <c r="AV144" s="44">
        <v>3</v>
      </c>
      <c r="AW144" s="45">
        <v>1.9701492537313432</v>
      </c>
      <c r="AX144" s="42">
        <v>1.1492537313432836</v>
      </c>
      <c r="AY144" s="42">
        <v>1.4029850746268657</v>
      </c>
      <c r="AZ144" s="42">
        <v>1.0597014925373134</v>
      </c>
      <c r="BA144" s="43">
        <v>1.3731343283582089</v>
      </c>
      <c r="BB144" s="46">
        <v>1.655298746396088</v>
      </c>
      <c r="BC144" s="38">
        <v>0.11643835616438356</v>
      </c>
      <c r="BD144" s="38">
        <v>6.8493150684931503E-3</v>
      </c>
      <c r="BE144" s="38">
        <v>3.3718104495747268E-2</v>
      </c>
      <c r="BF144" s="38">
        <v>2.551640340218712E-2</v>
      </c>
      <c r="BG144" s="38">
        <v>2.187120291616039E-2</v>
      </c>
      <c r="BH144" s="38">
        <v>2.0048602673147023E-2</v>
      </c>
      <c r="BI144" s="38">
        <v>0.63013698630136983</v>
      </c>
      <c r="BJ144" s="38">
        <v>0.35616438356164387</v>
      </c>
      <c r="BK144" s="38">
        <v>1.3698630136986302E-2</v>
      </c>
      <c r="BL144" s="38">
        <v>0.23287671232876711</v>
      </c>
      <c r="BM144" s="38">
        <v>4.7945205479452059E-2</v>
      </c>
      <c r="BN144" s="38">
        <v>1.3698630136986301E-2</v>
      </c>
      <c r="BO144" s="38">
        <v>5.4794520547945209E-2</v>
      </c>
      <c r="BP144" s="45">
        <v>29</v>
      </c>
      <c r="BQ144" s="42">
        <v>5</v>
      </c>
      <c r="BR144" s="42">
        <v>9</v>
      </c>
      <c r="BS144" s="42">
        <v>3</v>
      </c>
      <c r="BT144" s="42">
        <v>22</v>
      </c>
      <c r="BU144" s="42">
        <v>1</v>
      </c>
      <c r="BV144" s="42">
        <v>0</v>
      </c>
      <c r="BW144" s="42">
        <v>1</v>
      </c>
      <c r="BX144" s="42">
        <v>1</v>
      </c>
      <c r="BY144" s="42">
        <v>2</v>
      </c>
      <c r="BZ144" s="47">
        <v>4</v>
      </c>
      <c r="CA144" s="45">
        <v>102</v>
      </c>
      <c r="CB144" s="42">
        <v>8</v>
      </c>
      <c r="CC144" s="42">
        <v>30</v>
      </c>
      <c r="CD144" s="42">
        <v>13</v>
      </c>
      <c r="CE144" s="42">
        <v>1</v>
      </c>
      <c r="CF144" s="42">
        <v>0</v>
      </c>
      <c r="CG144" s="42">
        <v>1</v>
      </c>
      <c r="CH144" s="42">
        <v>0</v>
      </c>
      <c r="CI144" s="42">
        <v>0</v>
      </c>
      <c r="CJ144" s="42">
        <v>0</v>
      </c>
      <c r="CK144" s="47">
        <v>13</v>
      </c>
      <c r="CL144" s="45">
        <v>292</v>
      </c>
      <c r="CM144" s="47">
        <v>7500</v>
      </c>
      <c r="CN144" s="45">
        <v>7</v>
      </c>
      <c r="CO144" s="42">
        <v>0</v>
      </c>
      <c r="CP144" s="42">
        <v>39</v>
      </c>
      <c r="CQ144" s="42">
        <v>1</v>
      </c>
      <c r="CR144" s="42">
        <v>1</v>
      </c>
      <c r="CS144" s="42">
        <v>1</v>
      </c>
      <c r="CT144" s="42">
        <v>28</v>
      </c>
      <c r="CU144" s="47">
        <v>1</v>
      </c>
      <c r="CV144" s="45">
        <v>10</v>
      </c>
      <c r="CW144" s="42">
        <v>8</v>
      </c>
      <c r="CX144" s="42">
        <v>16</v>
      </c>
      <c r="CY144" s="42">
        <v>5</v>
      </c>
      <c r="CZ144" s="42">
        <v>7</v>
      </c>
      <c r="DA144" s="42">
        <v>16</v>
      </c>
      <c r="DB144" s="42">
        <v>6</v>
      </c>
      <c r="DC144" s="42">
        <v>2</v>
      </c>
      <c r="DD144" s="42">
        <v>14</v>
      </c>
      <c r="DE144" s="47">
        <v>6</v>
      </c>
      <c r="DF144" s="118">
        <v>266.28048780487802</v>
      </c>
    </row>
    <row r="145" spans="1:110" ht="15" thickBot="1" x14ac:dyDescent="0.4">
      <c r="A145" s="25" t="s">
        <v>102</v>
      </c>
      <c r="B145" s="25" t="s">
        <v>103</v>
      </c>
      <c r="C145" s="25" t="s">
        <v>442</v>
      </c>
      <c r="D145" s="25" t="s">
        <v>443</v>
      </c>
      <c r="E145" s="25" t="s">
        <v>458</v>
      </c>
      <c r="F145" s="25" t="s">
        <v>459</v>
      </c>
      <c r="G145" s="25" t="s">
        <v>471</v>
      </c>
      <c r="H145" s="25" t="s">
        <v>472</v>
      </c>
      <c r="I145" s="26">
        <v>117</v>
      </c>
      <c r="J145" s="26">
        <v>130</v>
      </c>
      <c r="K145" s="27">
        <v>247</v>
      </c>
      <c r="L145" t="s">
        <v>473</v>
      </c>
      <c r="M145">
        <v>76</v>
      </c>
      <c r="N145">
        <v>75</v>
      </c>
      <c r="O145" t="s">
        <v>472</v>
      </c>
      <c r="P145">
        <v>4205</v>
      </c>
      <c r="Q145" t="s">
        <v>473</v>
      </c>
      <c r="R145" s="29">
        <v>15</v>
      </c>
      <c r="S145">
        <v>42</v>
      </c>
      <c r="T145" t="s">
        <v>462</v>
      </c>
      <c r="U145">
        <v>4</v>
      </c>
      <c r="V145" t="s">
        <v>450</v>
      </c>
      <c r="W145">
        <v>0.53779900000000003</v>
      </c>
      <c r="X145">
        <v>12</v>
      </c>
      <c r="Y145">
        <v>4205</v>
      </c>
      <c r="Z145">
        <v>31102</v>
      </c>
      <c r="AA145">
        <v>7100</v>
      </c>
      <c r="AB145">
        <v>6148</v>
      </c>
      <c r="AC145">
        <v>4106</v>
      </c>
      <c r="AD145">
        <v>13748</v>
      </c>
      <c r="AE145">
        <v>216</v>
      </c>
      <c r="AF145">
        <v>40</v>
      </c>
      <c r="AG145">
        <v>49</v>
      </c>
      <c r="AH145">
        <v>0</v>
      </c>
      <c r="AI145">
        <v>0</v>
      </c>
      <c r="AJ145">
        <v>0</v>
      </c>
      <c r="AK145">
        <v>124</v>
      </c>
      <c r="AL145">
        <v>3</v>
      </c>
      <c r="AM145">
        <v>4106</v>
      </c>
      <c r="AN145" s="41">
        <v>20</v>
      </c>
      <c r="AO145" s="42">
        <v>1</v>
      </c>
      <c r="AP145" s="42">
        <v>19</v>
      </c>
      <c r="AQ145" s="42">
        <v>1</v>
      </c>
      <c r="AR145" s="42">
        <v>0</v>
      </c>
      <c r="AS145" s="42">
        <v>0</v>
      </c>
      <c r="AT145" s="42">
        <v>0</v>
      </c>
      <c r="AU145" s="43">
        <v>0</v>
      </c>
      <c r="AV145" s="44">
        <v>40</v>
      </c>
      <c r="AW145" s="45">
        <v>16.089552238805972</v>
      </c>
      <c r="AX145" s="42">
        <v>9.3855721393034823</v>
      </c>
      <c r="AY145" s="42">
        <v>11.457711442786069</v>
      </c>
      <c r="AZ145" s="42">
        <v>8.6542288557213922</v>
      </c>
      <c r="BA145" s="43">
        <v>11.213930348258707</v>
      </c>
      <c r="BB145" s="46">
        <v>13.518273095568052</v>
      </c>
      <c r="BC145" s="38">
        <v>1.5525114155251141</v>
      </c>
      <c r="BD145" s="38">
        <v>9.132420091324199E-2</v>
      </c>
      <c r="BE145" s="38">
        <v>0.44957472660996356</v>
      </c>
      <c r="BF145" s="38">
        <v>0.3402187120291616</v>
      </c>
      <c r="BG145" s="38">
        <v>0.2916160388821385</v>
      </c>
      <c r="BH145" s="38">
        <v>0.26731470230862697</v>
      </c>
      <c r="BI145" s="38">
        <v>8.4018264840182635</v>
      </c>
      <c r="BJ145" s="38">
        <v>4.7488584474885842</v>
      </c>
      <c r="BK145" s="38">
        <v>0.18264840182648404</v>
      </c>
      <c r="BL145" s="38">
        <v>3.1050228310502281</v>
      </c>
      <c r="BM145" s="38">
        <v>0.63926940639269403</v>
      </c>
      <c r="BN145" s="38">
        <v>0.18264840182648401</v>
      </c>
      <c r="BO145" s="38">
        <v>0.73059360730593603</v>
      </c>
      <c r="BP145" s="45">
        <v>389</v>
      </c>
      <c r="BQ145" s="42">
        <v>66</v>
      </c>
      <c r="BR145" s="42">
        <v>117</v>
      </c>
      <c r="BS145" s="42">
        <v>42</v>
      </c>
      <c r="BT145" s="42">
        <v>291</v>
      </c>
      <c r="BU145" s="42">
        <v>17</v>
      </c>
      <c r="BV145" s="42">
        <v>6</v>
      </c>
      <c r="BW145" s="42">
        <v>11</v>
      </c>
      <c r="BX145" s="42">
        <v>16</v>
      </c>
      <c r="BY145" s="42">
        <v>26</v>
      </c>
      <c r="BZ145" s="47">
        <v>48</v>
      </c>
      <c r="CA145" s="45">
        <v>1361</v>
      </c>
      <c r="CB145" s="42">
        <v>104</v>
      </c>
      <c r="CC145" s="42">
        <v>395</v>
      </c>
      <c r="CD145" s="42">
        <v>167</v>
      </c>
      <c r="CE145" s="42">
        <v>18</v>
      </c>
      <c r="CF145" s="42">
        <v>0</v>
      </c>
      <c r="CG145" s="42">
        <v>11</v>
      </c>
      <c r="CH145" s="42">
        <v>0</v>
      </c>
      <c r="CI145" s="42">
        <v>2</v>
      </c>
      <c r="CJ145" s="42">
        <v>0</v>
      </c>
      <c r="CK145" s="47">
        <v>167</v>
      </c>
      <c r="CL145" s="45">
        <v>504</v>
      </c>
      <c r="CM145" s="47">
        <v>12955</v>
      </c>
      <c r="CN145" s="45">
        <v>11</v>
      </c>
      <c r="CO145" s="42">
        <v>1</v>
      </c>
      <c r="CP145" s="42">
        <v>60</v>
      </c>
      <c r="CQ145" s="42">
        <v>2</v>
      </c>
      <c r="CR145" s="42">
        <v>1</v>
      </c>
      <c r="CS145" s="42">
        <v>1</v>
      </c>
      <c r="CT145" s="42">
        <v>42</v>
      </c>
      <c r="CU145" s="47">
        <v>1</v>
      </c>
      <c r="CV145" s="45">
        <v>134</v>
      </c>
      <c r="CW145" s="42">
        <v>101</v>
      </c>
      <c r="CX145" s="42">
        <v>209</v>
      </c>
      <c r="CY145" s="42">
        <v>71</v>
      </c>
      <c r="CZ145" s="42">
        <v>94</v>
      </c>
      <c r="DA145" s="42">
        <v>213</v>
      </c>
      <c r="DB145" s="42">
        <v>84</v>
      </c>
      <c r="DC145" s="42">
        <v>30</v>
      </c>
      <c r="DD145" s="42">
        <v>190</v>
      </c>
      <c r="DE145" s="47">
        <v>76</v>
      </c>
      <c r="DF145" s="118">
        <v>459.9390243902439</v>
      </c>
    </row>
    <row r="146" spans="1:110" ht="15" thickBot="1" x14ac:dyDescent="0.4">
      <c r="A146" s="25" t="s">
        <v>102</v>
      </c>
      <c r="B146" s="25" t="s">
        <v>103</v>
      </c>
      <c r="C146" s="25" t="s">
        <v>442</v>
      </c>
      <c r="D146" s="25" t="s">
        <v>443</v>
      </c>
      <c r="E146" s="25" t="s">
        <v>458</v>
      </c>
      <c r="F146" s="25" t="s">
        <v>459</v>
      </c>
      <c r="G146" s="25" t="s">
        <v>474</v>
      </c>
      <c r="H146" s="25" t="s">
        <v>475</v>
      </c>
      <c r="I146" s="26">
        <v>83</v>
      </c>
      <c r="J146" s="26">
        <v>71</v>
      </c>
      <c r="K146" s="27">
        <v>154</v>
      </c>
      <c r="L146" t="s">
        <v>476</v>
      </c>
      <c r="M146">
        <v>77</v>
      </c>
      <c r="N146">
        <v>76</v>
      </c>
      <c r="O146" t="s">
        <v>475</v>
      </c>
      <c r="P146">
        <v>4206</v>
      </c>
      <c r="Q146" t="s">
        <v>476</v>
      </c>
      <c r="R146" s="29">
        <v>15</v>
      </c>
      <c r="S146">
        <v>42</v>
      </c>
      <c r="T146" t="s">
        <v>462</v>
      </c>
      <c r="U146">
        <v>4</v>
      </c>
      <c r="V146" t="s">
        <v>450</v>
      </c>
      <c r="W146">
        <v>0.59352000000000005</v>
      </c>
      <c r="X146">
        <v>12</v>
      </c>
      <c r="Y146">
        <v>4206</v>
      </c>
      <c r="Z146">
        <v>31090</v>
      </c>
      <c r="AA146">
        <v>10180</v>
      </c>
      <c r="AB146">
        <v>4040</v>
      </c>
      <c r="AC146">
        <v>5209</v>
      </c>
      <c r="AD146">
        <v>11661</v>
      </c>
      <c r="AE146">
        <v>168</v>
      </c>
      <c r="AF146">
        <v>12</v>
      </c>
      <c r="AG146">
        <v>54</v>
      </c>
      <c r="AH146">
        <v>23</v>
      </c>
      <c r="AI146">
        <v>0</v>
      </c>
      <c r="AJ146">
        <v>0</v>
      </c>
      <c r="AK146">
        <v>79</v>
      </c>
      <c r="AL146">
        <v>0</v>
      </c>
      <c r="AM146">
        <v>98267</v>
      </c>
      <c r="AN146" s="41">
        <v>11</v>
      </c>
      <c r="AO146" s="42">
        <v>0</v>
      </c>
      <c r="AP146" s="42">
        <v>2</v>
      </c>
      <c r="AQ146" s="42">
        <v>0</v>
      </c>
      <c r="AR146" s="42">
        <v>0</v>
      </c>
      <c r="AS146" s="42">
        <v>0</v>
      </c>
      <c r="AT146" s="42">
        <v>0</v>
      </c>
      <c r="AU146" s="43">
        <v>0</v>
      </c>
      <c r="AV146" s="44">
        <v>12</v>
      </c>
      <c r="AW146" s="45">
        <v>17.731343283582088</v>
      </c>
      <c r="AX146" s="42">
        <v>10.343283582089553</v>
      </c>
      <c r="AY146" s="42">
        <v>12.626865671641792</v>
      </c>
      <c r="AZ146" s="42">
        <v>9.5373134328358216</v>
      </c>
      <c r="BA146" s="43">
        <v>12.35820895522388</v>
      </c>
      <c r="BB146" s="46">
        <v>14.89768871756479</v>
      </c>
      <c r="BC146" s="38">
        <v>0.46575342465753422</v>
      </c>
      <c r="BD146" s="38">
        <v>2.7397260273972601E-2</v>
      </c>
      <c r="BE146" s="38">
        <v>0.13487241798298907</v>
      </c>
      <c r="BF146" s="38">
        <v>0.10206561360874848</v>
      </c>
      <c r="BG146" s="38">
        <v>8.748481166464156E-2</v>
      </c>
      <c r="BH146" s="38">
        <v>8.0194410692588092E-2</v>
      </c>
      <c r="BI146" s="38">
        <v>2.5205479452054793</v>
      </c>
      <c r="BJ146" s="38">
        <v>1.4246575342465755</v>
      </c>
      <c r="BK146" s="38">
        <v>5.4794520547945209E-2</v>
      </c>
      <c r="BL146" s="38">
        <v>0.93150684931506844</v>
      </c>
      <c r="BM146" s="38">
        <v>0.19178082191780824</v>
      </c>
      <c r="BN146" s="38">
        <v>5.4794520547945202E-2</v>
      </c>
      <c r="BO146" s="38">
        <v>0.21917808219178084</v>
      </c>
      <c r="BP146" s="45">
        <v>117</v>
      </c>
      <c r="BQ146" s="42">
        <v>20</v>
      </c>
      <c r="BR146" s="42">
        <v>35</v>
      </c>
      <c r="BS146" s="42">
        <v>13</v>
      </c>
      <c r="BT146" s="42">
        <v>87</v>
      </c>
      <c r="BU146" s="42">
        <v>5</v>
      </c>
      <c r="BV146" s="42">
        <v>2</v>
      </c>
      <c r="BW146" s="42">
        <v>3</v>
      </c>
      <c r="BX146" s="42">
        <v>5</v>
      </c>
      <c r="BY146" s="42">
        <v>8</v>
      </c>
      <c r="BZ146" s="47">
        <v>14</v>
      </c>
      <c r="CA146" s="45">
        <v>408</v>
      </c>
      <c r="CB146" s="42">
        <v>31</v>
      </c>
      <c r="CC146" s="42">
        <v>119</v>
      </c>
      <c r="CD146" s="42">
        <v>50</v>
      </c>
      <c r="CE146" s="42">
        <v>5</v>
      </c>
      <c r="CF146" s="42">
        <v>0</v>
      </c>
      <c r="CG146" s="42">
        <v>3</v>
      </c>
      <c r="CH146" s="42">
        <v>0</v>
      </c>
      <c r="CI146" s="42">
        <v>1</v>
      </c>
      <c r="CJ146" s="42">
        <v>0</v>
      </c>
      <c r="CK146" s="47">
        <v>50</v>
      </c>
      <c r="CL146" s="45">
        <v>314</v>
      </c>
      <c r="CM146" s="47">
        <v>8077</v>
      </c>
      <c r="CN146" s="45">
        <v>262</v>
      </c>
      <c r="CO146" s="42">
        <v>14</v>
      </c>
      <c r="CP146" s="42">
        <v>1426</v>
      </c>
      <c r="CQ146" s="42">
        <v>36</v>
      </c>
      <c r="CR146" s="42">
        <v>27</v>
      </c>
      <c r="CS146" s="42">
        <v>34</v>
      </c>
      <c r="CT146" s="42">
        <v>1009</v>
      </c>
      <c r="CU146" s="47">
        <v>21</v>
      </c>
      <c r="CV146" s="45">
        <v>40</v>
      </c>
      <c r="CW146" s="42">
        <v>30</v>
      </c>
      <c r="CX146" s="42">
        <v>63</v>
      </c>
      <c r="CY146" s="42">
        <v>21</v>
      </c>
      <c r="CZ146" s="42">
        <v>28</v>
      </c>
      <c r="DA146" s="42">
        <v>64</v>
      </c>
      <c r="DB146" s="42">
        <v>25</v>
      </c>
      <c r="DC146" s="42">
        <v>9</v>
      </c>
      <c r="DD146" s="42">
        <v>57</v>
      </c>
      <c r="DE146" s="47">
        <v>23</v>
      </c>
      <c r="DF146" s="118">
        <v>286.76360225140712</v>
      </c>
    </row>
    <row r="147" spans="1:110" ht="15" thickBot="1" x14ac:dyDescent="0.4">
      <c r="A147" s="25" t="s">
        <v>102</v>
      </c>
      <c r="B147" s="25" t="s">
        <v>103</v>
      </c>
      <c r="C147" s="25" t="s">
        <v>442</v>
      </c>
      <c r="D147" s="25" t="s">
        <v>443</v>
      </c>
      <c r="E147" s="25" t="s">
        <v>458</v>
      </c>
      <c r="F147" s="25" t="s">
        <v>459</v>
      </c>
      <c r="G147" s="25" t="s">
        <v>477</v>
      </c>
      <c r="H147" s="25" t="s">
        <v>478</v>
      </c>
      <c r="I147" s="26">
        <v>88</v>
      </c>
      <c r="J147" s="26">
        <v>75</v>
      </c>
      <c r="K147" s="27">
        <v>163</v>
      </c>
      <c r="L147" t="s">
        <v>479</v>
      </c>
      <c r="M147">
        <v>78</v>
      </c>
      <c r="N147">
        <v>77</v>
      </c>
      <c r="O147" t="s">
        <v>478</v>
      </c>
      <c r="P147">
        <v>4207</v>
      </c>
      <c r="Q147" t="s">
        <v>479</v>
      </c>
      <c r="R147" s="29">
        <v>15</v>
      </c>
      <c r="S147">
        <v>42</v>
      </c>
      <c r="T147" t="s">
        <v>462</v>
      </c>
      <c r="U147">
        <v>4</v>
      </c>
      <c r="V147" t="s">
        <v>450</v>
      </c>
      <c r="W147">
        <v>0.76403799999999999</v>
      </c>
      <c r="X147">
        <v>12</v>
      </c>
      <c r="Y147">
        <v>4207</v>
      </c>
      <c r="Z147">
        <v>18340</v>
      </c>
      <c r="AA147">
        <v>3555</v>
      </c>
      <c r="AB147">
        <v>2902</v>
      </c>
      <c r="AC147">
        <v>1870</v>
      </c>
      <c r="AD147">
        <v>10013</v>
      </c>
      <c r="AE147">
        <v>100</v>
      </c>
      <c r="AF147">
        <v>6</v>
      </c>
      <c r="AG147">
        <v>22</v>
      </c>
      <c r="AH147">
        <v>3</v>
      </c>
      <c r="AI147">
        <v>0</v>
      </c>
      <c r="AJ147">
        <v>0</v>
      </c>
      <c r="AK147">
        <v>70</v>
      </c>
      <c r="AL147">
        <v>0</v>
      </c>
      <c r="AM147">
        <v>14008</v>
      </c>
      <c r="AN147" s="41">
        <v>8</v>
      </c>
      <c r="AO147" s="42">
        <v>0</v>
      </c>
      <c r="AP147" s="42">
        <v>4</v>
      </c>
      <c r="AQ147" s="42">
        <v>0</v>
      </c>
      <c r="AR147" s="42">
        <v>0</v>
      </c>
      <c r="AS147" s="42">
        <v>0</v>
      </c>
      <c r="AT147" s="42">
        <v>0</v>
      </c>
      <c r="AU147" s="43">
        <v>0</v>
      </c>
      <c r="AV147" s="44">
        <v>6</v>
      </c>
      <c r="AW147" s="45">
        <v>7.2238805970149258</v>
      </c>
      <c r="AX147" s="42">
        <v>4.2139303482587067</v>
      </c>
      <c r="AY147" s="42">
        <v>5.144278606965174</v>
      </c>
      <c r="AZ147" s="42">
        <v>3.8855721393034828</v>
      </c>
      <c r="BA147" s="43">
        <v>5.0348258706467659</v>
      </c>
      <c r="BB147" s="46">
        <v>6.069428736785655</v>
      </c>
      <c r="BC147" s="38">
        <v>0.23287671232876711</v>
      </c>
      <c r="BD147" s="38">
        <v>1.3698630136986301E-2</v>
      </c>
      <c r="BE147" s="38">
        <v>6.7436208991494537E-2</v>
      </c>
      <c r="BF147" s="38">
        <v>5.1032806804374241E-2</v>
      </c>
      <c r="BG147" s="38">
        <v>4.374240583232078E-2</v>
      </c>
      <c r="BH147" s="38">
        <v>4.0097205346294046E-2</v>
      </c>
      <c r="BI147" s="38">
        <v>1.2602739726027397</v>
      </c>
      <c r="BJ147" s="38">
        <v>0.71232876712328774</v>
      </c>
      <c r="BK147" s="38">
        <v>2.7397260273972605E-2</v>
      </c>
      <c r="BL147" s="38">
        <v>0.46575342465753422</v>
      </c>
      <c r="BM147" s="38">
        <v>9.5890410958904118E-2</v>
      </c>
      <c r="BN147" s="38">
        <v>2.7397260273972601E-2</v>
      </c>
      <c r="BO147" s="38">
        <v>0.10958904109589042</v>
      </c>
      <c r="BP147" s="45">
        <v>58</v>
      </c>
      <c r="BQ147" s="42">
        <v>10</v>
      </c>
      <c r="BR147" s="42">
        <v>18</v>
      </c>
      <c r="BS147" s="42">
        <v>6</v>
      </c>
      <c r="BT147" s="42">
        <v>44</v>
      </c>
      <c r="BU147" s="42">
        <v>3</v>
      </c>
      <c r="BV147" s="42">
        <v>1</v>
      </c>
      <c r="BW147" s="42">
        <v>2</v>
      </c>
      <c r="BX147" s="42">
        <v>2</v>
      </c>
      <c r="BY147" s="42">
        <v>4</v>
      </c>
      <c r="BZ147" s="47">
        <v>7</v>
      </c>
      <c r="CA147" s="45">
        <v>204</v>
      </c>
      <c r="CB147" s="42">
        <v>16</v>
      </c>
      <c r="CC147" s="42">
        <v>59</v>
      </c>
      <c r="CD147" s="42">
        <v>25</v>
      </c>
      <c r="CE147" s="42">
        <v>3</v>
      </c>
      <c r="CF147" s="42">
        <v>0</v>
      </c>
      <c r="CG147" s="42">
        <v>2</v>
      </c>
      <c r="CH147" s="42">
        <v>0</v>
      </c>
      <c r="CI147" s="42">
        <v>0</v>
      </c>
      <c r="CJ147" s="42">
        <v>0</v>
      </c>
      <c r="CK147" s="47">
        <v>25</v>
      </c>
      <c r="CL147" s="45">
        <v>333</v>
      </c>
      <c r="CM147" s="47">
        <v>8549</v>
      </c>
      <c r="CN147" s="45">
        <v>37</v>
      </c>
      <c r="CO147" s="42">
        <v>2</v>
      </c>
      <c r="CP147" s="42">
        <v>203</v>
      </c>
      <c r="CQ147" s="42">
        <v>5</v>
      </c>
      <c r="CR147" s="42">
        <v>4</v>
      </c>
      <c r="CS147" s="42">
        <v>5</v>
      </c>
      <c r="CT147" s="42">
        <v>144</v>
      </c>
      <c r="CU147" s="47">
        <v>3</v>
      </c>
      <c r="CV147" s="45">
        <v>20</v>
      </c>
      <c r="CW147" s="42">
        <v>15</v>
      </c>
      <c r="CX147" s="42">
        <v>31</v>
      </c>
      <c r="CY147" s="42">
        <v>11</v>
      </c>
      <c r="CZ147" s="42">
        <v>14</v>
      </c>
      <c r="DA147" s="42">
        <v>32</v>
      </c>
      <c r="DB147" s="42">
        <v>13</v>
      </c>
      <c r="DC147" s="42">
        <v>5</v>
      </c>
      <c r="DD147" s="42">
        <v>29</v>
      </c>
      <c r="DE147" s="47">
        <v>11</v>
      </c>
      <c r="DF147" s="118">
        <v>303.52251407129455</v>
      </c>
    </row>
    <row r="148" spans="1:110" ht="15" thickBot="1" x14ac:dyDescent="0.4">
      <c r="A148" s="25" t="s">
        <v>102</v>
      </c>
      <c r="B148" s="25" t="s">
        <v>103</v>
      </c>
      <c r="C148" s="25" t="s">
        <v>442</v>
      </c>
      <c r="D148" s="25" t="s">
        <v>443</v>
      </c>
      <c r="E148" s="25" t="s">
        <v>458</v>
      </c>
      <c r="F148" s="25" t="s">
        <v>459</v>
      </c>
      <c r="G148" s="25" t="s">
        <v>480</v>
      </c>
      <c r="H148" s="25" t="s">
        <v>481</v>
      </c>
      <c r="I148" s="26">
        <v>159</v>
      </c>
      <c r="J148" s="26">
        <v>151</v>
      </c>
      <c r="K148" s="27">
        <v>310</v>
      </c>
      <c r="L148" t="s">
        <v>482</v>
      </c>
      <c r="M148">
        <v>79</v>
      </c>
      <c r="N148">
        <v>78</v>
      </c>
      <c r="O148" t="s">
        <v>481</v>
      </c>
      <c r="P148">
        <v>4208</v>
      </c>
      <c r="Q148" t="s">
        <v>482</v>
      </c>
      <c r="R148" s="29">
        <v>15</v>
      </c>
      <c r="S148">
        <v>42</v>
      </c>
      <c r="T148" t="s">
        <v>462</v>
      </c>
      <c r="U148">
        <v>4</v>
      </c>
      <c r="V148" t="s">
        <v>450</v>
      </c>
      <c r="W148">
        <v>1.4952099999999999</v>
      </c>
      <c r="X148">
        <v>12</v>
      </c>
      <c r="Y148">
        <v>4208</v>
      </c>
      <c r="Z148">
        <v>48324</v>
      </c>
      <c r="AA148">
        <v>12613</v>
      </c>
      <c r="AB148">
        <v>2682</v>
      </c>
      <c r="AC148">
        <v>5865</v>
      </c>
      <c r="AD148">
        <v>27164</v>
      </c>
      <c r="AE148">
        <v>234</v>
      </c>
      <c r="AF148">
        <v>24</v>
      </c>
      <c r="AG148">
        <v>70</v>
      </c>
      <c r="AH148">
        <v>0</v>
      </c>
      <c r="AI148">
        <v>0</v>
      </c>
      <c r="AJ148">
        <v>0</v>
      </c>
      <c r="AK148">
        <v>140</v>
      </c>
      <c r="AL148">
        <v>0</v>
      </c>
      <c r="AM148">
        <v>5865</v>
      </c>
      <c r="AN148" s="41">
        <v>11</v>
      </c>
      <c r="AO148" s="42">
        <v>0</v>
      </c>
      <c r="AP148" s="42">
        <v>4</v>
      </c>
      <c r="AQ148" s="42">
        <v>1</v>
      </c>
      <c r="AR148" s="42">
        <v>0</v>
      </c>
      <c r="AS148" s="42">
        <v>0</v>
      </c>
      <c r="AT148" s="42">
        <v>0</v>
      </c>
      <c r="AU148" s="43">
        <v>0</v>
      </c>
      <c r="AV148" s="44">
        <v>24</v>
      </c>
      <c r="AW148" s="45">
        <v>22.985074626865671</v>
      </c>
      <c r="AX148" s="42">
        <v>13.407960199004975</v>
      </c>
      <c r="AY148" s="42">
        <v>16.368159203980099</v>
      </c>
      <c r="AZ148" s="42">
        <v>12.363184079601989</v>
      </c>
      <c r="BA148" s="43">
        <v>16.019900497512438</v>
      </c>
      <c r="BB148" s="46">
        <v>19.311818707954359</v>
      </c>
      <c r="BC148" s="38">
        <v>0.93150684931506844</v>
      </c>
      <c r="BD148" s="38">
        <v>5.4794520547945202E-2</v>
      </c>
      <c r="BE148" s="38">
        <v>0.26974483596597815</v>
      </c>
      <c r="BF148" s="38">
        <v>0.20413122721749696</v>
      </c>
      <c r="BG148" s="38">
        <v>0.17496962332928312</v>
      </c>
      <c r="BH148" s="38">
        <v>0.16038882138517618</v>
      </c>
      <c r="BI148" s="38">
        <v>5.0410958904109586</v>
      </c>
      <c r="BJ148" s="38">
        <v>2.849315068493151</v>
      </c>
      <c r="BK148" s="38">
        <v>0.10958904109589042</v>
      </c>
      <c r="BL148" s="38">
        <v>1.8630136986301369</v>
      </c>
      <c r="BM148" s="38">
        <v>0.38356164383561647</v>
      </c>
      <c r="BN148" s="38">
        <v>0.1095890410958904</v>
      </c>
      <c r="BO148" s="38">
        <v>0.43835616438356168</v>
      </c>
      <c r="BP148" s="45">
        <v>233</v>
      </c>
      <c r="BQ148" s="42">
        <v>40</v>
      </c>
      <c r="BR148" s="42">
        <v>70</v>
      </c>
      <c r="BS148" s="42">
        <v>25</v>
      </c>
      <c r="BT148" s="42">
        <v>175</v>
      </c>
      <c r="BU148" s="42">
        <v>10</v>
      </c>
      <c r="BV148" s="42">
        <v>4</v>
      </c>
      <c r="BW148" s="42">
        <v>7</v>
      </c>
      <c r="BX148" s="42">
        <v>10</v>
      </c>
      <c r="BY148" s="42">
        <v>16</v>
      </c>
      <c r="BZ148" s="47">
        <v>29</v>
      </c>
      <c r="CA148" s="45">
        <v>817</v>
      </c>
      <c r="CB148" s="42">
        <v>62</v>
      </c>
      <c r="CC148" s="42">
        <v>237</v>
      </c>
      <c r="CD148" s="42">
        <v>100</v>
      </c>
      <c r="CE148" s="42">
        <v>11</v>
      </c>
      <c r="CF148" s="42">
        <v>0</v>
      </c>
      <c r="CG148" s="42">
        <v>7</v>
      </c>
      <c r="CH148" s="42">
        <v>0</v>
      </c>
      <c r="CI148" s="42">
        <v>1</v>
      </c>
      <c r="CJ148" s="42">
        <v>0</v>
      </c>
      <c r="CK148" s="47">
        <v>100</v>
      </c>
      <c r="CL148" s="45">
        <v>633</v>
      </c>
      <c r="CM148" s="47">
        <v>16259</v>
      </c>
      <c r="CN148" s="45">
        <v>16</v>
      </c>
      <c r="CO148" s="42">
        <v>1</v>
      </c>
      <c r="CP148" s="42">
        <v>85</v>
      </c>
      <c r="CQ148" s="42">
        <v>2</v>
      </c>
      <c r="CR148" s="42">
        <v>2</v>
      </c>
      <c r="CS148" s="42">
        <v>2</v>
      </c>
      <c r="CT148" s="42">
        <v>60</v>
      </c>
      <c r="CU148" s="47">
        <v>1</v>
      </c>
      <c r="CV148" s="45">
        <v>80</v>
      </c>
      <c r="CW148" s="42">
        <v>61</v>
      </c>
      <c r="CX148" s="42">
        <v>125</v>
      </c>
      <c r="CY148" s="42">
        <v>43</v>
      </c>
      <c r="CZ148" s="42">
        <v>56</v>
      </c>
      <c r="DA148" s="42">
        <v>128</v>
      </c>
      <c r="DB148" s="42">
        <v>51</v>
      </c>
      <c r="DC148" s="42">
        <v>18</v>
      </c>
      <c r="DD148" s="42">
        <v>114</v>
      </c>
      <c r="DE148" s="47">
        <v>46</v>
      </c>
      <c r="DF148" s="118">
        <v>577.25140712945586</v>
      </c>
    </row>
    <row r="149" spans="1:110" ht="15" thickBot="1" x14ac:dyDescent="0.4">
      <c r="A149" s="25" t="s">
        <v>102</v>
      </c>
      <c r="B149" s="25" t="s">
        <v>103</v>
      </c>
      <c r="C149" s="25" t="s">
        <v>442</v>
      </c>
      <c r="D149" s="25" t="s">
        <v>443</v>
      </c>
      <c r="E149" s="25" t="s">
        <v>458</v>
      </c>
      <c r="F149" s="25" t="s">
        <v>459</v>
      </c>
      <c r="G149" s="25" t="s">
        <v>483</v>
      </c>
      <c r="H149" s="25" t="s">
        <v>484</v>
      </c>
      <c r="I149" s="26">
        <v>154</v>
      </c>
      <c r="J149" s="26">
        <v>135</v>
      </c>
      <c r="K149" s="27">
        <v>289</v>
      </c>
      <c r="L149" t="s">
        <v>485</v>
      </c>
      <c r="M149">
        <v>74</v>
      </c>
      <c r="N149">
        <v>73</v>
      </c>
      <c r="O149" t="s">
        <v>484</v>
      </c>
      <c r="P149">
        <v>4209</v>
      </c>
      <c r="Q149" t="s">
        <v>485</v>
      </c>
      <c r="R149" s="29">
        <v>15</v>
      </c>
      <c r="S149">
        <v>42</v>
      </c>
      <c r="T149" t="s">
        <v>462</v>
      </c>
      <c r="U149">
        <v>4</v>
      </c>
      <c r="V149" t="s">
        <v>450</v>
      </c>
      <c r="W149">
        <v>1.2661199999999999</v>
      </c>
      <c r="X149">
        <v>12</v>
      </c>
      <c r="Y149">
        <v>4209</v>
      </c>
      <c r="Z149">
        <v>43022</v>
      </c>
      <c r="AA149">
        <v>15929</v>
      </c>
      <c r="AB149">
        <v>1684</v>
      </c>
      <c r="AC149">
        <v>7559</v>
      </c>
      <c r="AD149">
        <v>17850</v>
      </c>
      <c r="AE149">
        <v>136</v>
      </c>
      <c r="AF149">
        <v>12</v>
      </c>
      <c r="AG149">
        <v>74</v>
      </c>
      <c r="AH149">
        <v>0</v>
      </c>
      <c r="AI149">
        <v>0</v>
      </c>
      <c r="AJ149">
        <v>0</v>
      </c>
      <c r="AK149">
        <v>47</v>
      </c>
      <c r="AL149">
        <v>3</v>
      </c>
      <c r="AM149">
        <v>7559</v>
      </c>
      <c r="AN149" s="41">
        <v>13</v>
      </c>
      <c r="AO149" s="42">
        <v>6</v>
      </c>
      <c r="AP149" s="42">
        <v>13</v>
      </c>
      <c r="AQ149" s="42">
        <v>0</v>
      </c>
      <c r="AR149" s="42">
        <v>0</v>
      </c>
      <c r="AS149" s="42">
        <v>0</v>
      </c>
      <c r="AT149" s="42">
        <v>0</v>
      </c>
      <c r="AU149" s="43">
        <v>0</v>
      </c>
      <c r="AV149" s="44">
        <v>12</v>
      </c>
      <c r="AW149" s="45">
        <v>24.298507462686569</v>
      </c>
      <c r="AX149" s="42">
        <v>14.17412935323383</v>
      </c>
      <c r="AY149" s="42">
        <v>17.303482587064675</v>
      </c>
      <c r="AZ149" s="42">
        <v>13.069651741293532</v>
      </c>
      <c r="BA149" s="43">
        <v>16.935323383084576</v>
      </c>
      <c r="BB149" s="46">
        <v>20.415351205551751</v>
      </c>
      <c r="BC149" s="38">
        <v>0.46575342465753422</v>
      </c>
      <c r="BD149" s="38">
        <v>2.7397260273972601E-2</v>
      </c>
      <c r="BE149" s="38">
        <v>0.13487241798298907</v>
      </c>
      <c r="BF149" s="38">
        <v>0.10206561360874848</v>
      </c>
      <c r="BG149" s="38">
        <v>8.748481166464156E-2</v>
      </c>
      <c r="BH149" s="38">
        <v>8.0194410692588092E-2</v>
      </c>
      <c r="BI149" s="38">
        <v>2.5205479452054793</v>
      </c>
      <c r="BJ149" s="38">
        <v>1.4246575342465755</v>
      </c>
      <c r="BK149" s="38">
        <v>5.4794520547945209E-2</v>
      </c>
      <c r="BL149" s="38">
        <v>0.93150684931506844</v>
      </c>
      <c r="BM149" s="38">
        <v>0.19178082191780824</v>
      </c>
      <c r="BN149" s="38">
        <v>5.4794520547945202E-2</v>
      </c>
      <c r="BO149" s="38">
        <v>0.21917808219178084</v>
      </c>
      <c r="BP149" s="45">
        <v>117</v>
      </c>
      <c r="BQ149" s="42">
        <v>20</v>
      </c>
      <c r="BR149" s="42">
        <v>35</v>
      </c>
      <c r="BS149" s="42">
        <v>13</v>
      </c>
      <c r="BT149" s="42">
        <v>87</v>
      </c>
      <c r="BU149" s="42">
        <v>5</v>
      </c>
      <c r="BV149" s="42">
        <v>2</v>
      </c>
      <c r="BW149" s="42">
        <v>3</v>
      </c>
      <c r="BX149" s="42">
        <v>5</v>
      </c>
      <c r="BY149" s="42">
        <v>8</v>
      </c>
      <c r="BZ149" s="47">
        <v>14</v>
      </c>
      <c r="CA149" s="45">
        <v>408</v>
      </c>
      <c r="CB149" s="42">
        <v>31</v>
      </c>
      <c r="CC149" s="42">
        <v>119</v>
      </c>
      <c r="CD149" s="42">
        <v>50</v>
      </c>
      <c r="CE149" s="42">
        <v>5</v>
      </c>
      <c r="CF149" s="42">
        <v>0</v>
      </c>
      <c r="CG149" s="42">
        <v>3</v>
      </c>
      <c r="CH149" s="42">
        <v>0</v>
      </c>
      <c r="CI149" s="42">
        <v>1</v>
      </c>
      <c r="CJ149" s="42">
        <v>0</v>
      </c>
      <c r="CK149" s="47">
        <v>50</v>
      </c>
      <c r="CL149" s="45">
        <v>590</v>
      </c>
      <c r="CM149" s="47">
        <v>15158</v>
      </c>
      <c r="CN149" s="45">
        <v>20</v>
      </c>
      <c r="CO149" s="42">
        <v>1</v>
      </c>
      <c r="CP149" s="42">
        <v>110</v>
      </c>
      <c r="CQ149" s="42">
        <v>3</v>
      </c>
      <c r="CR149" s="42">
        <v>2</v>
      </c>
      <c r="CS149" s="42">
        <v>3</v>
      </c>
      <c r="CT149" s="42">
        <v>78</v>
      </c>
      <c r="CU149" s="47">
        <v>2</v>
      </c>
      <c r="CV149" s="45">
        <v>40</v>
      </c>
      <c r="CW149" s="42">
        <v>30</v>
      </c>
      <c r="CX149" s="42">
        <v>63</v>
      </c>
      <c r="CY149" s="42">
        <v>21</v>
      </c>
      <c r="CZ149" s="42">
        <v>28</v>
      </c>
      <c r="DA149" s="42">
        <v>64</v>
      </c>
      <c r="DB149" s="42">
        <v>25</v>
      </c>
      <c r="DC149" s="42">
        <v>9</v>
      </c>
      <c r="DD149" s="42">
        <v>57</v>
      </c>
      <c r="DE149" s="47">
        <v>23</v>
      </c>
      <c r="DF149" s="118">
        <v>538.14727954971852</v>
      </c>
    </row>
    <row r="150" spans="1:110" ht="15" thickBot="1" x14ac:dyDescent="0.4">
      <c r="A150" s="85" t="s">
        <v>102</v>
      </c>
      <c r="B150" s="85" t="s">
        <v>103</v>
      </c>
      <c r="C150" s="85" t="s">
        <v>486</v>
      </c>
      <c r="D150" s="85" t="s">
        <v>487</v>
      </c>
      <c r="E150" s="85" t="s">
        <v>488</v>
      </c>
      <c r="F150" s="85" t="s">
        <v>489</v>
      </c>
      <c r="G150" s="85" t="s">
        <v>490</v>
      </c>
      <c r="H150" s="85" t="s">
        <v>491</v>
      </c>
      <c r="I150" s="86">
        <v>147</v>
      </c>
      <c r="J150" s="86">
        <v>154</v>
      </c>
      <c r="K150" s="87">
        <v>301</v>
      </c>
      <c r="L150" s="88" t="s">
        <v>314</v>
      </c>
      <c r="M150" s="88">
        <v>164</v>
      </c>
      <c r="N150" s="88">
        <v>164</v>
      </c>
      <c r="O150" s="88" t="s">
        <v>491</v>
      </c>
      <c r="P150" s="88">
        <v>5101</v>
      </c>
      <c r="Q150" s="88" t="s">
        <v>314</v>
      </c>
      <c r="R150" s="89">
        <v>0</v>
      </c>
      <c r="S150" s="88">
        <v>51</v>
      </c>
      <c r="T150" s="88" t="s">
        <v>488</v>
      </c>
      <c r="U150" s="88">
        <v>5</v>
      </c>
      <c r="V150" s="88" t="s">
        <v>486</v>
      </c>
      <c r="W150" s="88">
        <v>6.9118700000000004</v>
      </c>
      <c r="X150" s="88">
        <v>12</v>
      </c>
      <c r="Y150" s="88">
        <v>5101</v>
      </c>
      <c r="Z150">
        <v>117519</v>
      </c>
      <c r="AA150">
        <v>8440</v>
      </c>
      <c r="AB150">
        <v>4090</v>
      </c>
      <c r="AC150">
        <v>938</v>
      </c>
      <c r="AD150">
        <v>104051</v>
      </c>
      <c r="AE150">
        <v>568</v>
      </c>
      <c r="AF150">
        <v>27</v>
      </c>
      <c r="AG150">
        <v>145</v>
      </c>
      <c r="AH150">
        <v>0</v>
      </c>
      <c r="AI150">
        <v>8</v>
      </c>
      <c r="AJ150">
        <v>0</v>
      </c>
      <c r="AK150">
        <v>362</v>
      </c>
      <c r="AL150">
        <v>26</v>
      </c>
      <c r="AM150">
        <v>938</v>
      </c>
      <c r="AN150" s="99">
        <v>4</v>
      </c>
      <c r="AO150" s="100">
        <v>0</v>
      </c>
      <c r="AP150" s="100">
        <v>0</v>
      </c>
      <c r="AQ150" s="100">
        <v>0</v>
      </c>
      <c r="AR150" s="100">
        <v>9</v>
      </c>
      <c r="AS150" s="100">
        <v>0</v>
      </c>
      <c r="AT150" s="100">
        <v>0</v>
      </c>
      <c r="AU150" s="101">
        <v>0</v>
      </c>
      <c r="AV150" s="102">
        <v>27</v>
      </c>
      <c r="AW150" s="103">
        <v>36.859243697478995</v>
      </c>
      <c r="AX150" s="100">
        <v>24.978991596638654</v>
      </c>
      <c r="AY150" s="100">
        <v>14.621848739495798</v>
      </c>
      <c r="AZ150" s="100">
        <v>8.5294117647058822</v>
      </c>
      <c r="BA150" s="101">
        <v>13.403361344537815</v>
      </c>
      <c r="BB150" s="104">
        <v>44.391196013289033</v>
      </c>
      <c r="BC150" s="105">
        <v>0.52427184466019416</v>
      </c>
      <c r="BD150" s="105">
        <v>0.26213592233009708</v>
      </c>
      <c r="BE150" s="105">
        <v>0.30346294046172539</v>
      </c>
      <c r="BF150" s="105">
        <v>0.2296476306196841</v>
      </c>
      <c r="BG150" s="105">
        <v>0.19684082624544352</v>
      </c>
      <c r="BH150" s="105">
        <v>0.18043742405832322</v>
      </c>
      <c r="BI150" s="105">
        <v>23.330097087378643</v>
      </c>
      <c r="BJ150" s="105">
        <v>23.330097087378643</v>
      </c>
      <c r="BK150" s="105">
        <v>7.8640776699029118</v>
      </c>
      <c r="BL150" s="105">
        <v>0.78640776699029113</v>
      </c>
      <c r="BM150" s="105">
        <v>0</v>
      </c>
      <c r="BN150" s="105">
        <v>0</v>
      </c>
      <c r="BO150" s="105">
        <v>0</v>
      </c>
      <c r="BP150" s="103">
        <v>5177</v>
      </c>
      <c r="BQ150" s="100">
        <v>203</v>
      </c>
      <c r="BR150" s="100">
        <v>67</v>
      </c>
      <c r="BS150" s="100">
        <v>14</v>
      </c>
      <c r="BT150" s="100">
        <v>148</v>
      </c>
      <c r="BU150" s="100">
        <v>9</v>
      </c>
      <c r="BV150" s="100">
        <v>0</v>
      </c>
      <c r="BW150" s="100">
        <v>19</v>
      </c>
      <c r="BX150" s="100">
        <v>0</v>
      </c>
      <c r="BY150" s="100">
        <v>1</v>
      </c>
      <c r="BZ150" s="106">
        <v>31</v>
      </c>
      <c r="CA150" s="103">
        <v>0</v>
      </c>
      <c r="CB150" s="100">
        <v>0</v>
      </c>
      <c r="CC150" s="100">
        <v>0</v>
      </c>
      <c r="CD150" s="100">
        <v>0</v>
      </c>
      <c r="CE150" s="100">
        <v>0</v>
      </c>
      <c r="CF150" s="100">
        <v>0</v>
      </c>
      <c r="CG150" s="100">
        <v>0</v>
      </c>
      <c r="CH150" s="100">
        <v>0</v>
      </c>
      <c r="CI150" s="100">
        <v>0</v>
      </c>
      <c r="CJ150" s="100">
        <v>0</v>
      </c>
      <c r="CK150" s="106">
        <v>0</v>
      </c>
      <c r="CL150" s="103">
        <v>27475</v>
      </c>
      <c r="CM150" s="106">
        <v>42178</v>
      </c>
      <c r="CN150" s="103">
        <v>1</v>
      </c>
      <c r="CO150" s="100">
        <v>0</v>
      </c>
      <c r="CP150" s="100">
        <v>208</v>
      </c>
      <c r="CQ150" s="100">
        <v>6</v>
      </c>
      <c r="CR150" s="100">
        <v>2</v>
      </c>
      <c r="CS150" s="100">
        <v>8</v>
      </c>
      <c r="CT150" s="100">
        <v>186</v>
      </c>
      <c r="CU150" s="106">
        <v>0</v>
      </c>
      <c r="CV150" s="103">
        <v>315</v>
      </c>
      <c r="CW150" s="100">
        <v>211</v>
      </c>
      <c r="CX150" s="100">
        <v>46</v>
      </c>
      <c r="CY150" s="100">
        <v>16</v>
      </c>
      <c r="CZ150" s="100">
        <v>113</v>
      </c>
      <c r="DA150" s="100">
        <v>281</v>
      </c>
      <c r="DB150" s="100">
        <v>522</v>
      </c>
      <c r="DC150" s="100">
        <v>25</v>
      </c>
      <c r="DD150" s="100">
        <v>168</v>
      </c>
      <c r="DE150" s="106">
        <v>11</v>
      </c>
      <c r="DF150" s="98">
        <v>5036.2030598052852</v>
      </c>
    </row>
    <row r="151" spans="1:110" ht="15" thickBot="1" x14ac:dyDescent="0.4">
      <c r="A151" s="85" t="s">
        <v>102</v>
      </c>
      <c r="B151" s="85" t="s">
        <v>103</v>
      </c>
      <c r="C151" s="85" t="s">
        <v>486</v>
      </c>
      <c r="D151" s="85" t="s">
        <v>487</v>
      </c>
      <c r="E151" s="85" t="s">
        <v>488</v>
      </c>
      <c r="F151" s="85" t="s">
        <v>489</v>
      </c>
      <c r="G151" s="85" t="s">
        <v>492</v>
      </c>
      <c r="H151" s="85" t="s">
        <v>493</v>
      </c>
      <c r="I151" s="86">
        <v>92</v>
      </c>
      <c r="J151" s="86">
        <v>80</v>
      </c>
      <c r="K151" s="87">
        <v>172</v>
      </c>
      <c r="L151" s="88" t="s">
        <v>492</v>
      </c>
      <c r="M151" s="88">
        <v>163</v>
      </c>
      <c r="N151" s="88">
        <v>163</v>
      </c>
      <c r="O151" s="88" t="s">
        <v>493</v>
      </c>
      <c r="P151" s="88">
        <v>5102</v>
      </c>
      <c r="Q151" s="88" t="s">
        <v>492</v>
      </c>
      <c r="R151" s="89">
        <v>0</v>
      </c>
      <c r="S151" s="88">
        <v>51</v>
      </c>
      <c r="T151" s="88" t="s">
        <v>488</v>
      </c>
      <c r="U151" s="88">
        <v>5</v>
      </c>
      <c r="V151" s="88" t="s">
        <v>486</v>
      </c>
      <c r="W151" s="88">
        <v>4.7335000000000003</v>
      </c>
      <c r="X151" s="88">
        <v>12</v>
      </c>
      <c r="Y151" s="88">
        <v>5102</v>
      </c>
      <c r="Z151">
        <v>69534</v>
      </c>
      <c r="AA151">
        <v>9441</v>
      </c>
      <c r="AB151">
        <v>1659</v>
      </c>
      <c r="AC151">
        <v>743</v>
      </c>
      <c r="AD151">
        <v>57691</v>
      </c>
      <c r="AE151">
        <v>379</v>
      </c>
      <c r="AF151">
        <v>13</v>
      </c>
      <c r="AG151">
        <v>106</v>
      </c>
      <c r="AH151">
        <v>2</v>
      </c>
      <c r="AI151">
        <v>0</v>
      </c>
      <c r="AJ151">
        <v>0</v>
      </c>
      <c r="AK151">
        <v>245</v>
      </c>
      <c r="AL151">
        <v>13</v>
      </c>
      <c r="AM151">
        <v>8835</v>
      </c>
      <c r="AN151" s="99">
        <v>1</v>
      </c>
      <c r="AO151" s="100">
        <v>1</v>
      </c>
      <c r="AP151" s="100">
        <v>0</v>
      </c>
      <c r="AQ151" s="100">
        <v>2</v>
      </c>
      <c r="AR151" s="100">
        <v>15</v>
      </c>
      <c r="AS151" s="100">
        <v>0</v>
      </c>
      <c r="AT151" s="100">
        <v>0</v>
      </c>
      <c r="AU151" s="101">
        <v>0</v>
      </c>
      <c r="AV151" s="102">
        <v>13</v>
      </c>
      <c r="AW151" s="103">
        <v>26.945378151260503</v>
      </c>
      <c r="AX151" s="100">
        <v>18.260504201680671</v>
      </c>
      <c r="AY151" s="100">
        <v>10.6890756302521</v>
      </c>
      <c r="AZ151" s="100">
        <v>6.2352941176470589</v>
      </c>
      <c r="BA151" s="101">
        <v>9.7983193277310932</v>
      </c>
      <c r="BB151" s="104">
        <v>32.45149501661129</v>
      </c>
      <c r="BC151" s="105">
        <v>0.25242718446601942</v>
      </c>
      <c r="BD151" s="105">
        <v>0.12621359223300971</v>
      </c>
      <c r="BE151" s="105">
        <v>0.14611178614823814</v>
      </c>
      <c r="BF151" s="105">
        <v>0.11057108140947752</v>
      </c>
      <c r="BG151" s="105">
        <v>9.4775212636695014E-2</v>
      </c>
      <c r="BH151" s="105">
        <v>8.6877278250303766E-2</v>
      </c>
      <c r="BI151" s="105">
        <v>11.233009708737864</v>
      </c>
      <c r="BJ151" s="105">
        <v>11.233009708737864</v>
      </c>
      <c r="BK151" s="105">
        <v>3.7864077669902909</v>
      </c>
      <c r="BL151" s="105">
        <v>0.37864077669902912</v>
      </c>
      <c r="BM151" s="105">
        <v>0</v>
      </c>
      <c r="BN151" s="105">
        <v>0</v>
      </c>
      <c r="BO151" s="105">
        <v>0</v>
      </c>
      <c r="BP151" s="103">
        <v>2493</v>
      </c>
      <c r="BQ151" s="100">
        <v>98</v>
      </c>
      <c r="BR151" s="100">
        <v>32</v>
      </c>
      <c r="BS151" s="100">
        <v>7</v>
      </c>
      <c r="BT151" s="100">
        <v>71</v>
      </c>
      <c r="BU151" s="100">
        <v>4</v>
      </c>
      <c r="BV151" s="100">
        <v>0</v>
      </c>
      <c r="BW151" s="100">
        <v>9</v>
      </c>
      <c r="BX151" s="100">
        <v>0</v>
      </c>
      <c r="BY151" s="100">
        <v>0</v>
      </c>
      <c r="BZ151" s="106">
        <v>15</v>
      </c>
      <c r="CA151" s="103">
        <v>0</v>
      </c>
      <c r="CB151" s="100">
        <v>0</v>
      </c>
      <c r="CC151" s="100">
        <v>0</v>
      </c>
      <c r="CD151" s="100">
        <v>0</v>
      </c>
      <c r="CE151" s="100">
        <v>0</v>
      </c>
      <c r="CF151" s="100">
        <v>0</v>
      </c>
      <c r="CG151" s="100">
        <v>0</v>
      </c>
      <c r="CH151" s="100">
        <v>0</v>
      </c>
      <c r="CI151" s="100">
        <v>0</v>
      </c>
      <c r="CJ151" s="100">
        <v>0</v>
      </c>
      <c r="CK151" s="106">
        <v>0</v>
      </c>
      <c r="CL151" s="103">
        <v>15700</v>
      </c>
      <c r="CM151" s="106">
        <v>24102</v>
      </c>
      <c r="CN151" s="103">
        <v>6</v>
      </c>
      <c r="CO151" s="100">
        <v>0</v>
      </c>
      <c r="CP151" s="100">
        <v>1960</v>
      </c>
      <c r="CQ151" s="100">
        <v>60</v>
      </c>
      <c r="CR151" s="100">
        <v>22</v>
      </c>
      <c r="CS151" s="100">
        <v>71</v>
      </c>
      <c r="CT151" s="100">
        <v>1751</v>
      </c>
      <c r="CU151" s="106">
        <v>0</v>
      </c>
      <c r="CV151" s="103">
        <v>152</v>
      </c>
      <c r="CW151" s="100">
        <v>101</v>
      </c>
      <c r="CX151" s="100">
        <v>22</v>
      </c>
      <c r="CY151" s="100">
        <v>8</v>
      </c>
      <c r="CZ151" s="100">
        <v>54</v>
      </c>
      <c r="DA151" s="100">
        <v>135</v>
      </c>
      <c r="DB151" s="100">
        <v>251</v>
      </c>
      <c r="DC151" s="100">
        <v>12</v>
      </c>
      <c r="DD151" s="100">
        <v>81</v>
      </c>
      <c r="DE151" s="106">
        <v>5</v>
      </c>
      <c r="DF151" s="98">
        <v>2877.8303198887343</v>
      </c>
    </row>
    <row r="152" spans="1:110" ht="15" thickBot="1" x14ac:dyDescent="0.4">
      <c r="A152" s="85" t="s">
        <v>102</v>
      </c>
      <c r="B152" s="85" t="s">
        <v>103</v>
      </c>
      <c r="C152" s="85" t="s">
        <v>486</v>
      </c>
      <c r="D152" s="85" t="s">
        <v>487</v>
      </c>
      <c r="E152" s="85" t="s">
        <v>488</v>
      </c>
      <c r="F152" s="85" t="s">
        <v>489</v>
      </c>
      <c r="G152" s="85" t="s">
        <v>494</v>
      </c>
      <c r="H152" s="85" t="s">
        <v>495</v>
      </c>
      <c r="I152" s="86">
        <v>112</v>
      </c>
      <c r="J152" s="86">
        <v>106</v>
      </c>
      <c r="K152" s="87">
        <v>218</v>
      </c>
      <c r="L152" s="88" t="s">
        <v>494</v>
      </c>
      <c r="M152" s="88">
        <v>162</v>
      </c>
      <c r="N152" s="88">
        <v>162</v>
      </c>
      <c r="O152" s="88" t="s">
        <v>495</v>
      </c>
      <c r="P152" s="88">
        <v>5103</v>
      </c>
      <c r="Q152" s="88" t="s">
        <v>494</v>
      </c>
      <c r="R152" s="89">
        <v>0</v>
      </c>
      <c r="S152" s="88">
        <v>51</v>
      </c>
      <c r="T152" s="88" t="s">
        <v>488</v>
      </c>
      <c r="U152" s="88">
        <v>5</v>
      </c>
      <c r="V152" s="88" t="s">
        <v>486</v>
      </c>
      <c r="W152" s="88">
        <v>3.99634</v>
      </c>
      <c r="X152" s="88">
        <v>12</v>
      </c>
      <c r="Y152" s="88">
        <v>5103</v>
      </c>
      <c r="Z152">
        <v>69865</v>
      </c>
      <c r="AA152">
        <v>13233</v>
      </c>
      <c r="AB152">
        <v>1527</v>
      </c>
      <c r="AC152">
        <v>728</v>
      </c>
      <c r="AD152">
        <v>54377</v>
      </c>
      <c r="AE152">
        <v>613</v>
      </c>
      <c r="AF152">
        <v>14</v>
      </c>
      <c r="AG152">
        <v>210</v>
      </c>
      <c r="AH152">
        <v>0</v>
      </c>
      <c r="AI152">
        <v>0</v>
      </c>
      <c r="AJ152">
        <v>0</v>
      </c>
      <c r="AK152">
        <v>390</v>
      </c>
      <c r="AL152">
        <v>0</v>
      </c>
      <c r="AM152">
        <v>728</v>
      </c>
      <c r="AN152" s="99">
        <v>0</v>
      </c>
      <c r="AO152" s="100">
        <v>1</v>
      </c>
      <c r="AP152" s="100">
        <v>0</v>
      </c>
      <c r="AQ152" s="100">
        <v>0</v>
      </c>
      <c r="AR152" s="100">
        <v>9</v>
      </c>
      <c r="AS152" s="100">
        <v>0</v>
      </c>
      <c r="AT152" s="100">
        <v>0</v>
      </c>
      <c r="AU152" s="101">
        <v>0</v>
      </c>
      <c r="AV152" s="102">
        <v>14</v>
      </c>
      <c r="AW152" s="103">
        <v>53.382352941176471</v>
      </c>
      <c r="AX152" s="100">
        <v>36.176470588235297</v>
      </c>
      <c r="AY152" s="100">
        <v>21.176470588235293</v>
      </c>
      <c r="AZ152" s="100">
        <v>12.352941176470589</v>
      </c>
      <c r="BA152" s="101">
        <v>19.411764705882351</v>
      </c>
      <c r="BB152" s="104">
        <v>64.290697674418595</v>
      </c>
      <c r="BC152" s="105">
        <v>0.2718446601941748</v>
      </c>
      <c r="BD152" s="105">
        <v>0.13592233009708737</v>
      </c>
      <c r="BE152" s="105">
        <v>0.15735115431348723</v>
      </c>
      <c r="BF152" s="105">
        <v>0.11907654921020655</v>
      </c>
      <c r="BG152" s="105">
        <v>0.10206561360874847</v>
      </c>
      <c r="BH152" s="105">
        <v>9.356014580801944E-2</v>
      </c>
      <c r="BI152" s="105">
        <v>12.097087378640778</v>
      </c>
      <c r="BJ152" s="105">
        <v>12.097087378640778</v>
      </c>
      <c r="BK152" s="105">
        <v>4.0776699029126213</v>
      </c>
      <c r="BL152" s="105">
        <v>0.40776699029126207</v>
      </c>
      <c r="BM152" s="105">
        <v>0</v>
      </c>
      <c r="BN152" s="105">
        <v>0</v>
      </c>
      <c r="BO152" s="105">
        <v>0</v>
      </c>
      <c r="BP152" s="103">
        <v>2684</v>
      </c>
      <c r="BQ152" s="100">
        <v>105</v>
      </c>
      <c r="BR152" s="100">
        <v>35</v>
      </c>
      <c r="BS152" s="100">
        <v>7</v>
      </c>
      <c r="BT152" s="100">
        <v>77</v>
      </c>
      <c r="BU152" s="100">
        <v>5</v>
      </c>
      <c r="BV152" s="100">
        <v>0</v>
      </c>
      <c r="BW152" s="100">
        <v>10</v>
      </c>
      <c r="BX152" s="100">
        <v>0</v>
      </c>
      <c r="BY152" s="100">
        <v>0</v>
      </c>
      <c r="BZ152" s="106">
        <v>16</v>
      </c>
      <c r="CA152" s="103">
        <v>0</v>
      </c>
      <c r="CB152" s="100">
        <v>0</v>
      </c>
      <c r="CC152" s="100">
        <v>0</v>
      </c>
      <c r="CD152" s="100">
        <v>0</v>
      </c>
      <c r="CE152" s="100">
        <v>0</v>
      </c>
      <c r="CF152" s="100">
        <v>0</v>
      </c>
      <c r="CG152" s="100">
        <v>0</v>
      </c>
      <c r="CH152" s="100">
        <v>0</v>
      </c>
      <c r="CI152" s="100">
        <v>0</v>
      </c>
      <c r="CJ152" s="100">
        <v>0</v>
      </c>
      <c r="CK152" s="106">
        <v>0</v>
      </c>
      <c r="CL152" s="103">
        <v>19899</v>
      </c>
      <c r="CM152" s="106">
        <v>30547</v>
      </c>
      <c r="CN152" s="103">
        <v>0</v>
      </c>
      <c r="CO152" s="100">
        <v>0</v>
      </c>
      <c r="CP152" s="100">
        <v>162</v>
      </c>
      <c r="CQ152" s="100">
        <v>5</v>
      </c>
      <c r="CR152" s="100">
        <v>2</v>
      </c>
      <c r="CS152" s="100">
        <v>6</v>
      </c>
      <c r="CT152" s="100">
        <v>144</v>
      </c>
      <c r="CU152" s="106">
        <v>0</v>
      </c>
      <c r="CV152" s="103">
        <v>163</v>
      </c>
      <c r="CW152" s="100">
        <v>109</v>
      </c>
      <c r="CX152" s="100">
        <v>24</v>
      </c>
      <c r="CY152" s="100">
        <v>9</v>
      </c>
      <c r="CZ152" s="100">
        <v>59</v>
      </c>
      <c r="DA152" s="100">
        <v>146</v>
      </c>
      <c r="DB152" s="100">
        <v>271</v>
      </c>
      <c r="DC152" s="100">
        <v>13</v>
      </c>
      <c r="DD152" s="100">
        <v>87</v>
      </c>
      <c r="DE152" s="106">
        <v>5</v>
      </c>
      <c r="DF152" s="98">
        <v>3647.4826147426984</v>
      </c>
    </row>
    <row r="153" spans="1:110" ht="15" thickBot="1" x14ac:dyDescent="0.4">
      <c r="A153" s="85" t="s">
        <v>102</v>
      </c>
      <c r="B153" s="85" t="s">
        <v>103</v>
      </c>
      <c r="C153" s="85" t="s">
        <v>486</v>
      </c>
      <c r="D153" s="85" t="s">
        <v>487</v>
      </c>
      <c r="E153" s="85" t="s">
        <v>488</v>
      </c>
      <c r="F153" s="85" t="s">
        <v>489</v>
      </c>
      <c r="G153" s="85" t="s">
        <v>496</v>
      </c>
      <c r="H153" s="85" t="s">
        <v>497</v>
      </c>
      <c r="I153" s="86">
        <v>14</v>
      </c>
      <c r="J153" s="86">
        <v>14</v>
      </c>
      <c r="K153" s="87">
        <v>28</v>
      </c>
      <c r="L153" s="88" t="s">
        <v>498</v>
      </c>
      <c r="M153" s="88">
        <v>153</v>
      </c>
      <c r="N153" s="88">
        <v>153</v>
      </c>
      <c r="O153" s="88" t="s">
        <v>497</v>
      </c>
      <c r="P153" s="88">
        <v>5104</v>
      </c>
      <c r="Q153" s="88" t="s">
        <v>498</v>
      </c>
      <c r="R153" s="89">
        <v>0</v>
      </c>
      <c r="S153" s="88">
        <v>51</v>
      </c>
      <c r="T153" s="88" t="s">
        <v>488</v>
      </c>
      <c r="U153" s="88">
        <v>5</v>
      </c>
      <c r="V153" s="88" t="s">
        <v>486</v>
      </c>
      <c r="W153" s="88">
        <v>3.51478</v>
      </c>
      <c r="X153" s="88">
        <v>12</v>
      </c>
      <c r="Y153" s="88">
        <v>5104</v>
      </c>
      <c r="Z153">
        <v>7343</v>
      </c>
      <c r="AA153">
        <v>861</v>
      </c>
      <c r="AB153">
        <v>40</v>
      </c>
      <c r="AC153">
        <v>50</v>
      </c>
      <c r="AD153">
        <v>6392</v>
      </c>
      <c r="AE153">
        <v>52</v>
      </c>
      <c r="AF153">
        <v>10</v>
      </c>
      <c r="AG153">
        <v>15</v>
      </c>
      <c r="AH153">
        <v>0</v>
      </c>
      <c r="AI153">
        <v>0</v>
      </c>
      <c r="AJ153">
        <v>0</v>
      </c>
      <c r="AK153">
        <v>28</v>
      </c>
      <c r="AL153">
        <v>0</v>
      </c>
      <c r="AM153">
        <v>50</v>
      </c>
      <c r="AN153" s="99">
        <v>10</v>
      </c>
      <c r="AO153" s="100">
        <v>0</v>
      </c>
      <c r="AP153" s="100">
        <v>0</v>
      </c>
      <c r="AQ153" s="100">
        <v>0</v>
      </c>
      <c r="AR153" s="100">
        <v>0</v>
      </c>
      <c r="AS153" s="100">
        <v>0</v>
      </c>
      <c r="AT153" s="100">
        <v>0</v>
      </c>
      <c r="AU153" s="101">
        <v>0</v>
      </c>
      <c r="AV153" s="102">
        <v>10</v>
      </c>
      <c r="AW153" s="103">
        <v>3.8130252100840338</v>
      </c>
      <c r="AX153" s="100">
        <v>2.5840336134453783</v>
      </c>
      <c r="AY153" s="100">
        <v>1.5126050420168067</v>
      </c>
      <c r="AZ153" s="100">
        <v>0.88235294117647056</v>
      </c>
      <c r="BA153" s="101">
        <v>1.3865546218487395</v>
      </c>
      <c r="BB153" s="104">
        <v>4.5921926910298998</v>
      </c>
      <c r="BC153" s="105">
        <v>0.1941747572815534</v>
      </c>
      <c r="BD153" s="105">
        <v>9.7087378640776684E-2</v>
      </c>
      <c r="BE153" s="105">
        <v>0.11239368165249089</v>
      </c>
      <c r="BF153" s="105">
        <v>8.5054678007290399E-2</v>
      </c>
      <c r="BG153" s="105">
        <v>7.2904009720534624E-2</v>
      </c>
      <c r="BH153" s="105">
        <v>6.6828675577156743E-2</v>
      </c>
      <c r="BI153" s="105">
        <v>8.6407766990291268</v>
      </c>
      <c r="BJ153" s="105">
        <v>8.6407766990291268</v>
      </c>
      <c r="BK153" s="105">
        <v>2.912621359223301</v>
      </c>
      <c r="BL153" s="105">
        <v>0.29126213592233008</v>
      </c>
      <c r="BM153" s="105">
        <v>0</v>
      </c>
      <c r="BN153" s="105">
        <v>0</v>
      </c>
      <c r="BO153" s="105">
        <v>0</v>
      </c>
      <c r="BP153" s="103">
        <v>1917</v>
      </c>
      <c r="BQ153" s="100">
        <v>75</v>
      </c>
      <c r="BR153" s="100">
        <v>25</v>
      </c>
      <c r="BS153" s="100">
        <v>5</v>
      </c>
      <c r="BT153" s="100">
        <v>55</v>
      </c>
      <c r="BU153" s="100">
        <v>3</v>
      </c>
      <c r="BV153" s="100">
        <v>0</v>
      </c>
      <c r="BW153" s="100">
        <v>7</v>
      </c>
      <c r="BX153" s="100">
        <v>0</v>
      </c>
      <c r="BY153" s="100">
        <v>0</v>
      </c>
      <c r="BZ153" s="106">
        <v>11</v>
      </c>
      <c r="CA153" s="103">
        <v>0</v>
      </c>
      <c r="CB153" s="100">
        <v>0</v>
      </c>
      <c r="CC153" s="100">
        <v>0</v>
      </c>
      <c r="CD153" s="100">
        <v>0</v>
      </c>
      <c r="CE153" s="100">
        <v>0</v>
      </c>
      <c r="CF153" s="100">
        <v>0</v>
      </c>
      <c r="CG153" s="100">
        <v>0</v>
      </c>
      <c r="CH153" s="100">
        <v>0</v>
      </c>
      <c r="CI153" s="100">
        <v>0</v>
      </c>
      <c r="CJ153" s="100">
        <v>0</v>
      </c>
      <c r="CK153" s="106">
        <v>0</v>
      </c>
      <c r="CL153" s="103">
        <v>2556</v>
      </c>
      <c r="CM153" s="106">
        <v>3924</v>
      </c>
      <c r="CN153" s="103">
        <v>0</v>
      </c>
      <c r="CO153" s="100">
        <v>0</v>
      </c>
      <c r="CP153" s="100">
        <v>11</v>
      </c>
      <c r="CQ153" s="100">
        <v>0</v>
      </c>
      <c r="CR153" s="100">
        <v>0</v>
      </c>
      <c r="CS153" s="100">
        <v>0</v>
      </c>
      <c r="CT153" s="100">
        <v>10</v>
      </c>
      <c r="CU153" s="106">
        <v>0</v>
      </c>
      <c r="CV153" s="103">
        <v>117</v>
      </c>
      <c r="CW153" s="100">
        <v>78</v>
      </c>
      <c r="CX153" s="100">
        <v>17</v>
      </c>
      <c r="CY153" s="100">
        <v>6</v>
      </c>
      <c r="CZ153" s="100">
        <v>42</v>
      </c>
      <c r="DA153" s="100">
        <v>104</v>
      </c>
      <c r="DB153" s="100">
        <v>193</v>
      </c>
      <c r="DC153" s="100">
        <v>9</v>
      </c>
      <c r="DD153" s="100">
        <v>62</v>
      </c>
      <c r="DE153" s="106">
        <v>4</v>
      </c>
      <c r="DF153" s="98">
        <v>468.48400556328232</v>
      </c>
    </row>
    <row r="154" spans="1:110" ht="15" thickBot="1" x14ac:dyDescent="0.4">
      <c r="A154" s="85" t="s">
        <v>102</v>
      </c>
      <c r="B154" s="85" t="s">
        <v>103</v>
      </c>
      <c r="C154" s="85" t="s">
        <v>486</v>
      </c>
      <c r="D154" s="85" t="s">
        <v>487</v>
      </c>
      <c r="E154" s="85" t="s">
        <v>499</v>
      </c>
      <c r="F154" s="85" t="s">
        <v>500</v>
      </c>
      <c r="G154" s="85" t="s">
        <v>501</v>
      </c>
      <c r="H154" s="85" t="s">
        <v>502</v>
      </c>
      <c r="I154" s="86">
        <v>55</v>
      </c>
      <c r="J154" s="86">
        <v>47</v>
      </c>
      <c r="K154" s="87">
        <v>102</v>
      </c>
      <c r="L154" s="88" t="s">
        <v>503</v>
      </c>
      <c r="M154" s="88">
        <v>154</v>
      </c>
      <c r="N154" s="88">
        <v>154</v>
      </c>
      <c r="O154" s="88" t="s">
        <v>502</v>
      </c>
      <c r="P154" s="88">
        <v>5201</v>
      </c>
      <c r="Q154" s="88" t="s">
        <v>503</v>
      </c>
      <c r="R154" s="89">
        <v>0</v>
      </c>
      <c r="S154" s="88">
        <v>52</v>
      </c>
      <c r="T154" s="88" t="s">
        <v>499</v>
      </c>
      <c r="U154" s="88">
        <v>5</v>
      </c>
      <c r="V154" s="88" t="s">
        <v>486</v>
      </c>
      <c r="W154" s="88">
        <v>2.1554500000000001</v>
      </c>
      <c r="X154" s="88">
        <v>12</v>
      </c>
      <c r="Y154" s="88">
        <v>5201</v>
      </c>
      <c r="Z154">
        <v>50246</v>
      </c>
      <c r="AA154">
        <v>3128</v>
      </c>
      <c r="AB154">
        <v>13839</v>
      </c>
      <c r="AC154">
        <v>340</v>
      </c>
      <c r="AD154">
        <v>32939</v>
      </c>
      <c r="AE154">
        <v>302</v>
      </c>
      <c r="AF154">
        <v>14</v>
      </c>
      <c r="AG154">
        <v>45</v>
      </c>
      <c r="AH154">
        <v>0</v>
      </c>
      <c r="AI154">
        <v>0</v>
      </c>
      <c r="AJ154">
        <v>0</v>
      </c>
      <c r="AK154">
        <v>243</v>
      </c>
      <c r="AL154">
        <v>0</v>
      </c>
      <c r="AM154">
        <v>340</v>
      </c>
      <c r="AN154" s="99">
        <v>8</v>
      </c>
      <c r="AO154" s="100">
        <v>0</v>
      </c>
      <c r="AP154" s="100">
        <v>7</v>
      </c>
      <c r="AQ154" s="100">
        <v>1</v>
      </c>
      <c r="AR154" s="100">
        <v>2</v>
      </c>
      <c r="AS154" s="100">
        <v>0</v>
      </c>
      <c r="AT154" s="100">
        <v>0</v>
      </c>
      <c r="AU154" s="101">
        <v>0</v>
      </c>
      <c r="AV154" s="102">
        <v>14</v>
      </c>
      <c r="AW154" s="103">
        <v>6.3</v>
      </c>
      <c r="AX154" s="100">
        <v>12</v>
      </c>
      <c r="AY154" s="100">
        <v>4.8</v>
      </c>
      <c r="AZ154" s="100">
        <v>5.4</v>
      </c>
      <c r="BA154" s="101">
        <v>3.6</v>
      </c>
      <c r="BB154" s="104">
        <v>14.482325581395347</v>
      </c>
      <c r="BC154" s="105">
        <v>0.2718446601941748</v>
      </c>
      <c r="BD154" s="105">
        <v>0.13592233009708737</v>
      </c>
      <c r="BE154" s="105">
        <v>0.15735115431348723</v>
      </c>
      <c r="BF154" s="105">
        <v>0.11907654921020655</v>
      </c>
      <c r="BG154" s="105">
        <v>0.10206561360874847</v>
      </c>
      <c r="BH154" s="105">
        <v>9.356014580801944E-2</v>
      </c>
      <c r="BI154" s="105">
        <v>12.097087378640778</v>
      </c>
      <c r="BJ154" s="105">
        <v>12.097087378640778</v>
      </c>
      <c r="BK154" s="105">
        <v>4.0776699029126213</v>
      </c>
      <c r="BL154" s="105">
        <v>0.40776699029126207</v>
      </c>
      <c r="BM154" s="105">
        <v>0</v>
      </c>
      <c r="BN154" s="105">
        <v>0</v>
      </c>
      <c r="BO154" s="105">
        <v>0</v>
      </c>
      <c r="BP154" s="103">
        <v>1696</v>
      </c>
      <c r="BQ154" s="100">
        <v>261</v>
      </c>
      <c r="BR154" s="100">
        <v>210</v>
      </c>
      <c r="BS154" s="100">
        <v>9</v>
      </c>
      <c r="BT154" s="100">
        <v>33</v>
      </c>
      <c r="BU154" s="100">
        <v>61</v>
      </c>
      <c r="BV154" s="100">
        <v>0</v>
      </c>
      <c r="BW154" s="100">
        <v>226</v>
      </c>
      <c r="BX154" s="100">
        <v>0</v>
      </c>
      <c r="BY154" s="100">
        <v>3</v>
      </c>
      <c r="BZ154" s="106">
        <v>87</v>
      </c>
      <c r="CA154" s="103">
        <v>0</v>
      </c>
      <c r="CB154" s="100">
        <v>0</v>
      </c>
      <c r="CC154" s="100">
        <v>0</v>
      </c>
      <c r="CD154" s="100">
        <v>14</v>
      </c>
      <c r="CE154" s="100">
        <v>0</v>
      </c>
      <c r="CF154" s="100">
        <v>0</v>
      </c>
      <c r="CG154" s="100">
        <v>0</v>
      </c>
      <c r="CH154" s="100">
        <v>0</v>
      </c>
      <c r="CI154" s="100">
        <v>0</v>
      </c>
      <c r="CJ154" s="100">
        <v>0</v>
      </c>
      <c r="CK154" s="106">
        <v>2</v>
      </c>
      <c r="CL154" s="103">
        <v>4363</v>
      </c>
      <c r="CM154" s="106">
        <v>55544</v>
      </c>
      <c r="CN154" s="103">
        <v>5</v>
      </c>
      <c r="CO154" s="100">
        <v>0</v>
      </c>
      <c r="CP154" s="100">
        <v>303</v>
      </c>
      <c r="CQ154" s="100">
        <v>11</v>
      </c>
      <c r="CR154" s="100">
        <v>0</v>
      </c>
      <c r="CS154" s="100">
        <v>3</v>
      </c>
      <c r="CT154" s="100">
        <v>180</v>
      </c>
      <c r="CU154" s="106">
        <v>0</v>
      </c>
      <c r="CV154" s="103">
        <v>145</v>
      </c>
      <c r="CW154" s="100">
        <v>117</v>
      </c>
      <c r="CX154" s="100">
        <v>4</v>
      </c>
      <c r="CY154" s="100">
        <v>18</v>
      </c>
      <c r="CZ154" s="100">
        <v>141</v>
      </c>
      <c r="DA154" s="100">
        <v>111</v>
      </c>
      <c r="DB154" s="100">
        <v>80</v>
      </c>
      <c r="DC154" s="100">
        <v>5</v>
      </c>
      <c r="DD154" s="100">
        <v>7</v>
      </c>
      <c r="DE154" s="106">
        <v>6</v>
      </c>
      <c r="DF154" s="98">
        <v>160.92807424593968</v>
      </c>
    </row>
    <row r="155" spans="1:110" ht="15" thickBot="1" x14ac:dyDescent="0.4">
      <c r="A155" s="85" t="s">
        <v>102</v>
      </c>
      <c r="B155" s="85" t="s">
        <v>103</v>
      </c>
      <c r="C155" s="85" t="s">
        <v>486</v>
      </c>
      <c r="D155" s="85" t="s">
        <v>487</v>
      </c>
      <c r="E155" s="85" t="s">
        <v>499</v>
      </c>
      <c r="F155" s="85" t="s">
        <v>500</v>
      </c>
      <c r="G155" s="85" t="s">
        <v>504</v>
      </c>
      <c r="H155" s="85" t="s">
        <v>505</v>
      </c>
      <c r="I155" s="86">
        <v>35</v>
      </c>
      <c r="J155" s="86">
        <v>36</v>
      </c>
      <c r="K155" s="87">
        <v>71</v>
      </c>
      <c r="L155" s="88" t="s">
        <v>106</v>
      </c>
      <c r="M155" s="88">
        <v>155</v>
      </c>
      <c r="N155" s="88">
        <v>155</v>
      </c>
      <c r="O155" s="88" t="s">
        <v>505</v>
      </c>
      <c r="P155" s="88">
        <v>5202</v>
      </c>
      <c r="Q155" s="88" t="s">
        <v>106</v>
      </c>
      <c r="R155" s="89">
        <v>0</v>
      </c>
      <c r="S155" s="88">
        <v>52</v>
      </c>
      <c r="T155" s="88" t="s">
        <v>499</v>
      </c>
      <c r="U155" s="88">
        <v>5</v>
      </c>
      <c r="V155" s="88" t="s">
        <v>486</v>
      </c>
      <c r="W155" s="88">
        <v>1.1474</v>
      </c>
      <c r="X155" s="88">
        <v>12</v>
      </c>
      <c r="Y155" s="88">
        <v>5202</v>
      </c>
      <c r="Z155">
        <v>43680</v>
      </c>
      <c r="AA155">
        <v>2312</v>
      </c>
      <c r="AB155">
        <v>10279</v>
      </c>
      <c r="AC155">
        <v>200</v>
      </c>
      <c r="AD155">
        <v>30889</v>
      </c>
      <c r="AE155">
        <v>72</v>
      </c>
      <c r="AF155">
        <v>2</v>
      </c>
      <c r="AG155">
        <v>8</v>
      </c>
      <c r="AH155">
        <v>0</v>
      </c>
      <c r="AI155">
        <v>0</v>
      </c>
      <c r="AJ155">
        <v>0</v>
      </c>
      <c r="AK155">
        <v>63</v>
      </c>
      <c r="AL155">
        <v>0</v>
      </c>
      <c r="AM155">
        <v>200</v>
      </c>
      <c r="AN155" s="99">
        <v>7</v>
      </c>
      <c r="AO155" s="100">
        <v>0</v>
      </c>
      <c r="AP155" s="100">
        <v>3</v>
      </c>
      <c r="AQ155" s="100">
        <v>0</v>
      </c>
      <c r="AR155" s="100">
        <v>1</v>
      </c>
      <c r="AS155" s="100">
        <v>0</v>
      </c>
      <c r="AT155" s="100">
        <v>0</v>
      </c>
      <c r="AU155" s="101">
        <v>0</v>
      </c>
      <c r="AV155" s="102">
        <v>2</v>
      </c>
      <c r="AW155" s="103">
        <v>1.1200000000000001</v>
      </c>
      <c r="AX155" s="100">
        <v>2.1333333333333333</v>
      </c>
      <c r="AY155" s="100">
        <v>0.85333333333333339</v>
      </c>
      <c r="AZ155" s="100">
        <v>0.96</v>
      </c>
      <c r="BA155" s="101">
        <v>0.64</v>
      </c>
      <c r="BB155" s="104">
        <v>2.5746356589147283</v>
      </c>
      <c r="BC155" s="105">
        <v>3.8834951456310683E-2</v>
      </c>
      <c r="BD155" s="105">
        <v>1.9417475728155338E-2</v>
      </c>
      <c r="BE155" s="105">
        <v>2.2478736330498177E-2</v>
      </c>
      <c r="BF155" s="105">
        <v>1.7010935601458079E-2</v>
      </c>
      <c r="BG155" s="105">
        <v>1.4580801944106925E-2</v>
      </c>
      <c r="BH155" s="105">
        <v>1.3365735115431347E-2</v>
      </c>
      <c r="BI155" s="105">
        <v>1.7281553398058254</v>
      </c>
      <c r="BJ155" s="105">
        <v>1.7281553398058254</v>
      </c>
      <c r="BK155" s="105">
        <v>0.58252427184466016</v>
      </c>
      <c r="BL155" s="105">
        <v>5.8252427184466014E-2</v>
      </c>
      <c r="BM155" s="105">
        <v>0</v>
      </c>
      <c r="BN155" s="105">
        <v>0</v>
      </c>
      <c r="BO155" s="105">
        <v>0</v>
      </c>
      <c r="BP155" s="103">
        <v>242</v>
      </c>
      <c r="BQ155" s="100">
        <v>37</v>
      </c>
      <c r="BR155" s="100">
        <v>30</v>
      </c>
      <c r="BS155" s="100">
        <v>1</v>
      </c>
      <c r="BT155" s="100">
        <v>5</v>
      </c>
      <c r="BU155" s="100">
        <v>9</v>
      </c>
      <c r="BV155" s="100">
        <v>0</v>
      </c>
      <c r="BW155" s="100">
        <v>32</v>
      </c>
      <c r="BX155" s="100">
        <v>0</v>
      </c>
      <c r="BY155" s="100">
        <v>0</v>
      </c>
      <c r="BZ155" s="106">
        <v>12</v>
      </c>
      <c r="CA155" s="103">
        <v>0</v>
      </c>
      <c r="CB155" s="100">
        <v>0</v>
      </c>
      <c r="CC155" s="100">
        <v>0</v>
      </c>
      <c r="CD155" s="100">
        <v>2</v>
      </c>
      <c r="CE155" s="100">
        <v>0</v>
      </c>
      <c r="CF155" s="100">
        <v>0</v>
      </c>
      <c r="CG155" s="100">
        <v>0</v>
      </c>
      <c r="CH155" s="100">
        <v>0</v>
      </c>
      <c r="CI155" s="100">
        <v>0</v>
      </c>
      <c r="CJ155" s="100">
        <v>0</v>
      </c>
      <c r="CK155" s="106">
        <v>0</v>
      </c>
      <c r="CL155" s="103">
        <v>3037</v>
      </c>
      <c r="CM155" s="106">
        <v>38663</v>
      </c>
      <c r="CN155" s="103">
        <v>3</v>
      </c>
      <c r="CO155" s="100">
        <v>0</v>
      </c>
      <c r="CP155" s="100">
        <v>178</v>
      </c>
      <c r="CQ155" s="100">
        <v>6</v>
      </c>
      <c r="CR155" s="100">
        <v>0</v>
      </c>
      <c r="CS155" s="100">
        <v>2</v>
      </c>
      <c r="CT155" s="100">
        <v>106</v>
      </c>
      <c r="CU155" s="106">
        <v>0</v>
      </c>
      <c r="CV155" s="103">
        <v>21</v>
      </c>
      <c r="CW155" s="100">
        <v>17</v>
      </c>
      <c r="CX155" s="100">
        <v>1</v>
      </c>
      <c r="CY155" s="100">
        <v>3</v>
      </c>
      <c r="CZ155" s="100">
        <v>20</v>
      </c>
      <c r="DA155" s="100">
        <v>16</v>
      </c>
      <c r="DB155" s="100">
        <v>11</v>
      </c>
      <c r="DC155" s="100">
        <v>1</v>
      </c>
      <c r="DD155" s="100">
        <v>1</v>
      </c>
      <c r="DE155" s="106">
        <v>1</v>
      </c>
      <c r="DF155" s="98">
        <v>112.01856148491879</v>
      </c>
    </row>
    <row r="156" spans="1:110" ht="15" thickBot="1" x14ac:dyDescent="0.4">
      <c r="A156" s="85" t="s">
        <v>102</v>
      </c>
      <c r="B156" s="85" t="s">
        <v>103</v>
      </c>
      <c r="C156" s="85" t="s">
        <v>486</v>
      </c>
      <c r="D156" s="85" t="s">
        <v>487</v>
      </c>
      <c r="E156" s="85" t="s">
        <v>499</v>
      </c>
      <c r="F156" s="85" t="s">
        <v>500</v>
      </c>
      <c r="G156" s="85" t="s">
        <v>506</v>
      </c>
      <c r="H156" s="85" t="s">
        <v>507</v>
      </c>
      <c r="I156" s="86">
        <v>43</v>
      </c>
      <c r="J156" s="86">
        <v>49</v>
      </c>
      <c r="K156" s="87">
        <v>92</v>
      </c>
      <c r="L156" s="88" t="s">
        <v>468</v>
      </c>
      <c r="M156" s="88">
        <v>156</v>
      </c>
      <c r="N156" s="88">
        <v>156</v>
      </c>
      <c r="O156" s="88" t="s">
        <v>507</v>
      </c>
      <c r="P156" s="88">
        <v>5203</v>
      </c>
      <c r="Q156" s="88" t="s">
        <v>468</v>
      </c>
      <c r="R156" s="89">
        <v>0</v>
      </c>
      <c r="S156" s="88">
        <v>52</v>
      </c>
      <c r="T156" s="88" t="s">
        <v>499</v>
      </c>
      <c r="U156" s="88">
        <v>5</v>
      </c>
      <c r="V156" s="88" t="s">
        <v>486</v>
      </c>
      <c r="W156" s="88">
        <v>1.3613299999999999</v>
      </c>
      <c r="X156" s="88">
        <v>12</v>
      </c>
      <c r="Y156" s="88">
        <v>5203</v>
      </c>
      <c r="Z156">
        <v>34216</v>
      </c>
      <c r="AA156">
        <v>2481</v>
      </c>
      <c r="AB156">
        <v>6946</v>
      </c>
      <c r="AC156">
        <v>660</v>
      </c>
      <c r="AD156">
        <v>24129</v>
      </c>
      <c r="AE156">
        <v>120</v>
      </c>
      <c r="AF156">
        <v>5</v>
      </c>
      <c r="AG156">
        <v>24</v>
      </c>
      <c r="AH156">
        <v>0</v>
      </c>
      <c r="AI156">
        <v>0</v>
      </c>
      <c r="AJ156">
        <v>0</v>
      </c>
      <c r="AK156">
        <v>91</v>
      </c>
      <c r="AL156">
        <v>0</v>
      </c>
      <c r="AM156">
        <v>660</v>
      </c>
      <c r="AN156" s="99">
        <v>12</v>
      </c>
      <c r="AO156" s="100">
        <v>0</v>
      </c>
      <c r="AP156" s="100">
        <v>3</v>
      </c>
      <c r="AQ156" s="100">
        <v>0</v>
      </c>
      <c r="AR156" s="100">
        <v>2</v>
      </c>
      <c r="AS156" s="100">
        <v>0</v>
      </c>
      <c r="AT156" s="100">
        <v>0</v>
      </c>
      <c r="AU156" s="101">
        <v>0</v>
      </c>
      <c r="AV156" s="102">
        <v>5</v>
      </c>
      <c r="AW156" s="103">
        <v>3.36</v>
      </c>
      <c r="AX156" s="100">
        <v>6.4</v>
      </c>
      <c r="AY156" s="100">
        <v>2.56</v>
      </c>
      <c r="AZ156" s="100">
        <v>2.88</v>
      </c>
      <c r="BA156" s="101">
        <v>1.92</v>
      </c>
      <c r="BB156" s="104">
        <v>7.7239069767441864</v>
      </c>
      <c r="BC156" s="105">
        <v>9.7087378640776698E-2</v>
      </c>
      <c r="BD156" s="105">
        <v>4.8543689320388342E-2</v>
      </c>
      <c r="BE156" s="105">
        <v>5.6196840826245445E-2</v>
      </c>
      <c r="BF156" s="105">
        <v>4.25273390036452E-2</v>
      </c>
      <c r="BG156" s="105">
        <v>3.6452004860267312E-2</v>
      </c>
      <c r="BH156" s="105">
        <v>3.3414337788578372E-2</v>
      </c>
      <c r="BI156" s="105">
        <v>4.3203883495145634</v>
      </c>
      <c r="BJ156" s="105">
        <v>4.3203883495145634</v>
      </c>
      <c r="BK156" s="105">
        <v>1.4563106796116505</v>
      </c>
      <c r="BL156" s="105">
        <v>0.14563106796116504</v>
      </c>
      <c r="BM156" s="105">
        <v>0</v>
      </c>
      <c r="BN156" s="105">
        <v>0</v>
      </c>
      <c r="BO156" s="105">
        <v>0</v>
      </c>
      <c r="BP156" s="103">
        <v>606</v>
      </c>
      <c r="BQ156" s="100">
        <v>93</v>
      </c>
      <c r="BR156" s="100">
        <v>75</v>
      </c>
      <c r="BS156" s="100">
        <v>3</v>
      </c>
      <c r="BT156" s="100">
        <v>12</v>
      </c>
      <c r="BU156" s="100">
        <v>22</v>
      </c>
      <c r="BV156" s="100">
        <v>0</v>
      </c>
      <c r="BW156" s="100">
        <v>81</v>
      </c>
      <c r="BX156" s="100">
        <v>0</v>
      </c>
      <c r="BY156" s="100">
        <v>1</v>
      </c>
      <c r="BZ156" s="106">
        <v>31</v>
      </c>
      <c r="CA156" s="103">
        <v>0</v>
      </c>
      <c r="CB156" s="100">
        <v>0</v>
      </c>
      <c r="CC156" s="100">
        <v>0</v>
      </c>
      <c r="CD156" s="100">
        <v>5</v>
      </c>
      <c r="CE156" s="100">
        <v>0</v>
      </c>
      <c r="CF156" s="100">
        <v>0</v>
      </c>
      <c r="CG156" s="100">
        <v>0</v>
      </c>
      <c r="CH156" s="100">
        <v>0</v>
      </c>
      <c r="CI156" s="100">
        <v>0</v>
      </c>
      <c r="CJ156" s="100">
        <v>0</v>
      </c>
      <c r="CK156" s="106">
        <v>1</v>
      </c>
      <c r="CL156" s="103">
        <v>3936</v>
      </c>
      <c r="CM156" s="106">
        <v>50098</v>
      </c>
      <c r="CN156" s="103">
        <v>9</v>
      </c>
      <c r="CO156" s="100">
        <v>0</v>
      </c>
      <c r="CP156" s="100">
        <v>587</v>
      </c>
      <c r="CQ156" s="100">
        <v>21</v>
      </c>
      <c r="CR156" s="100">
        <v>1</v>
      </c>
      <c r="CS156" s="100">
        <v>6</v>
      </c>
      <c r="CT156" s="100">
        <v>350</v>
      </c>
      <c r="CU156" s="106">
        <v>1</v>
      </c>
      <c r="CV156" s="103">
        <v>52</v>
      </c>
      <c r="CW156" s="100">
        <v>42</v>
      </c>
      <c r="CX156" s="100">
        <v>1</v>
      </c>
      <c r="CY156" s="100">
        <v>7</v>
      </c>
      <c r="CZ156" s="100">
        <v>51</v>
      </c>
      <c r="DA156" s="100">
        <v>40</v>
      </c>
      <c r="DB156" s="100">
        <v>29</v>
      </c>
      <c r="DC156" s="100">
        <v>2</v>
      </c>
      <c r="DD156" s="100">
        <v>3</v>
      </c>
      <c r="DE156" s="106">
        <v>2</v>
      </c>
      <c r="DF156" s="98">
        <v>145.15081206496521</v>
      </c>
    </row>
    <row r="157" spans="1:110" ht="15" thickBot="1" x14ac:dyDescent="0.4">
      <c r="A157" s="85" t="s">
        <v>102</v>
      </c>
      <c r="B157" s="85" t="s">
        <v>103</v>
      </c>
      <c r="C157" s="85" t="s">
        <v>486</v>
      </c>
      <c r="D157" s="85" t="s">
        <v>487</v>
      </c>
      <c r="E157" s="85" t="s">
        <v>499</v>
      </c>
      <c r="F157" s="85" t="s">
        <v>500</v>
      </c>
      <c r="G157" s="85" t="s">
        <v>508</v>
      </c>
      <c r="H157" s="85" t="s">
        <v>509</v>
      </c>
      <c r="I157" s="86">
        <v>16</v>
      </c>
      <c r="J157" s="86">
        <v>27</v>
      </c>
      <c r="K157" s="87">
        <v>43</v>
      </c>
      <c r="L157" s="88" t="s">
        <v>471</v>
      </c>
      <c r="M157" s="88">
        <v>157</v>
      </c>
      <c r="N157" s="88">
        <v>157</v>
      </c>
      <c r="O157" s="88" t="s">
        <v>509</v>
      </c>
      <c r="P157" s="88">
        <v>5204</v>
      </c>
      <c r="Q157" s="88" t="s">
        <v>471</v>
      </c>
      <c r="R157" s="89">
        <v>0</v>
      </c>
      <c r="S157" s="88">
        <v>52</v>
      </c>
      <c r="T157" s="88" t="s">
        <v>499</v>
      </c>
      <c r="U157" s="88">
        <v>5</v>
      </c>
      <c r="V157" s="88" t="s">
        <v>486</v>
      </c>
      <c r="W157" s="88">
        <v>2.4686699999999999</v>
      </c>
      <c r="X157" s="88">
        <v>12</v>
      </c>
      <c r="Y157" s="88">
        <v>5204</v>
      </c>
      <c r="Z157">
        <v>24456</v>
      </c>
      <c r="AA157">
        <v>1128</v>
      </c>
      <c r="AB157">
        <v>5271</v>
      </c>
      <c r="AC157">
        <v>830</v>
      </c>
      <c r="AD157">
        <v>17227</v>
      </c>
      <c r="AE157">
        <v>80</v>
      </c>
      <c r="AF157">
        <v>4</v>
      </c>
      <c r="AG157">
        <v>11</v>
      </c>
      <c r="AH157">
        <v>0</v>
      </c>
      <c r="AI157">
        <v>0</v>
      </c>
      <c r="AJ157">
        <v>0</v>
      </c>
      <c r="AK157">
        <v>66</v>
      </c>
      <c r="AL157">
        <v>0</v>
      </c>
      <c r="AM157">
        <v>830</v>
      </c>
      <c r="AN157" s="99">
        <v>2</v>
      </c>
      <c r="AO157" s="100">
        <v>0</v>
      </c>
      <c r="AP157" s="100">
        <v>4</v>
      </c>
      <c r="AQ157" s="100">
        <v>0</v>
      </c>
      <c r="AR157" s="100">
        <v>0</v>
      </c>
      <c r="AS157" s="100">
        <v>0</v>
      </c>
      <c r="AT157" s="100">
        <v>0</v>
      </c>
      <c r="AU157" s="101">
        <v>0</v>
      </c>
      <c r="AV157" s="102">
        <v>4</v>
      </c>
      <c r="AW157" s="103">
        <v>1.54</v>
      </c>
      <c r="AX157" s="100">
        <v>2.9333333333333331</v>
      </c>
      <c r="AY157" s="100">
        <v>1.1733333333333333</v>
      </c>
      <c r="AZ157" s="100">
        <v>1.32</v>
      </c>
      <c r="BA157" s="101">
        <v>0.88</v>
      </c>
      <c r="BB157" s="104">
        <v>3.5401240310077515</v>
      </c>
      <c r="BC157" s="105">
        <v>7.7669902912621366E-2</v>
      </c>
      <c r="BD157" s="105">
        <v>3.8834951456310676E-2</v>
      </c>
      <c r="BE157" s="105">
        <v>4.4957472660996353E-2</v>
      </c>
      <c r="BF157" s="105">
        <v>3.4021871202916158E-2</v>
      </c>
      <c r="BG157" s="105">
        <v>2.9161603888213851E-2</v>
      </c>
      <c r="BH157" s="105">
        <v>2.6731470230862694E-2</v>
      </c>
      <c r="BI157" s="105">
        <v>3.4563106796116507</v>
      </c>
      <c r="BJ157" s="105">
        <v>3.4563106796116507</v>
      </c>
      <c r="BK157" s="105">
        <v>1.1650485436893203</v>
      </c>
      <c r="BL157" s="105">
        <v>0.11650485436893203</v>
      </c>
      <c r="BM157" s="105">
        <v>0</v>
      </c>
      <c r="BN157" s="105">
        <v>0</v>
      </c>
      <c r="BO157" s="105">
        <v>0</v>
      </c>
      <c r="BP157" s="103">
        <v>485</v>
      </c>
      <c r="BQ157" s="100">
        <v>75</v>
      </c>
      <c r="BR157" s="100">
        <v>60</v>
      </c>
      <c r="BS157" s="100">
        <v>2</v>
      </c>
      <c r="BT157" s="100">
        <v>10</v>
      </c>
      <c r="BU157" s="100">
        <v>18</v>
      </c>
      <c r="BV157" s="100">
        <v>0</v>
      </c>
      <c r="BW157" s="100">
        <v>65</v>
      </c>
      <c r="BX157" s="100">
        <v>0</v>
      </c>
      <c r="BY157" s="100">
        <v>1</v>
      </c>
      <c r="BZ157" s="106">
        <v>25</v>
      </c>
      <c r="CA157" s="103">
        <v>0</v>
      </c>
      <c r="CB157" s="100">
        <v>0</v>
      </c>
      <c r="CC157" s="100">
        <v>0</v>
      </c>
      <c r="CD157" s="100">
        <v>4</v>
      </c>
      <c r="CE157" s="100">
        <v>0</v>
      </c>
      <c r="CF157" s="100">
        <v>0</v>
      </c>
      <c r="CG157" s="100">
        <v>0</v>
      </c>
      <c r="CH157" s="100">
        <v>0</v>
      </c>
      <c r="CI157" s="100">
        <v>0</v>
      </c>
      <c r="CJ157" s="100">
        <v>0</v>
      </c>
      <c r="CK157" s="106">
        <v>1</v>
      </c>
      <c r="CL157" s="103">
        <v>1839</v>
      </c>
      <c r="CM157" s="106">
        <v>23416</v>
      </c>
      <c r="CN157" s="103">
        <v>11</v>
      </c>
      <c r="CO157" s="100">
        <v>0</v>
      </c>
      <c r="CP157" s="100">
        <v>739</v>
      </c>
      <c r="CQ157" s="100">
        <v>27</v>
      </c>
      <c r="CR157" s="100">
        <v>1</v>
      </c>
      <c r="CS157" s="100">
        <v>8</v>
      </c>
      <c r="CT157" s="100">
        <v>440</v>
      </c>
      <c r="CU157" s="106">
        <v>1</v>
      </c>
      <c r="CV157" s="103">
        <v>41</v>
      </c>
      <c r="CW157" s="100">
        <v>33</v>
      </c>
      <c r="CX157" s="100">
        <v>1</v>
      </c>
      <c r="CY157" s="100">
        <v>5</v>
      </c>
      <c r="CZ157" s="100">
        <v>40</v>
      </c>
      <c r="DA157" s="100">
        <v>32</v>
      </c>
      <c r="DB157" s="100">
        <v>23</v>
      </c>
      <c r="DC157" s="100">
        <v>2</v>
      </c>
      <c r="DD157" s="100">
        <v>2</v>
      </c>
      <c r="DE157" s="106">
        <v>2</v>
      </c>
      <c r="DF157" s="98">
        <v>67.842227378190259</v>
      </c>
    </row>
    <row r="158" spans="1:110" ht="15" thickBot="1" x14ac:dyDescent="0.4">
      <c r="A158" s="85" t="s">
        <v>102</v>
      </c>
      <c r="B158" s="85" t="s">
        <v>103</v>
      </c>
      <c r="C158" s="85" t="s">
        <v>486</v>
      </c>
      <c r="D158" s="85" t="s">
        <v>487</v>
      </c>
      <c r="E158" s="85" t="s">
        <v>499</v>
      </c>
      <c r="F158" s="85" t="s">
        <v>500</v>
      </c>
      <c r="G158" s="85" t="s">
        <v>510</v>
      </c>
      <c r="H158" s="85" t="s">
        <v>511</v>
      </c>
      <c r="I158" s="86">
        <v>8</v>
      </c>
      <c r="J158" s="86">
        <v>11</v>
      </c>
      <c r="K158" s="87">
        <v>19</v>
      </c>
      <c r="L158" s="88" t="s">
        <v>483</v>
      </c>
      <c r="M158" s="88">
        <v>158</v>
      </c>
      <c r="N158" s="88">
        <v>158</v>
      </c>
      <c r="O158" s="88" t="s">
        <v>511</v>
      </c>
      <c r="P158" s="88">
        <v>5205</v>
      </c>
      <c r="Q158" s="88" t="s">
        <v>483</v>
      </c>
      <c r="R158" s="89">
        <v>0</v>
      </c>
      <c r="S158" s="88">
        <v>52</v>
      </c>
      <c r="T158" s="88" t="s">
        <v>499</v>
      </c>
      <c r="U158" s="88">
        <v>5</v>
      </c>
      <c r="V158" s="88" t="s">
        <v>486</v>
      </c>
      <c r="W158" s="88">
        <v>4.3886599999999998</v>
      </c>
      <c r="X158" s="88">
        <v>12</v>
      </c>
      <c r="Y158" s="88">
        <v>5205</v>
      </c>
      <c r="Z158">
        <v>9423</v>
      </c>
      <c r="AA158">
        <v>402</v>
      </c>
      <c r="AB158">
        <v>3136</v>
      </c>
      <c r="AC158">
        <v>306</v>
      </c>
      <c r="AD158">
        <v>5579</v>
      </c>
      <c r="AE158">
        <v>64</v>
      </c>
      <c r="AF158">
        <v>4</v>
      </c>
      <c r="AG158">
        <v>20</v>
      </c>
      <c r="AH158">
        <v>0</v>
      </c>
      <c r="AI158">
        <v>0</v>
      </c>
      <c r="AJ158">
        <v>0</v>
      </c>
      <c r="AK158">
        <v>33</v>
      </c>
      <c r="AL158">
        <v>8</v>
      </c>
      <c r="AM158">
        <v>306</v>
      </c>
      <c r="AN158" s="99">
        <v>5</v>
      </c>
      <c r="AO158" s="100">
        <v>0</v>
      </c>
      <c r="AP158" s="100">
        <v>3</v>
      </c>
      <c r="AQ158" s="100">
        <v>0</v>
      </c>
      <c r="AR158" s="100">
        <v>0</v>
      </c>
      <c r="AS158" s="100">
        <v>0</v>
      </c>
      <c r="AT158" s="100">
        <v>0</v>
      </c>
      <c r="AU158" s="101">
        <v>0</v>
      </c>
      <c r="AV158" s="102">
        <v>4</v>
      </c>
      <c r="AW158" s="103">
        <v>2.8</v>
      </c>
      <c r="AX158" s="100">
        <v>5.333333333333333</v>
      </c>
      <c r="AY158" s="100">
        <v>2.1333333333333333</v>
      </c>
      <c r="AZ158" s="100">
        <v>2.4</v>
      </c>
      <c r="BA158" s="101">
        <v>1.6</v>
      </c>
      <c r="BB158" s="104">
        <v>6.4365891472868206</v>
      </c>
      <c r="BC158" s="105">
        <v>7.7669902912621366E-2</v>
      </c>
      <c r="BD158" s="105">
        <v>3.8834951456310676E-2</v>
      </c>
      <c r="BE158" s="105">
        <v>4.4957472660996353E-2</v>
      </c>
      <c r="BF158" s="105">
        <v>3.4021871202916158E-2</v>
      </c>
      <c r="BG158" s="105">
        <v>2.9161603888213851E-2</v>
      </c>
      <c r="BH158" s="105">
        <v>2.6731470230862694E-2</v>
      </c>
      <c r="BI158" s="105">
        <v>3.4563106796116507</v>
      </c>
      <c r="BJ158" s="105">
        <v>3.4563106796116507</v>
      </c>
      <c r="BK158" s="105">
        <v>1.1650485436893203</v>
      </c>
      <c r="BL158" s="105">
        <v>0.11650485436893203</v>
      </c>
      <c r="BM158" s="105">
        <v>0</v>
      </c>
      <c r="BN158" s="105">
        <v>0</v>
      </c>
      <c r="BO158" s="105">
        <v>0</v>
      </c>
      <c r="BP158" s="103">
        <v>485</v>
      </c>
      <c r="BQ158" s="100">
        <v>75</v>
      </c>
      <c r="BR158" s="100">
        <v>60</v>
      </c>
      <c r="BS158" s="100">
        <v>2</v>
      </c>
      <c r="BT158" s="100">
        <v>10</v>
      </c>
      <c r="BU158" s="100">
        <v>18</v>
      </c>
      <c r="BV158" s="100">
        <v>0</v>
      </c>
      <c r="BW158" s="100">
        <v>65</v>
      </c>
      <c r="BX158" s="100">
        <v>0</v>
      </c>
      <c r="BY158" s="100">
        <v>1</v>
      </c>
      <c r="BZ158" s="106">
        <v>25</v>
      </c>
      <c r="CA158" s="103">
        <v>0</v>
      </c>
      <c r="CB158" s="100">
        <v>0</v>
      </c>
      <c r="CC158" s="100">
        <v>0</v>
      </c>
      <c r="CD158" s="100">
        <v>4</v>
      </c>
      <c r="CE158" s="100">
        <v>0</v>
      </c>
      <c r="CF158" s="100">
        <v>0</v>
      </c>
      <c r="CG158" s="100">
        <v>0</v>
      </c>
      <c r="CH158" s="100">
        <v>0</v>
      </c>
      <c r="CI158" s="100">
        <v>0</v>
      </c>
      <c r="CJ158" s="100">
        <v>0</v>
      </c>
      <c r="CK158" s="106">
        <v>1</v>
      </c>
      <c r="CL158" s="103">
        <v>813</v>
      </c>
      <c r="CM158" s="106">
        <v>10346</v>
      </c>
      <c r="CN158" s="103">
        <v>4</v>
      </c>
      <c r="CO158" s="100">
        <v>0</v>
      </c>
      <c r="CP158" s="100">
        <v>272</v>
      </c>
      <c r="CQ158" s="100">
        <v>10</v>
      </c>
      <c r="CR158" s="100">
        <v>0</v>
      </c>
      <c r="CS158" s="100">
        <v>3</v>
      </c>
      <c r="CT158" s="100">
        <v>162</v>
      </c>
      <c r="CU158" s="106">
        <v>0</v>
      </c>
      <c r="CV158" s="103">
        <v>41</v>
      </c>
      <c r="CW158" s="100">
        <v>33</v>
      </c>
      <c r="CX158" s="100">
        <v>1</v>
      </c>
      <c r="CY158" s="100">
        <v>5</v>
      </c>
      <c r="CZ158" s="100">
        <v>40</v>
      </c>
      <c r="DA158" s="100">
        <v>32</v>
      </c>
      <c r="DB158" s="100">
        <v>23</v>
      </c>
      <c r="DC158" s="100">
        <v>2</v>
      </c>
      <c r="DD158" s="100">
        <v>2</v>
      </c>
      <c r="DE158" s="106">
        <v>2</v>
      </c>
      <c r="DF158" s="98">
        <v>29.976798143851507</v>
      </c>
    </row>
    <row r="159" spans="1:110" ht="15" thickBot="1" x14ac:dyDescent="0.4">
      <c r="A159" s="85" t="s">
        <v>102</v>
      </c>
      <c r="B159" s="85" t="s">
        <v>103</v>
      </c>
      <c r="C159" s="85" t="s">
        <v>486</v>
      </c>
      <c r="D159" s="85" t="s">
        <v>487</v>
      </c>
      <c r="E159" s="85" t="s">
        <v>499</v>
      </c>
      <c r="F159" s="85" t="s">
        <v>500</v>
      </c>
      <c r="G159" s="85" t="s">
        <v>512</v>
      </c>
      <c r="H159" s="85" t="s">
        <v>513</v>
      </c>
      <c r="I159" s="86">
        <v>6</v>
      </c>
      <c r="J159" s="86">
        <v>3</v>
      </c>
      <c r="K159" s="87">
        <v>9</v>
      </c>
      <c r="L159" s="88" t="s">
        <v>474</v>
      </c>
      <c r="M159" s="88">
        <v>159</v>
      </c>
      <c r="N159" s="88">
        <v>159</v>
      </c>
      <c r="O159" s="88" t="s">
        <v>513</v>
      </c>
      <c r="P159" s="88">
        <v>5206</v>
      </c>
      <c r="Q159" s="88" t="s">
        <v>474</v>
      </c>
      <c r="R159" s="89">
        <v>0</v>
      </c>
      <c r="S159" s="88">
        <v>52</v>
      </c>
      <c r="T159" s="88" t="s">
        <v>499</v>
      </c>
      <c r="U159" s="88">
        <v>5</v>
      </c>
      <c r="V159" s="88" t="s">
        <v>486</v>
      </c>
      <c r="W159" s="88">
        <v>4.0363899999999999</v>
      </c>
      <c r="X159" s="88">
        <v>12</v>
      </c>
      <c r="Y159" s="88">
        <v>5206</v>
      </c>
      <c r="Z159">
        <v>8663</v>
      </c>
      <c r="AA159">
        <v>579</v>
      </c>
      <c r="AB159">
        <v>818</v>
      </c>
      <c r="AC159">
        <v>200</v>
      </c>
      <c r="AD159">
        <v>7066</v>
      </c>
      <c r="AE159">
        <v>114</v>
      </c>
      <c r="AF159">
        <v>2</v>
      </c>
      <c r="AG159">
        <v>10</v>
      </c>
      <c r="AH159">
        <v>0</v>
      </c>
      <c r="AI159">
        <v>0</v>
      </c>
      <c r="AJ159">
        <v>0</v>
      </c>
      <c r="AK159">
        <v>103</v>
      </c>
      <c r="AL159">
        <v>0</v>
      </c>
      <c r="AM159">
        <v>200</v>
      </c>
      <c r="AN159" s="99">
        <v>2</v>
      </c>
      <c r="AO159" s="100">
        <v>0</v>
      </c>
      <c r="AP159" s="100">
        <v>1</v>
      </c>
      <c r="AQ159" s="100">
        <v>0</v>
      </c>
      <c r="AR159" s="100">
        <v>0</v>
      </c>
      <c r="AS159" s="100">
        <v>0</v>
      </c>
      <c r="AT159" s="100">
        <v>0</v>
      </c>
      <c r="AU159" s="101">
        <v>0</v>
      </c>
      <c r="AV159" s="102">
        <v>2</v>
      </c>
      <c r="AW159" s="103">
        <v>1.4</v>
      </c>
      <c r="AX159" s="100">
        <v>2.6666666666666665</v>
      </c>
      <c r="AY159" s="100">
        <v>1.0666666666666667</v>
      </c>
      <c r="AZ159" s="100">
        <v>1.2</v>
      </c>
      <c r="BA159" s="101">
        <v>0.8</v>
      </c>
      <c r="BB159" s="104">
        <v>3.2182945736434103</v>
      </c>
      <c r="BC159" s="105">
        <v>3.8834951456310683E-2</v>
      </c>
      <c r="BD159" s="105">
        <v>1.9417475728155338E-2</v>
      </c>
      <c r="BE159" s="105">
        <v>2.2478736330498177E-2</v>
      </c>
      <c r="BF159" s="105">
        <v>1.7010935601458079E-2</v>
      </c>
      <c r="BG159" s="105">
        <v>1.4580801944106925E-2</v>
      </c>
      <c r="BH159" s="105">
        <v>1.3365735115431347E-2</v>
      </c>
      <c r="BI159" s="105">
        <v>1.7281553398058254</v>
      </c>
      <c r="BJ159" s="105">
        <v>1.7281553398058254</v>
      </c>
      <c r="BK159" s="105">
        <v>0.58252427184466016</v>
      </c>
      <c r="BL159" s="105">
        <v>5.8252427184466014E-2</v>
      </c>
      <c r="BM159" s="105">
        <v>0</v>
      </c>
      <c r="BN159" s="105">
        <v>0</v>
      </c>
      <c r="BO159" s="105">
        <v>0</v>
      </c>
      <c r="BP159" s="103">
        <v>242</v>
      </c>
      <c r="BQ159" s="100">
        <v>37</v>
      </c>
      <c r="BR159" s="100">
        <v>30</v>
      </c>
      <c r="BS159" s="100">
        <v>1</v>
      </c>
      <c r="BT159" s="100">
        <v>5</v>
      </c>
      <c r="BU159" s="100">
        <v>9</v>
      </c>
      <c r="BV159" s="100">
        <v>0</v>
      </c>
      <c r="BW159" s="100">
        <v>32</v>
      </c>
      <c r="BX159" s="100">
        <v>0</v>
      </c>
      <c r="BY159" s="100">
        <v>0</v>
      </c>
      <c r="BZ159" s="106">
        <v>12</v>
      </c>
      <c r="CA159" s="103">
        <v>0</v>
      </c>
      <c r="CB159" s="100">
        <v>0</v>
      </c>
      <c r="CC159" s="100">
        <v>0</v>
      </c>
      <c r="CD159" s="100">
        <v>2</v>
      </c>
      <c r="CE159" s="100">
        <v>0</v>
      </c>
      <c r="CF159" s="100">
        <v>0</v>
      </c>
      <c r="CG159" s="100">
        <v>0</v>
      </c>
      <c r="CH159" s="100">
        <v>0</v>
      </c>
      <c r="CI159" s="100">
        <v>0</v>
      </c>
      <c r="CJ159" s="100">
        <v>0</v>
      </c>
      <c r="CK159" s="106">
        <v>0</v>
      </c>
      <c r="CL159" s="103">
        <v>385</v>
      </c>
      <c r="CM159" s="106">
        <v>4901</v>
      </c>
      <c r="CN159" s="103">
        <v>3</v>
      </c>
      <c r="CO159" s="100">
        <v>0</v>
      </c>
      <c r="CP159" s="100">
        <v>178</v>
      </c>
      <c r="CQ159" s="100">
        <v>6</v>
      </c>
      <c r="CR159" s="100">
        <v>0</v>
      </c>
      <c r="CS159" s="100">
        <v>2</v>
      </c>
      <c r="CT159" s="100">
        <v>106</v>
      </c>
      <c r="CU159" s="106">
        <v>0</v>
      </c>
      <c r="CV159" s="103">
        <v>21</v>
      </c>
      <c r="CW159" s="100">
        <v>17</v>
      </c>
      <c r="CX159" s="100">
        <v>1</v>
      </c>
      <c r="CY159" s="100">
        <v>3</v>
      </c>
      <c r="CZ159" s="100">
        <v>20</v>
      </c>
      <c r="DA159" s="100">
        <v>16</v>
      </c>
      <c r="DB159" s="100">
        <v>11</v>
      </c>
      <c r="DC159" s="100">
        <v>1</v>
      </c>
      <c r="DD159" s="100">
        <v>1</v>
      </c>
      <c r="DE159" s="106">
        <v>1</v>
      </c>
      <c r="DF159" s="98">
        <v>14.199535962877031</v>
      </c>
    </row>
    <row r="160" spans="1:110" ht="15" thickBot="1" x14ac:dyDescent="0.4">
      <c r="A160" s="85" t="s">
        <v>102</v>
      </c>
      <c r="B160" s="85" t="s">
        <v>103</v>
      </c>
      <c r="C160" s="85" t="s">
        <v>486</v>
      </c>
      <c r="D160" s="85" t="s">
        <v>487</v>
      </c>
      <c r="E160" s="85" t="s">
        <v>499</v>
      </c>
      <c r="F160" s="85" t="s">
        <v>500</v>
      </c>
      <c r="G160" s="85" t="s">
        <v>514</v>
      </c>
      <c r="H160" s="85" t="s">
        <v>515</v>
      </c>
      <c r="I160" s="86">
        <v>14</v>
      </c>
      <c r="J160" s="86">
        <v>17</v>
      </c>
      <c r="K160" s="87">
        <v>31</v>
      </c>
      <c r="L160" s="88" t="s">
        <v>477</v>
      </c>
      <c r="M160" s="88">
        <v>160</v>
      </c>
      <c r="N160" s="88">
        <v>160</v>
      </c>
      <c r="O160" s="88" t="s">
        <v>515</v>
      </c>
      <c r="P160" s="88">
        <v>5207</v>
      </c>
      <c r="Q160" s="88" t="s">
        <v>477</v>
      </c>
      <c r="R160" s="89">
        <v>0</v>
      </c>
      <c r="S160" s="88">
        <v>52</v>
      </c>
      <c r="T160" s="88" t="s">
        <v>499</v>
      </c>
      <c r="U160" s="88">
        <v>5</v>
      </c>
      <c r="V160" s="88" t="s">
        <v>486</v>
      </c>
      <c r="W160" s="88">
        <v>1.59704</v>
      </c>
      <c r="X160" s="88">
        <v>12</v>
      </c>
      <c r="Y160" s="88">
        <v>5207</v>
      </c>
      <c r="Z160">
        <v>13368</v>
      </c>
      <c r="AA160">
        <v>566</v>
      </c>
      <c r="AB160">
        <v>2433</v>
      </c>
      <c r="AC160">
        <v>190</v>
      </c>
      <c r="AD160">
        <v>10179</v>
      </c>
      <c r="AE160">
        <v>76</v>
      </c>
      <c r="AF160">
        <v>2</v>
      </c>
      <c r="AG160">
        <v>15</v>
      </c>
      <c r="AH160">
        <v>0</v>
      </c>
      <c r="AI160">
        <v>0</v>
      </c>
      <c r="AJ160">
        <v>0</v>
      </c>
      <c r="AK160">
        <v>60</v>
      </c>
      <c r="AL160">
        <v>0</v>
      </c>
      <c r="AM160">
        <v>190</v>
      </c>
      <c r="AN160" s="99">
        <v>2</v>
      </c>
      <c r="AO160" s="100">
        <v>0</v>
      </c>
      <c r="AP160" s="100">
        <v>0</v>
      </c>
      <c r="AQ160" s="100">
        <v>0</v>
      </c>
      <c r="AR160" s="100">
        <v>0</v>
      </c>
      <c r="AS160" s="100">
        <v>0</v>
      </c>
      <c r="AT160" s="100">
        <v>0</v>
      </c>
      <c r="AU160" s="101">
        <v>0</v>
      </c>
      <c r="AV160" s="102">
        <v>2</v>
      </c>
      <c r="AW160" s="103">
        <v>2.1</v>
      </c>
      <c r="AX160" s="100">
        <v>4</v>
      </c>
      <c r="AY160" s="100">
        <v>1.6</v>
      </c>
      <c r="AZ160" s="100">
        <v>1.8</v>
      </c>
      <c r="BA160" s="101">
        <v>1.2</v>
      </c>
      <c r="BB160" s="104">
        <v>4.8274418604651164</v>
      </c>
      <c r="BC160" s="105">
        <v>3.8834951456310683E-2</v>
      </c>
      <c r="BD160" s="105">
        <v>1.9417475728155338E-2</v>
      </c>
      <c r="BE160" s="105">
        <v>2.2478736330498177E-2</v>
      </c>
      <c r="BF160" s="105">
        <v>1.7010935601458079E-2</v>
      </c>
      <c r="BG160" s="105">
        <v>1.4580801944106925E-2</v>
      </c>
      <c r="BH160" s="105">
        <v>1.3365735115431347E-2</v>
      </c>
      <c r="BI160" s="105">
        <v>1.7281553398058254</v>
      </c>
      <c r="BJ160" s="105">
        <v>1.7281553398058254</v>
      </c>
      <c r="BK160" s="105">
        <v>0.58252427184466016</v>
      </c>
      <c r="BL160" s="105">
        <v>5.8252427184466014E-2</v>
      </c>
      <c r="BM160" s="105">
        <v>0</v>
      </c>
      <c r="BN160" s="105">
        <v>0</v>
      </c>
      <c r="BO160" s="105">
        <v>0</v>
      </c>
      <c r="BP160" s="103">
        <v>242</v>
      </c>
      <c r="BQ160" s="100">
        <v>37</v>
      </c>
      <c r="BR160" s="100">
        <v>30</v>
      </c>
      <c r="BS160" s="100">
        <v>1</v>
      </c>
      <c r="BT160" s="100">
        <v>5</v>
      </c>
      <c r="BU160" s="100">
        <v>9</v>
      </c>
      <c r="BV160" s="100">
        <v>0</v>
      </c>
      <c r="BW160" s="100">
        <v>32</v>
      </c>
      <c r="BX160" s="100">
        <v>0</v>
      </c>
      <c r="BY160" s="100">
        <v>0</v>
      </c>
      <c r="BZ160" s="106">
        <v>12</v>
      </c>
      <c r="CA160" s="103">
        <v>0</v>
      </c>
      <c r="CB160" s="100">
        <v>0</v>
      </c>
      <c r="CC160" s="100">
        <v>0</v>
      </c>
      <c r="CD160" s="100">
        <v>2</v>
      </c>
      <c r="CE160" s="100">
        <v>0</v>
      </c>
      <c r="CF160" s="100">
        <v>0</v>
      </c>
      <c r="CG160" s="100">
        <v>0</v>
      </c>
      <c r="CH160" s="100">
        <v>0</v>
      </c>
      <c r="CI160" s="100">
        <v>0</v>
      </c>
      <c r="CJ160" s="100">
        <v>0</v>
      </c>
      <c r="CK160" s="106">
        <v>0</v>
      </c>
      <c r="CL160" s="103">
        <v>1326</v>
      </c>
      <c r="CM160" s="106">
        <v>16881</v>
      </c>
      <c r="CN160" s="103">
        <v>3</v>
      </c>
      <c r="CO160" s="100">
        <v>0</v>
      </c>
      <c r="CP160" s="100">
        <v>169</v>
      </c>
      <c r="CQ160" s="100">
        <v>6</v>
      </c>
      <c r="CR160" s="100">
        <v>0</v>
      </c>
      <c r="CS160" s="100">
        <v>2</v>
      </c>
      <c r="CT160" s="100">
        <v>101</v>
      </c>
      <c r="CU160" s="106">
        <v>0</v>
      </c>
      <c r="CV160" s="103">
        <v>21</v>
      </c>
      <c r="CW160" s="100">
        <v>17</v>
      </c>
      <c r="CX160" s="100">
        <v>1</v>
      </c>
      <c r="CY160" s="100">
        <v>3</v>
      </c>
      <c r="CZ160" s="100">
        <v>20</v>
      </c>
      <c r="DA160" s="100">
        <v>16</v>
      </c>
      <c r="DB160" s="100">
        <v>11</v>
      </c>
      <c r="DC160" s="100">
        <v>1</v>
      </c>
      <c r="DD160" s="100">
        <v>1</v>
      </c>
      <c r="DE160" s="106">
        <v>1</v>
      </c>
      <c r="DF160" s="98">
        <v>48.909512761020885</v>
      </c>
    </row>
    <row r="161" spans="1:110" ht="15" thickBot="1" x14ac:dyDescent="0.4">
      <c r="A161" s="85" t="s">
        <v>102</v>
      </c>
      <c r="B161" s="85" t="s">
        <v>103</v>
      </c>
      <c r="C161" s="85" t="s">
        <v>486</v>
      </c>
      <c r="D161" s="85" t="s">
        <v>487</v>
      </c>
      <c r="E161" s="85" t="s">
        <v>499</v>
      </c>
      <c r="F161" s="85" t="s">
        <v>500</v>
      </c>
      <c r="G161" s="85" t="s">
        <v>516</v>
      </c>
      <c r="H161" s="85" t="s">
        <v>517</v>
      </c>
      <c r="I161" s="86">
        <v>34</v>
      </c>
      <c r="J161" s="86">
        <v>30</v>
      </c>
      <c r="K161" s="87">
        <v>64</v>
      </c>
      <c r="L161" s="88" t="s">
        <v>480</v>
      </c>
      <c r="M161" s="88">
        <v>161</v>
      </c>
      <c r="N161" s="88">
        <v>161</v>
      </c>
      <c r="O161" s="88" t="s">
        <v>517</v>
      </c>
      <c r="P161" s="88">
        <v>5208</v>
      </c>
      <c r="Q161" s="88" t="s">
        <v>480</v>
      </c>
      <c r="R161" s="89">
        <v>0</v>
      </c>
      <c r="S161" s="88">
        <v>52</v>
      </c>
      <c r="T161" s="88" t="s">
        <v>499</v>
      </c>
      <c r="U161" s="88">
        <v>5</v>
      </c>
      <c r="V161" s="88" t="s">
        <v>486</v>
      </c>
      <c r="W161" s="88">
        <v>3.1384599999999998</v>
      </c>
      <c r="X161" s="88">
        <v>12</v>
      </c>
      <c r="Y161" s="88">
        <v>5208</v>
      </c>
      <c r="Z161">
        <v>15553</v>
      </c>
      <c r="AA161">
        <v>858</v>
      </c>
      <c r="AB161">
        <v>2414</v>
      </c>
      <c r="AC161">
        <v>330</v>
      </c>
      <c r="AD161">
        <v>11951</v>
      </c>
      <c r="AE161">
        <v>280</v>
      </c>
      <c r="AF161">
        <v>6</v>
      </c>
      <c r="AG161">
        <v>17</v>
      </c>
      <c r="AH161">
        <v>0</v>
      </c>
      <c r="AI161">
        <v>0</v>
      </c>
      <c r="AJ161">
        <v>0</v>
      </c>
      <c r="AK161">
        <v>257</v>
      </c>
      <c r="AL161">
        <v>0</v>
      </c>
      <c r="AM161">
        <v>330</v>
      </c>
      <c r="AN161" s="99">
        <v>5</v>
      </c>
      <c r="AO161" s="100">
        <v>0</v>
      </c>
      <c r="AP161" s="100">
        <v>2</v>
      </c>
      <c r="AQ161" s="100">
        <v>0</v>
      </c>
      <c r="AR161" s="100">
        <v>0</v>
      </c>
      <c r="AS161" s="100">
        <v>0</v>
      </c>
      <c r="AT161" s="100">
        <v>0</v>
      </c>
      <c r="AU161" s="101">
        <v>0</v>
      </c>
      <c r="AV161" s="102">
        <v>6</v>
      </c>
      <c r="AW161" s="103">
        <v>2.38</v>
      </c>
      <c r="AX161" s="100">
        <v>4.5333333333333332</v>
      </c>
      <c r="AY161" s="100">
        <v>1.8133333333333332</v>
      </c>
      <c r="AZ161" s="100">
        <v>2.04</v>
      </c>
      <c r="BA161" s="101">
        <v>1.36</v>
      </c>
      <c r="BB161" s="104">
        <v>5.4711007751937979</v>
      </c>
      <c r="BC161" s="105">
        <v>0.11650485436893204</v>
      </c>
      <c r="BD161" s="105">
        <v>5.8252427184466021E-2</v>
      </c>
      <c r="BE161" s="105">
        <v>6.7436208991494537E-2</v>
      </c>
      <c r="BF161" s="105">
        <v>5.1032806804374241E-2</v>
      </c>
      <c r="BG161" s="105">
        <v>4.374240583232078E-2</v>
      </c>
      <c r="BH161" s="105">
        <v>4.0097205346294046E-2</v>
      </c>
      <c r="BI161" s="105">
        <v>5.1844660194174761</v>
      </c>
      <c r="BJ161" s="105">
        <v>5.1844660194174761</v>
      </c>
      <c r="BK161" s="105">
        <v>1.7475728155339803</v>
      </c>
      <c r="BL161" s="105">
        <v>0.17475728155339804</v>
      </c>
      <c r="BM161" s="105">
        <v>0</v>
      </c>
      <c r="BN161" s="105">
        <v>0</v>
      </c>
      <c r="BO161" s="105">
        <v>0</v>
      </c>
      <c r="BP161" s="103">
        <v>727</v>
      </c>
      <c r="BQ161" s="100">
        <v>112</v>
      </c>
      <c r="BR161" s="100">
        <v>90</v>
      </c>
      <c r="BS161" s="100">
        <v>4</v>
      </c>
      <c r="BT161" s="100">
        <v>14</v>
      </c>
      <c r="BU161" s="100">
        <v>26</v>
      </c>
      <c r="BV161" s="100">
        <v>0</v>
      </c>
      <c r="BW161" s="100">
        <v>97</v>
      </c>
      <c r="BX161" s="100">
        <v>0</v>
      </c>
      <c r="BY161" s="100">
        <v>1</v>
      </c>
      <c r="BZ161" s="106">
        <v>37</v>
      </c>
      <c r="CA161" s="103">
        <v>0</v>
      </c>
      <c r="CB161" s="100">
        <v>0</v>
      </c>
      <c r="CC161" s="100">
        <v>0</v>
      </c>
      <c r="CD161" s="100">
        <v>6</v>
      </c>
      <c r="CE161" s="100">
        <v>0</v>
      </c>
      <c r="CF161" s="100">
        <v>0</v>
      </c>
      <c r="CG161" s="100">
        <v>0</v>
      </c>
      <c r="CH161" s="100">
        <v>0</v>
      </c>
      <c r="CI161" s="100">
        <v>0</v>
      </c>
      <c r="CJ161" s="100">
        <v>0</v>
      </c>
      <c r="CK161" s="106">
        <v>1</v>
      </c>
      <c r="CL161" s="103">
        <v>2738</v>
      </c>
      <c r="CM161" s="106">
        <v>34851</v>
      </c>
      <c r="CN161" s="103">
        <v>5</v>
      </c>
      <c r="CO161" s="100">
        <v>0</v>
      </c>
      <c r="CP161" s="100">
        <v>294</v>
      </c>
      <c r="CQ161" s="100">
        <v>11</v>
      </c>
      <c r="CR161" s="100">
        <v>0</v>
      </c>
      <c r="CS161" s="100">
        <v>3</v>
      </c>
      <c r="CT161" s="100">
        <v>175</v>
      </c>
      <c r="CU161" s="106">
        <v>0</v>
      </c>
      <c r="CV161" s="103">
        <v>62</v>
      </c>
      <c r="CW161" s="100">
        <v>50</v>
      </c>
      <c r="CX161" s="100">
        <v>2</v>
      </c>
      <c r="CY161" s="100">
        <v>8</v>
      </c>
      <c r="CZ161" s="100">
        <v>61</v>
      </c>
      <c r="DA161" s="100">
        <v>48</v>
      </c>
      <c r="DB161" s="100">
        <v>34</v>
      </c>
      <c r="DC161" s="100">
        <v>2</v>
      </c>
      <c r="DD161" s="100">
        <v>3</v>
      </c>
      <c r="DE161" s="106">
        <v>2</v>
      </c>
      <c r="DF161" s="98">
        <v>100.97447795823666</v>
      </c>
    </row>
    <row r="162" spans="1:110" ht="15" thickBot="1" x14ac:dyDescent="0.4">
      <c r="A162" s="88"/>
      <c r="B162" s="88"/>
      <c r="C162" s="88"/>
      <c r="D162" s="88"/>
      <c r="E162" s="88"/>
      <c r="F162" s="88"/>
      <c r="G162" s="88"/>
      <c r="H162" s="88"/>
      <c r="I162" s="88"/>
      <c r="J162" s="88"/>
      <c r="K162" s="119"/>
      <c r="L162" s="88"/>
      <c r="M162" s="88">
        <v>143</v>
      </c>
      <c r="N162" s="88">
        <v>141</v>
      </c>
      <c r="O162" s="88" t="s">
        <v>518</v>
      </c>
      <c r="P162" s="88">
        <v>1104</v>
      </c>
      <c r="Q162" s="88" t="s">
        <v>519</v>
      </c>
      <c r="R162" s="89"/>
      <c r="S162" s="88">
        <v>11</v>
      </c>
      <c r="T162" s="88" t="s">
        <v>106</v>
      </c>
      <c r="U162" s="88">
        <v>1</v>
      </c>
      <c r="V162" s="88" t="s">
        <v>109</v>
      </c>
      <c r="W162" s="88">
        <v>6.1205799999999998E-2</v>
      </c>
      <c r="X162" s="88">
        <v>0</v>
      </c>
      <c r="Y162" s="88">
        <v>0</v>
      </c>
      <c r="Z162">
        <v>0</v>
      </c>
      <c r="AA162">
        <v>0</v>
      </c>
      <c r="AB162">
        <v>0</v>
      </c>
      <c r="AC162">
        <v>0</v>
      </c>
      <c r="AD162">
        <v>0</v>
      </c>
      <c r="AE162">
        <v>0</v>
      </c>
      <c r="AF162">
        <v>0</v>
      </c>
      <c r="AG162">
        <v>0</v>
      </c>
      <c r="AH162">
        <v>0</v>
      </c>
      <c r="AI162">
        <v>0</v>
      </c>
      <c r="AJ162">
        <v>0</v>
      </c>
      <c r="AK162">
        <v>0</v>
      </c>
      <c r="AL162">
        <v>0</v>
      </c>
      <c r="AM162">
        <v>0</v>
      </c>
      <c r="AN162" s="99">
        <v>0</v>
      </c>
      <c r="AO162" s="100">
        <v>0</v>
      </c>
      <c r="AP162" s="100">
        <v>0</v>
      </c>
      <c r="AQ162" s="100">
        <v>0</v>
      </c>
      <c r="AR162" s="100">
        <v>0</v>
      </c>
      <c r="AS162" s="100">
        <v>0</v>
      </c>
      <c r="AT162" s="100">
        <v>0</v>
      </c>
      <c r="AU162" s="101">
        <v>0</v>
      </c>
      <c r="AV162" s="102">
        <v>0</v>
      </c>
      <c r="AW162" s="103">
        <v>0</v>
      </c>
      <c r="AX162" s="100">
        <v>0</v>
      </c>
      <c r="AY162" s="100">
        <v>0</v>
      </c>
      <c r="AZ162" s="100">
        <v>0</v>
      </c>
      <c r="BA162" s="101">
        <v>0</v>
      </c>
      <c r="BB162" s="104">
        <v>0</v>
      </c>
      <c r="BC162" s="105">
        <v>0</v>
      </c>
      <c r="BD162" s="105">
        <v>0</v>
      </c>
      <c r="BE162" s="105">
        <v>0</v>
      </c>
      <c r="BF162" s="105">
        <v>0</v>
      </c>
      <c r="BG162" s="105">
        <v>0</v>
      </c>
      <c r="BH162" s="105">
        <v>0</v>
      </c>
      <c r="BI162" s="105">
        <v>0</v>
      </c>
      <c r="BJ162" s="105">
        <v>0</v>
      </c>
      <c r="BK162" s="105">
        <v>0</v>
      </c>
      <c r="BL162" s="105">
        <v>0</v>
      </c>
      <c r="BM162" s="105">
        <v>0</v>
      </c>
      <c r="BN162" s="105">
        <v>0</v>
      </c>
      <c r="BO162" s="105">
        <v>0</v>
      </c>
      <c r="BP162" s="103">
        <v>0</v>
      </c>
      <c r="BQ162" s="100">
        <v>0</v>
      </c>
      <c r="BR162" s="100">
        <v>0</v>
      </c>
      <c r="BS162" s="100">
        <v>0</v>
      </c>
      <c r="BT162" s="100">
        <v>0</v>
      </c>
      <c r="BU162" s="100">
        <v>0</v>
      </c>
      <c r="BV162" s="100">
        <v>0</v>
      </c>
      <c r="BW162" s="100">
        <v>0</v>
      </c>
      <c r="BX162" s="100">
        <v>0</v>
      </c>
      <c r="BY162" s="100">
        <v>0</v>
      </c>
      <c r="BZ162" s="106">
        <v>0</v>
      </c>
      <c r="CA162" s="103">
        <v>0</v>
      </c>
      <c r="CB162" s="100">
        <v>0</v>
      </c>
      <c r="CC162" s="100">
        <v>0</v>
      </c>
      <c r="CD162" s="100">
        <v>0</v>
      </c>
      <c r="CE162" s="100">
        <v>0</v>
      </c>
      <c r="CF162" s="100">
        <v>0</v>
      </c>
      <c r="CG162" s="100">
        <v>0</v>
      </c>
      <c r="CH162" s="100">
        <v>0</v>
      </c>
      <c r="CI162" s="100">
        <v>0</v>
      </c>
      <c r="CJ162" s="100">
        <v>0</v>
      </c>
      <c r="CK162" s="106">
        <v>0</v>
      </c>
      <c r="CL162" s="103">
        <v>0</v>
      </c>
      <c r="CM162" s="106">
        <v>0</v>
      </c>
      <c r="CN162" s="103">
        <v>0</v>
      </c>
      <c r="CO162" s="100">
        <v>0</v>
      </c>
      <c r="CP162" s="100">
        <v>0</v>
      </c>
      <c r="CQ162" s="100">
        <v>0</v>
      </c>
      <c r="CR162" s="100">
        <v>0</v>
      </c>
      <c r="CS162" s="100">
        <v>0</v>
      </c>
      <c r="CT162" s="100">
        <v>0</v>
      </c>
      <c r="CU162" s="106">
        <v>0</v>
      </c>
      <c r="CV162" s="103">
        <v>0</v>
      </c>
      <c r="CW162" s="100">
        <v>0</v>
      </c>
      <c r="CX162" s="100">
        <v>0</v>
      </c>
      <c r="CY162" s="100">
        <v>0</v>
      </c>
      <c r="CZ162" s="100">
        <v>0</v>
      </c>
      <c r="DA162" s="100">
        <v>0</v>
      </c>
      <c r="DB162" s="100">
        <v>0</v>
      </c>
      <c r="DC162" s="100">
        <v>0</v>
      </c>
      <c r="DD162" s="100">
        <v>0</v>
      </c>
      <c r="DE162" s="106">
        <v>0</v>
      </c>
      <c r="DF162" s="98">
        <v>0</v>
      </c>
    </row>
    <row r="163" spans="1:110" ht="15" thickBot="1" x14ac:dyDescent="0.4">
      <c r="A163" s="88"/>
      <c r="B163" s="88"/>
      <c r="C163" s="88"/>
      <c r="D163" s="88"/>
      <c r="E163" s="88"/>
      <c r="F163" s="88"/>
      <c r="G163" s="88"/>
      <c r="H163" s="88"/>
      <c r="I163" s="88"/>
      <c r="J163" s="88"/>
      <c r="K163" s="119"/>
      <c r="L163" s="88"/>
      <c r="M163" s="88">
        <v>149</v>
      </c>
      <c r="N163" s="88">
        <v>149</v>
      </c>
      <c r="O163" s="88" t="s">
        <v>520</v>
      </c>
      <c r="P163" s="88">
        <v>1109</v>
      </c>
      <c r="Q163" s="88" t="s">
        <v>521</v>
      </c>
      <c r="R163" s="89"/>
      <c r="S163" s="88">
        <v>11</v>
      </c>
      <c r="T163" s="88" t="s">
        <v>106</v>
      </c>
      <c r="U163" s="88">
        <v>1</v>
      </c>
      <c r="V163" s="88" t="s">
        <v>109</v>
      </c>
      <c r="W163" s="88">
        <v>0.13433800000000001</v>
      </c>
      <c r="X163" s="88">
        <v>0</v>
      </c>
      <c r="Y163" s="88">
        <v>0</v>
      </c>
      <c r="Z163">
        <v>0</v>
      </c>
      <c r="AA163">
        <v>0</v>
      </c>
      <c r="AB163">
        <v>0</v>
      </c>
      <c r="AC163">
        <v>0</v>
      </c>
      <c r="AD163">
        <v>0</v>
      </c>
      <c r="AE163">
        <v>0</v>
      </c>
      <c r="AF163">
        <v>0</v>
      </c>
      <c r="AG163">
        <v>0</v>
      </c>
      <c r="AH163">
        <v>0</v>
      </c>
      <c r="AI163">
        <v>0</v>
      </c>
      <c r="AJ163">
        <v>0</v>
      </c>
      <c r="AK163">
        <v>0</v>
      </c>
      <c r="AL163">
        <v>0</v>
      </c>
      <c r="AM163">
        <v>0</v>
      </c>
      <c r="AN163" s="99">
        <v>0</v>
      </c>
      <c r="AO163" s="100">
        <v>0</v>
      </c>
      <c r="AP163" s="100">
        <v>0</v>
      </c>
      <c r="AQ163" s="100">
        <v>0</v>
      </c>
      <c r="AR163" s="100">
        <v>0</v>
      </c>
      <c r="AS163" s="100">
        <v>0</v>
      </c>
      <c r="AT163" s="100">
        <v>0</v>
      </c>
      <c r="AU163" s="101">
        <v>0</v>
      </c>
      <c r="AV163" s="102">
        <v>0</v>
      </c>
      <c r="AW163" s="103">
        <v>0</v>
      </c>
      <c r="AX163" s="100">
        <v>0</v>
      </c>
      <c r="AY163" s="100">
        <v>0</v>
      </c>
      <c r="AZ163" s="100">
        <v>0</v>
      </c>
      <c r="BA163" s="101">
        <v>0</v>
      </c>
      <c r="BB163" s="104">
        <v>0</v>
      </c>
      <c r="BC163" s="105">
        <v>0</v>
      </c>
      <c r="BD163" s="105">
        <v>0</v>
      </c>
      <c r="BE163" s="105">
        <v>0</v>
      </c>
      <c r="BF163" s="105">
        <v>0</v>
      </c>
      <c r="BG163" s="105">
        <v>0</v>
      </c>
      <c r="BH163" s="105">
        <v>0</v>
      </c>
      <c r="BI163" s="105">
        <v>0</v>
      </c>
      <c r="BJ163" s="105">
        <v>0</v>
      </c>
      <c r="BK163" s="105">
        <v>0</v>
      </c>
      <c r="BL163" s="105">
        <v>0</v>
      </c>
      <c r="BM163" s="105">
        <v>0</v>
      </c>
      <c r="BN163" s="105">
        <v>0</v>
      </c>
      <c r="BO163" s="105">
        <v>0</v>
      </c>
      <c r="BP163" s="103">
        <v>0</v>
      </c>
      <c r="BQ163" s="100">
        <v>0</v>
      </c>
      <c r="BR163" s="100">
        <v>0</v>
      </c>
      <c r="BS163" s="100">
        <v>0</v>
      </c>
      <c r="BT163" s="100">
        <v>0</v>
      </c>
      <c r="BU163" s="100">
        <v>0</v>
      </c>
      <c r="BV163" s="100">
        <v>0</v>
      </c>
      <c r="BW163" s="100">
        <v>0</v>
      </c>
      <c r="BX163" s="100">
        <v>0</v>
      </c>
      <c r="BY163" s="100">
        <v>0</v>
      </c>
      <c r="BZ163" s="106">
        <v>0</v>
      </c>
      <c r="CA163" s="103">
        <v>0</v>
      </c>
      <c r="CB163" s="100">
        <v>0</v>
      </c>
      <c r="CC163" s="100">
        <v>0</v>
      </c>
      <c r="CD163" s="100">
        <v>0</v>
      </c>
      <c r="CE163" s="100">
        <v>0</v>
      </c>
      <c r="CF163" s="100">
        <v>0</v>
      </c>
      <c r="CG163" s="100">
        <v>0</v>
      </c>
      <c r="CH163" s="100">
        <v>0</v>
      </c>
      <c r="CI163" s="100">
        <v>0</v>
      </c>
      <c r="CJ163" s="100">
        <v>0</v>
      </c>
      <c r="CK163" s="106">
        <v>0</v>
      </c>
      <c r="CL163" s="103">
        <v>0</v>
      </c>
      <c r="CM163" s="106">
        <v>0</v>
      </c>
      <c r="CN163" s="103">
        <v>0</v>
      </c>
      <c r="CO163" s="100">
        <v>0</v>
      </c>
      <c r="CP163" s="100">
        <v>0</v>
      </c>
      <c r="CQ163" s="100">
        <v>0</v>
      </c>
      <c r="CR163" s="100">
        <v>0</v>
      </c>
      <c r="CS163" s="100">
        <v>0</v>
      </c>
      <c r="CT163" s="100">
        <v>0</v>
      </c>
      <c r="CU163" s="106">
        <v>0</v>
      </c>
      <c r="CV163" s="103">
        <v>0</v>
      </c>
      <c r="CW163" s="100">
        <v>0</v>
      </c>
      <c r="CX163" s="100">
        <v>0</v>
      </c>
      <c r="CY163" s="100">
        <v>0</v>
      </c>
      <c r="CZ163" s="100">
        <v>0</v>
      </c>
      <c r="DA163" s="100">
        <v>0</v>
      </c>
      <c r="DB163" s="100">
        <v>0</v>
      </c>
      <c r="DC163" s="100">
        <v>0</v>
      </c>
      <c r="DD163" s="100">
        <v>0</v>
      </c>
      <c r="DE163" s="106">
        <v>0</v>
      </c>
      <c r="DF163" s="98">
        <v>0</v>
      </c>
    </row>
    <row r="164" spans="1:110" ht="15" thickBot="1" x14ac:dyDescent="0.4">
      <c r="A164" s="88"/>
      <c r="B164" s="88"/>
      <c r="C164" s="88"/>
      <c r="D164" s="88"/>
      <c r="E164" s="88"/>
      <c r="F164" s="88"/>
      <c r="G164" s="88"/>
      <c r="H164" s="88"/>
      <c r="I164" s="88"/>
      <c r="J164" s="88"/>
      <c r="K164" s="119"/>
      <c r="L164" s="88"/>
      <c r="M164" s="88">
        <v>139</v>
      </c>
      <c r="N164" s="88">
        <v>146</v>
      </c>
      <c r="O164" s="88" t="s">
        <v>522</v>
      </c>
      <c r="P164" s="88">
        <v>1110</v>
      </c>
      <c r="Q164" s="88" t="s">
        <v>523</v>
      </c>
      <c r="R164" s="89"/>
      <c r="S164" s="88">
        <v>11</v>
      </c>
      <c r="T164" s="88" t="s">
        <v>106</v>
      </c>
      <c r="U164" s="88">
        <v>1</v>
      </c>
      <c r="V164" s="88" t="s">
        <v>109</v>
      </c>
      <c r="W164" s="88">
        <v>0.20247299999999999</v>
      </c>
      <c r="X164" s="88">
        <v>0</v>
      </c>
      <c r="Y164" s="88">
        <v>0</v>
      </c>
      <c r="Z164">
        <v>0</v>
      </c>
      <c r="AA164">
        <v>0</v>
      </c>
      <c r="AB164">
        <v>0</v>
      </c>
      <c r="AC164">
        <v>0</v>
      </c>
      <c r="AD164">
        <v>0</v>
      </c>
      <c r="AE164">
        <v>0</v>
      </c>
      <c r="AF164">
        <v>0</v>
      </c>
      <c r="AG164">
        <v>0</v>
      </c>
      <c r="AH164">
        <v>0</v>
      </c>
      <c r="AI164">
        <v>0</v>
      </c>
      <c r="AJ164">
        <v>0</v>
      </c>
      <c r="AK164">
        <v>0</v>
      </c>
      <c r="AL164">
        <v>0</v>
      </c>
      <c r="AM164">
        <v>0</v>
      </c>
      <c r="AN164" s="99">
        <v>0</v>
      </c>
      <c r="AO164" s="100">
        <v>0</v>
      </c>
      <c r="AP164" s="100">
        <v>0</v>
      </c>
      <c r="AQ164" s="100">
        <v>0</v>
      </c>
      <c r="AR164" s="100">
        <v>0</v>
      </c>
      <c r="AS164" s="100">
        <v>0</v>
      </c>
      <c r="AT164" s="100">
        <v>0</v>
      </c>
      <c r="AU164" s="101">
        <v>0</v>
      </c>
      <c r="AV164" s="102">
        <v>0</v>
      </c>
      <c r="AW164" s="103">
        <v>0</v>
      </c>
      <c r="AX164" s="100">
        <v>0</v>
      </c>
      <c r="AY164" s="100">
        <v>0</v>
      </c>
      <c r="AZ164" s="100">
        <v>0</v>
      </c>
      <c r="BA164" s="101">
        <v>0</v>
      </c>
      <c r="BB164" s="104">
        <v>0</v>
      </c>
      <c r="BC164" s="105">
        <v>0</v>
      </c>
      <c r="BD164" s="105">
        <v>0</v>
      </c>
      <c r="BE164" s="105">
        <v>0</v>
      </c>
      <c r="BF164" s="105">
        <v>0</v>
      </c>
      <c r="BG164" s="105">
        <v>0</v>
      </c>
      <c r="BH164" s="105">
        <v>0</v>
      </c>
      <c r="BI164" s="105">
        <v>0</v>
      </c>
      <c r="BJ164" s="105">
        <v>0</v>
      </c>
      <c r="BK164" s="105">
        <v>0</v>
      </c>
      <c r="BL164" s="105">
        <v>0</v>
      </c>
      <c r="BM164" s="105">
        <v>0</v>
      </c>
      <c r="BN164" s="105">
        <v>0</v>
      </c>
      <c r="BO164" s="105">
        <v>0</v>
      </c>
      <c r="BP164" s="103">
        <v>0</v>
      </c>
      <c r="BQ164" s="100">
        <v>0</v>
      </c>
      <c r="BR164" s="100">
        <v>0</v>
      </c>
      <c r="BS164" s="100">
        <v>0</v>
      </c>
      <c r="BT164" s="100">
        <v>0</v>
      </c>
      <c r="BU164" s="100">
        <v>0</v>
      </c>
      <c r="BV164" s="100">
        <v>0</v>
      </c>
      <c r="BW164" s="100">
        <v>0</v>
      </c>
      <c r="BX164" s="100">
        <v>0</v>
      </c>
      <c r="BY164" s="100">
        <v>0</v>
      </c>
      <c r="BZ164" s="106">
        <v>0</v>
      </c>
      <c r="CA164" s="103">
        <v>0</v>
      </c>
      <c r="CB164" s="100">
        <v>0</v>
      </c>
      <c r="CC164" s="100">
        <v>0</v>
      </c>
      <c r="CD164" s="100">
        <v>0</v>
      </c>
      <c r="CE164" s="100">
        <v>0</v>
      </c>
      <c r="CF164" s="100">
        <v>0</v>
      </c>
      <c r="CG164" s="100">
        <v>0</v>
      </c>
      <c r="CH164" s="100">
        <v>0</v>
      </c>
      <c r="CI164" s="100">
        <v>0</v>
      </c>
      <c r="CJ164" s="100">
        <v>0</v>
      </c>
      <c r="CK164" s="106">
        <v>0</v>
      </c>
      <c r="CL164" s="103">
        <v>0</v>
      </c>
      <c r="CM164" s="106">
        <v>0</v>
      </c>
      <c r="CN164" s="103">
        <v>0</v>
      </c>
      <c r="CO164" s="100">
        <v>0</v>
      </c>
      <c r="CP164" s="100">
        <v>0</v>
      </c>
      <c r="CQ164" s="100">
        <v>0</v>
      </c>
      <c r="CR164" s="100">
        <v>0</v>
      </c>
      <c r="CS164" s="100">
        <v>0</v>
      </c>
      <c r="CT164" s="100">
        <v>0</v>
      </c>
      <c r="CU164" s="106">
        <v>0</v>
      </c>
      <c r="CV164" s="103">
        <v>0</v>
      </c>
      <c r="CW164" s="100">
        <v>0</v>
      </c>
      <c r="CX164" s="100">
        <v>0</v>
      </c>
      <c r="CY164" s="100">
        <v>0</v>
      </c>
      <c r="CZ164" s="100">
        <v>0</v>
      </c>
      <c r="DA164" s="100">
        <v>0</v>
      </c>
      <c r="DB164" s="100">
        <v>0</v>
      </c>
      <c r="DC164" s="100">
        <v>0</v>
      </c>
      <c r="DD164" s="100">
        <v>0</v>
      </c>
      <c r="DE164" s="106">
        <v>0</v>
      </c>
      <c r="DF164" s="98">
        <v>0</v>
      </c>
    </row>
    <row r="165" spans="1:110" ht="15" thickBot="1" x14ac:dyDescent="0.4">
      <c r="A165" s="88"/>
      <c r="B165" s="88"/>
      <c r="C165" s="88"/>
      <c r="D165" s="88"/>
      <c r="E165" s="88"/>
      <c r="F165" s="88"/>
      <c r="G165" s="88"/>
      <c r="H165" s="88"/>
      <c r="I165" s="88"/>
      <c r="J165" s="88"/>
      <c r="K165" s="119"/>
      <c r="L165" s="88"/>
      <c r="M165" s="88">
        <v>148</v>
      </c>
      <c r="N165" s="88">
        <v>147</v>
      </c>
      <c r="O165" s="88" t="s">
        <v>524</v>
      </c>
      <c r="P165" s="88">
        <v>1111</v>
      </c>
      <c r="Q165" s="88" t="s">
        <v>525</v>
      </c>
      <c r="R165" s="89"/>
      <c r="S165" s="88">
        <v>11</v>
      </c>
      <c r="T165" s="88" t="s">
        <v>106</v>
      </c>
      <c r="U165" s="88">
        <v>1</v>
      </c>
      <c r="V165" s="88" t="s">
        <v>109</v>
      </c>
      <c r="W165" s="88">
        <v>3.0388100000000001E-2</v>
      </c>
      <c r="X165" s="88">
        <v>0</v>
      </c>
      <c r="Y165" s="88">
        <v>0</v>
      </c>
      <c r="Z165">
        <v>0</v>
      </c>
      <c r="AA165">
        <v>0</v>
      </c>
      <c r="AB165">
        <v>0</v>
      </c>
      <c r="AC165">
        <v>0</v>
      </c>
      <c r="AD165">
        <v>0</v>
      </c>
      <c r="AE165">
        <v>0</v>
      </c>
      <c r="AF165">
        <v>0</v>
      </c>
      <c r="AG165">
        <v>0</v>
      </c>
      <c r="AH165">
        <v>0</v>
      </c>
      <c r="AI165">
        <v>0</v>
      </c>
      <c r="AJ165">
        <v>0</v>
      </c>
      <c r="AK165">
        <v>0</v>
      </c>
      <c r="AL165">
        <v>0</v>
      </c>
      <c r="AM165">
        <v>0</v>
      </c>
      <c r="AN165" s="99">
        <v>0</v>
      </c>
      <c r="AO165" s="100">
        <v>0</v>
      </c>
      <c r="AP165" s="100">
        <v>0</v>
      </c>
      <c r="AQ165" s="100">
        <v>0</v>
      </c>
      <c r="AR165" s="100">
        <v>0</v>
      </c>
      <c r="AS165" s="100">
        <v>0</v>
      </c>
      <c r="AT165" s="100">
        <v>0</v>
      </c>
      <c r="AU165" s="101">
        <v>0</v>
      </c>
      <c r="AV165" s="102">
        <v>0</v>
      </c>
      <c r="AW165" s="103">
        <v>0</v>
      </c>
      <c r="AX165" s="100">
        <v>0</v>
      </c>
      <c r="AY165" s="100">
        <v>0</v>
      </c>
      <c r="AZ165" s="100">
        <v>0</v>
      </c>
      <c r="BA165" s="101">
        <v>0</v>
      </c>
      <c r="BB165" s="104">
        <v>0</v>
      </c>
      <c r="BC165" s="105">
        <v>0</v>
      </c>
      <c r="BD165" s="105">
        <v>0</v>
      </c>
      <c r="BE165" s="105">
        <v>0</v>
      </c>
      <c r="BF165" s="105">
        <v>0</v>
      </c>
      <c r="BG165" s="105">
        <v>0</v>
      </c>
      <c r="BH165" s="105">
        <v>0</v>
      </c>
      <c r="BI165" s="105">
        <v>0</v>
      </c>
      <c r="BJ165" s="105">
        <v>0</v>
      </c>
      <c r="BK165" s="105">
        <v>0</v>
      </c>
      <c r="BL165" s="105">
        <v>0</v>
      </c>
      <c r="BM165" s="105">
        <v>0</v>
      </c>
      <c r="BN165" s="105">
        <v>0</v>
      </c>
      <c r="BO165" s="105">
        <v>0</v>
      </c>
      <c r="BP165" s="103">
        <v>0</v>
      </c>
      <c r="BQ165" s="100">
        <v>0</v>
      </c>
      <c r="BR165" s="100">
        <v>0</v>
      </c>
      <c r="BS165" s="100">
        <v>0</v>
      </c>
      <c r="BT165" s="100">
        <v>0</v>
      </c>
      <c r="BU165" s="100">
        <v>0</v>
      </c>
      <c r="BV165" s="100">
        <v>0</v>
      </c>
      <c r="BW165" s="100">
        <v>0</v>
      </c>
      <c r="BX165" s="100">
        <v>0</v>
      </c>
      <c r="BY165" s="100">
        <v>0</v>
      </c>
      <c r="BZ165" s="106">
        <v>0</v>
      </c>
      <c r="CA165" s="103">
        <v>0</v>
      </c>
      <c r="CB165" s="100">
        <v>0</v>
      </c>
      <c r="CC165" s="100">
        <v>0</v>
      </c>
      <c r="CD165" s="100">
        <v>0</v>
      </c>
      <c r="CE165" s="100">
        <v>0</v>
      </c>
      <c r="CF165" s="100">
        <v>0</v>
      </c>
      <c r="CG165" s="100">
        <v>0</v>
      </c>
      <c r="CH165" s="100">
        <v>0</v>
      </c>
      <c r="CI165" s="100">
        <v>0</v>
      </c>
      <c r="CJ165" s="100">
        <v>0</v>
      </c>
      <c r="CK165" s="106">
        <v>0</v>
      </c>
      <c r="CL165" s="103">
        <v>0</v>
      </c>
      <c r="CM165" s="106">
        <v>0</v>
      </c>
      <c r="CN165" s="103">
        <v>0</v>
      </c>
      <c r="CO165" s="100">
        <v>0</v>
      </c>
      <c r="CP165" s="100">
        <v>0</v>
      </c>
      <c r="CQ165" s="100">
        <v>0</v>
      </c>
      <c r="CR165" s="100">
        <v>0</v>
      </c>
      <c r="CS165" s="100">
        <v>0</v>
      </c>
      <c r="CT165" s="100">
        <v>0</v>
      </c>
      <c r="CU165" s="106">
        <v>0</v>
      </c>
      <c r="CV165" s="103">
        <v>0</v>
      </c>
      <c r="CW165" s="100">
        <v>0</v>
      </c>
      <c r="CX165" s="100">
        <v>0</v>
      </c>
      <c r="CY165" s="100">
        <v>0</v>
      </c>
      <c r="CZ165" s="100">
        <v>0</v>
      </c>
      <c r="DA165" s="100">
        <v>0</v>
      </c>
      <c r="DB165" s="100">
        <v>0</v>
      </c>
      <c r="DC165" s="100">
        <v>0</v>
      </c>
      <c r="DD165" s="100">
        <v>0</v>
      </c>
      <c r="DE165" s="106">
        <v>0</v>
      </c>
      <c r="DF165" s="98">
        <v>0</v>
      </c>
    </row>
    <row r="166" spans="1:110" ht="15" thickBot="1" x14ac:dyDescent="0.4">
      <c r="A166" s="88"/>
      <c r="B166" s="88"/>
      <c r="C166" s="88"/>
      <c r="D166" s="88"/>
      <c r="E166" s="88"/>
      <c r="F166" s="88"/>
      <c r="G166" s="88"/>
      <c r="H166" s="88"/>
      <c r="I166" s="88"/>
      <c r="J166" s="88"/>
      <c r="K166" s="119"/>
      <c r="L166" s="88" t="s">
        <v>119</v>
      </c>
      <c r="M166" s="88">
        <v>55</v>
      </c>
      <c r="N166" s="88">
        <v>148</v>
      </c>
      <c r="O166" s="88" t="s">
        <v>526</v>
      </c>
      <c r="P166" s="88">
        <v>1112</v>
      </c>
      <c r="Q166" s="88" t="s">
        <v>527</v>
      </c>
      <c r="R166" s="89"/>
      <c r="S166" s="88">
        <v>11</v>
      </c>
      <c r="T166" s="88" t="s">
        <v>106</v>
      </c>
      <c r="U166" s="88">
        <v>1</v>
      </c>
      <c r="V166" s="88" t="s">
        <v>109</v>
      </c>
      <c r="W166" s="88">
        <v>1.6690199999999999E-2</v>
      </c>
      <c r="X166" s="88">
        <v>0</v>
      </c>
      <c r="Y166" s="88">
        <v>0</v>
      </c>
      <c r="Z166">
        <v>0</v>
      </c>
      <c r="AA166">
        <v>0</v>
      </c>
      <c r="AB166">
        <v>0</v>
      </c>
      <c r="AC166">
        <v>0</v>
      </c>
      <c r="AD166">
        <v>0</v>
      </c>
      <c r="AE166">
        <v>0</v>
      </c>
      <c r="AF166">
        <v>0</v>
      </c>
      <c r="AG166">
        <v>0</v>
      </c>
      <c r="AH166">
        <v>0</v>
      </c>
      <c r="AI166">
        <v>0</v>
      </c>
      <c r="AJ166">
        <v>0</v>
      </c>
      <c r="AK166">
        <v>0</v>
      </c>
      <c r="AL166">
        <v>0</v>
      </c>
      <c r="AM166">
        <v>0</v>
      </c>
      <c r="AN166" s="99">
        <v>0</v>
      </c>
      <c r="AO166" s="100">
        <v>0</v>
      </c>
      <c r="AP166" s="100">
        <v>0</v>
      </c>
      <c r="AQ166" s="100">
        <v>0</v>
      </c>
      <c r="AR166" s="100">
        <v>0</v>
      </c>
      <c r="AS166" s="100">
        <v>0</v>
      </c>
      <c r="AT166" s="100">
        <v>0</v>
      </c>
      <c r="AU166" s="101">
        <v>0</v>
      </c>
      <c r="AV166" s="102">
        <v>0</v>
      </c>
      <c r="AW166" s="103">
        <v>0</v>
      </c>
      <c r="AX166" s="100">
        <v>0</v>
      </c>
      <c r="AY166" s="100">
        <v>0</v>
      </c>
      <c r="AZ166" s="100">
        <v>0</v>
      </c>
      <c r="BA166" s="101">
        <v>0</v>
      </c>
      <c r="BB166" s="104">
        <v>0</v>
      </c>
      <c r="BC166" s="105">
        <v>0</v>
      </c>
      <c r="BD166" s="105">
        <v>0</v>
      </c>
      <c r="BE166" s="105">
        <v>0</v>
      </c>
      <c r="BF166" s="105">
        <v>0</v>
      </c>
      <c r="BG166" s="105">
        <v>0</v>
      </c>
      <c r="BH166" s="105">
        <v>0</v>
      </c>
      <c r="BI166" s="105">
        <v>0</v>
      </c>
      <c r="BJ166" s="105">
        <v>0</v>
      </c>
      <c r="BK166" s="105">
        <v>0</v>
      </c>
      <c r="BL166" s="105">
        <v>0</v>
      </c>
      <c r="BM166" s="105">
        <v>0</v>
      </c>
      <c r="BN166" s="105">
        <v>0</v>
      </c>
      <c r="BO166" s="105">
        <v>0</v>
      </c>
      <c r="BP166" s="103">
        <v>0</v>
      </c>
      <c r="BQ166" s="100">
        <v>0</v>
      </c>
      <c r="BR166" s="100">
        <v>0</v>
      </c>
      <c r="BS166" s="100">
        <v>0</v>
      </c>
      <c r="BT166" s="100">
        <v>0</v>
      </c>
      <c r="BU166" s="100">
        <v>0</v>
      </c>
      <c r="BV166" s="100">
        <v>0</v>
      </c>
      <c r="BW166" s="100">
        <v>0</v>
      </c>
      <c r="BX166" s="100">
        <v>0</v>
      </c>
      <c r="BY166" s="100">
        <v>0</v>
      </c>
      <c r="BZ166" s="106">
        <v>0</v>
      </c>
      <c r="CA166" s="103">
        <v>0</v>
      </c>
      <c r="CB166" s="100">
        <v>0</v>
      </c>
      <c r="CC166" s="100">
        <v>0</v>
      </c>
      <c r="CD166" s="100">
        <v>0</v>
      </c>
      <c r="CE166" s="100">
        <v>0</v>
      </c>
      <c r="CF166" s="100">
        <v>0</v>
      </c>
      <c r="CG166" s="100">
        <v>0</v>
      </c>
      <c r="CH166" s="100">
        <v>0</v>
      </c>
      <c r="CI166" s="100">
        <v>0</v>
      </c>
      <c r="CJ166" s="100">
        <v>0</v>
      </c>
      <c r="CK166" s="106">
        <v>0</v>
      </c>
      <c r="CL166" s="103">
        <v>0</v>
      </c>
      <c r="CM166" s="106">
        <v>0</v>
      </c>
      <c r="CN166" s="103">
        <v>0</v>
      </c>
      <c r="CO166" s="100">
        <v>0</v>
      </c>
      <c r="CP166" s="100">
        <v>0</v>
      </c>
      <c r="CQ166" s="100">
        <v>0</v>
      </c>
      <c r="CR166" s="100">
        <v>0</v>
      </c>
      <c r="CS166" s="100">
        <v>0</v>
      </c>
      <c r="CT166" s="100">
        <v>0</v>
      </c>
      <c r="CU166" s="106">
        <v>0</v>
      </c>
      <c r="CV166" s="103">
        <v>0</v>
      </c>
      <c r="CW166" s="100">
        <v>0</v>
      </c>
      <c r="CX166" s="100">
        <v>0</v>
      </c>
      <c r="CY166" s="100">
        <v>0</v>
      </c>
      <c r="CZ166" s="100">
        <v>0</v>
      </c>
      <c r="DA166" s="100">
        <v>0</v>
      </c>
      <c r="DB166" s="100">
        <v>0</v>
      </c>
      <c r="DC166" s="100">
        <v>0</v>
      </c>
      <c r="DD166" s="100">
        <v>0</v>
      </c>
      <c r="DE166" s="106">
        <v>0</v>
      </c>
      <c r="DF166" s="98">
        <v>0</v>
      </c>
    </row>
    <row r="167" spans="1:110" ht="15" thickBot="1" x14ac:dyDescent="0.4">
      <c r="A167" s="88"/>
      <c r="B167" s="88"/>
      <c r="C167" s="88"/>
      <c r="D167" s="88"/>
      <c r="E167" s="88"/>
      <c r="F167" s="88"/>
      <c r="G167" s="88"/>
      <c r="H167" s="88"/>
      <c r="I167" s="88"/>
      <c r="J167" s="88"/>
      <c r="K167" s="119"/>
      <c r="L167" s="88"/>
      <c r="M167" s="88">
        <v>32</v>
      </c>
      <c r="N167" s="88">
        <v>31</v>
      </c>
      <c r="O167" s="88" t="s">
        <v>528</v>
      </c>
      <c r="P167" s="88">
        <v>2108</v>
      </c>
      <c r="Q167" s="88" t="s">
        <v>529</v>
      </c>
      <c r="R167" s="89"/>
      <c r="S167" s="88">
        <v>21</v>
      </c>
      <c r="T167" s="88" t="s">
        <v>258</v>
      </c>
      <c r="U167" s="88">
        <v>2</v>
      </c>
      <c r="V167" s="88" t="s">
        <v>261</v>
      </c>
      <c r="W167" s="88">
        <v>0.40499200000000002</v>
      </c>
      <c r="X167" s="88">
        <v>0</v>
      </c>
      <c r="Y167" s="88">
        <v>0</v>
      </c>
      <c r="Z167">
        <v>0</v>
      </c>
      <c r="AA167">
        <v>0</v>
      </c>
      <c r="AB167">
        <v>0</v>
      </c>
      <c r="AC167">
        <v>0</v>
      </c>
      <c r="AD167">
        <v>0</v>
      </c>
      <c r="AE167">
        <v>0</v>
      </c>
      <c r="AF167">
        <v>0</v>
      </c>
      <c r="AG167">
        <v>0</v>
      </c>
      <c r="AH167">
        <v>0</v>
      </c>
      <c r="AI167">
        <v>0</v>
      </c>
      <c r="AJ167">
        <v>0</v>
      </c>
      <c r="AK167">
        <v>0</v>
      </c>
      <c r="AL167">
        <v>0</v>
      </c>
      <c r="AM167">
        <v>0</v>
      </c>
      <c r="AN167" s="99">
        <v>0</v>
      </c>
      <c r="AO167" s="100">
        <v>0</v>
      </c>
      <c r="AP167" s="100">
        <v>0</v>
      </c>
      <c r="AQ167" s="100">
        <v>0</v>
      </c>
      <c r="AR167" s="100">
        <v>0</v>
      </c>
      <c r="AS167" s="100">
        <v>0</v>
      </c>
      <c r="AT167" s="100">
        <v>0</v>
      </c>
      <c r="AU167" s="101">
        <v>0</v>
      </c>
      <c r="AV167" s="102">
        <v>0</v>
      </c>
      <c r="AW167" s="103">
        <v>0</v>
      </c>
      <c r="AX167" s="100">
        <v>0</v>
      </c>
      <c r="AY167" s="100">
        <v>0</v>
      </c>
      <c r="AZ167" s="100">
        <v>0</v>
      </c>
      <c r="BA167" s="101">
        <v>0</v>
      </c>
      <c r="BB167" s="104">
        <v>0</v>
      </c>
      <c r="BC167" s="105">
        <v>0</v>
      </c>
      <c r="BD167" s="105">
        <v>0</v>
      </c>
      <c r="BE167" s="105">
        <v>0</v>
      </c>
      <c r="BF167" s="105">
        <v>0</v>
      </c>
      <c r="BG167" s="105">
        <v>0</v>
      </c>
      <c r="BH167" s="105">
        <v>0</v>
      </c>
      <c r="BI167" s="105">
        <v>0</v>
      </c>
      <c r="BJ167" s="105">
        <v>0</v>
      </c>
      <c r="BK167" s="105">
        <v>0</v>
      </c>
      <c r="BL167" s="105">
        <v>0</v>
      </c>
      <c r="BM167" s="105">
        <v>0</v>
      </c>
      <c r="BN167" s="105">
        <v>0</v>
      </c>
      <c r="BO167" s="105">
        <v>0</v>
      </c>
      <c r="BP167" s="103">
        <v>0</v>
      </c>
      <c r="BQ167" s="100">
        <v>0</v>
      </c>
      <c r="BR167" s="100">
        <v>0</v>
      </c>
      <c r="BS167" s="100">
        <v>0</v>
      </c>
      <c r="BT167" s="100">
        <v>0</v>
      </c>
      <c r="BU167" s="100">
        <v>0</v>
      </c>
      <c r="BV167" s="100">
        <v>0</v>
      </c>
      <c r="BW167" s="100">
        <v>0</v>
      </c>
      <c r="BX167" s="100">
        <v>0</v>
      </c>
      <c r="BY167" s="100">
        <v>0</v>
      </c>
      <c r="BZ167" s="106">
        <v>0</v>
      </c>
      <c r="CA167" s="103">
        <v>0</v>
      </c>
      <c r="CB167" s="100">
        <v>0</v>
      </c>
      <c r="CC167" s="100">
        <v>0</v>
      </c>
      <c r="CD167" s="100">
        <v>0</v>
      </c>
      <c r="CE167" s="100">
        <v>0</v>
      </c>
      <c r="CF167" s="100">
        <v>0</v>
      </c>
      <c r="CG167" s="100">
        <v>0</v>
      </c>
      <c r="CH167" s="100">
        <v>0</v>
      </c>
      <c r="CI167" s="100">
        <v>0</v>
      </c>
      <c r="CJ167" s="100">
        <v>0</v>
      </c>
      <c r="CK167" s="106">
        <v>0</v>
      </c>
      <c r="CL167" s="103">
        <v>0</v>
      </c>
      <c r="CM167" s="106">
        <v>0</v>
      </c>
      <c r="CN167" s="103">
        <v>0</v>
      </c>
      <c r="CO167" s="100">
        <v>0</v>
      </c>
      <c r="CP167" s="100">
        <v>0</v>
      </c>
      <c r="CQ167" s="100">
        <v>0</v>
      </c>
      <c r="CR167" s="100">
        <v>0</v>
      </c>
      <c r="CS167" s="100">
        <v>0</v>
      </c>
      <c r="CT167" s="100">
        <v>0</v>
      </c>
      <c r="CU167" s="106">
        <v>0</v>
      </c>
      <c r="CV167" s="103">
        <v>0</v>
      </c>
      <c r="CW167" s="100">
        <v>0</v>
      </c>
      <c r="CX167" s="100">
        <v>0</v>
      </c>
      <c r="CY167" s="100">
        <v>0</v>
      </c>
      <c r="CZ167" s="100">
        <v>0</v>
      </c>
      <c r="DA167" s="100">
        <v>0</v>
      </c>
      <c r="DB167" s="100">
        <v>0</v>
      </c>
      <c r="DC167" s="100">
        <v>0</v>
      </c>
      <c r="DD167" s="100">
        <v>0</v>
      </c>
      <c r="DE167" s="106">
        <v>0</v>
      </c>
      <c r="DF167" s="98">
        <v>0</v>
      </c>
    </row>
    <row r="168" spans="1:110" ht="15" thickBot="1" x14ac:dyDescent="0.4">
      <c r="A168" s="88"/>
      <c r="B168" s="88"/>
      <c r="C168" s="88"/>
      <c r="D168" s="88"/>
      <c r="E168" s="88"/>
      <c r="F168" s="88"/>
      <c r="G168" s="88"/>
      <c r="H168" s="88"/>
      <c r="I168" s="88"/>
      <c r="J168" s="88"/>
      <c r="K168" s="119"/>
      <c r="L168" s="88"/>
      <c r="M168" s="88">
        <v>34</v>
      </c>
      <c r="N168" s="88">
        <v>33</v>
      </c>
      <c r="O168" s="88" t="s">
        <v>530</v>
      </c>
      <c r="P168" s="88">
        <v>2205</v>
      </c>
      <c r="Q168" s="88" t="s">
        <v>531</v>
      </c>
      <c r="R168" s="89"/>
      <c r="S168" s="88">
        <v>22</v>
      </c>
      <c r="T168" s="88" t="s">
        <v>119</v>
      </c>
      <c r="U168" s="88">
        <v>2</v>
      </c>
      <c r="V168" s="88" t="s">
        <v>261</v>
      </c>
      <c r="W168" s="88">
        <v>0.357601</v>
      </c>
      <c r="X168" s="88">
        <v>12</v>
      </c>
      <c r="Y168" s="88">
        <v>2205</v>
      </c>
      <c r="Z168">
        <v>0</v>
      </c>
      <c r="AA168">
        <v>0</v>
      </c>
      <c r="AB168">
        <v>0</v>
      </c>
      <c r="AC168">
        <v>0</v>
      </c>
      <c r="AD168">
        <v>0</v>
      </c>
      <c r="AE168">
        <v>0</v>
      </c>
      <c r="AF168">
        <v>0</v>
      </c>
      <c r="AG168">
        <v>0</v>
      </c>
      <c r="AH168">
        <v>0</v>
      </c>
      <c r="AI168">
        <v>0</v>
      </c>
      <c r="AJ168">
        <v>0</v>
      </c>
      <c r="AK168">
        <v>0</v>
      </c>
      <c r="AL168">
        <v>0</v>
      </c>
      <c r="AM168">
        <v>0</v>
      </c>
      <c r="AN168" s="99">
        <v>0</v>
      </c>
      <c r="AO168" s="100">
        <v>0</v>
      </c>
      <c r="AP168" s="100">
        <v>0</v>
      </c>
      <c r="AQ168" s="100">
        <v>0</v>
      </c>
      <c r="AR168" s="100">
        <v>0</v>
      </c>
      <c r="AS168" s="100">
        <v>0</v>
      </c>
      <c r="AT168" s="100">
        <v>0</v>
      </c>
      <c r="AU168" s="101">
        <v>0</v>
      </c>
      <c r="AV168" s="102">
        <v>0</v>
      </c>
      <c r="AW168" s="103">
        <v>0</v>
      </c>
      <c r="AX168" s="100">
        <v>0</v>
      </c>
      <c r="AY168" s="100">
        <v>0</v>
      </c>
      <c r="AZ168" s="100">
        <v>0</v>
      </c>
      <c r="BA168" s="101">
        <v>0</v>
      </c>
      <c r="BB168" s="104">
        <v>0</v>
      </c>
      <c r="BC168" s="105">
        <v>0</v>
      </c>
      <c r="BD168" s="105">
        <v>0</v>
      </c>
      <c r="BE168" s="105">
        <v>0</v>
      </c>
      <c r="BF168" s="105">
        <v>0</v>
      </c>
      <c r="BG168" s="105">
        <v>0</v>
      </c>
      <c r="BH168" s="105">
        <v>0</v>
      </c>
      <c r="BI168" s="105">
        <v>0</v>
      </c>
      <c r="BJ168" s="105">
        <v>0</v>
      </c>
      <c r="BK168" s="105">
        <v>0</v>
      </c>
      <c r="BL168" s="105">
        <v>0</v>
      </c>
      <c r="BM168" s="105">
        <v>0</v>
      </c>
      <c r="BN168" s="105">
        <v>0</v>
      </c>
      <c r="BO168" s="105">
        <v>0</v>
      </c>
      <c r="BP168" s="103">
        <v>0</v>
      </c>
      <c r="BQ168" s="100">
        <v>0</v>
      </c>
      <c r="BR168" s="100">
        <v>0</v>
      </c>
      <c r="BS168" s="100">
        <v>0</v>
      </c>
      <c r="BT168" s="100">
        <v>0</v>
      </c>
      <c r="BU168" s="100">
        <v>0</v>
      </c>
      <c r="BV168" s="100">
        <v>0</v>
      </c>
      <c r="BW168" s="100">
        <v>0</v>
      </c>
      <c r="BX168" s="100">
        <v>0</v>
      </c>
      <c r="BY168" s="100">
        <v>0</v>
      </c>
      <c r="BZ168" s="106">
        <v>0</v>
      </c>
      <c r="CA168" s="103">
        <v>0</v>
      </c>
      <c r="CB168" s="100">
        <v>0</v>
      </c>
      <c r="CC168" s="100">
        <v>0</v>
      </c>
      <c r="CD168" s="100">
        <v>0</v>
      </c>
      <c r="CE168" s="100">
        <v>0</v>
      </c>
      <c r="CF168" s="100">
        <v>0</v>
      </c>
      <c r="CG168" s="100">
        <v>0</v>
      </c>
      <c r="CH168" s="100">
        <v>0</v>
      </c>
      <c r="CI168" s="100">
        <v>0</v>
      </c>
      <c r="CJ168" s="100">
        <v>0</v>
      </c>
      <c r="CK168" s="106">
        <v>0</v>
      </c>
      <c r="CL168" s="103">
        <v>0</v>
      </c>
      <c r="CM168" s="106">
        <v>0</v>
      </c>
      <c r="CN168" s="103">
        <v>0</v>
      </c>
      <c r="CO168" s="100">
        <v>0</v>
      </c>
      <c r="CP168" s="100">
        <v>0</v>
      </c>
      <c r="CQ168" s="100">
        <v>0</v>
      </c>
      <c r="CR168" s="100">
        <v>0</v>
      </c>
      <c r="CS168" s="100">
        <v>0</v>
      </c>
      <c r="CT168" s="100">
        <v>0</v>
      </c>
      <c r="CU168" s="106">
        <v>0</v>
      </c>
      <c r="CV168" s="103">
        <v>0</v>
      </c>
      <c r="CW168" s="100">
        <v>0</v>
      </c>
      <c r="CX168" s="100">
        <v>0</v>
      </c>
      <c r="CY168" s="100">
        <v>0</v>
      </c>
      <c r="CZ168" s="100">
        <v>0</v>
      </c>
      <c r="DA168" s="100">
        <v>0</v>
      </c>
      <c r="DB168" s="100">
        <v>0</v>
      </c>
      <c r="DC168" s="100">
        <v>0</v>
      </c>
      <c r="DD168" s="100">
        <v>0</v>
      </c>
      <c r="DE168" s="106">
        <v>0</v>
      </c>
      <c r="DF168" s="98">
        <v>0</v>
      </c>
    </row>
    <row r="169" spans="1:110" ht="15" thickBot="1" x14ac:dyDescent="0.4">
      <c r="A169" s="88"/>
      <c r="B169" s="88"/>
      <c r="C169" s="88"/>
      <c r="D169" s="88"/>
      <c r="E169" s="88"/>
      <c r="F169" s="88"/>
      <c r="G169" s="88"/>
      <c r="H169" s="88"/>
      <c r="I169" s="88"/>
      <c r="J169" s="88"/>
      <c r="K169" s="119"/>
      <c r="L169" s="88"/>
      <c r="M169" s="88">
        <v>150</v>
      </c>
      <c r="N169" s="88">
        <v>150</v>
      </c>
      <c r="O169" s="88" t="s">
        <v>532</v>
      </c>
      <c r="P169" s="88">
        <v>3404</v>
      </c>
      <c r="Q169" s="88" t="s">
        <v>533</v>
      </c>
      <c r="R169" s="89"/>
      <c r="S169" s="88">
        <v>34</v>
      </c>
      <c r="T169" s="88" t="s">
        <v>409</v>
      </c>
      <c r="U169" s="88">
        <v>3</v>
      </c>
      <c r="V169" s="88" t="s">
        <v>366</v>
      </c>
      <c r="W169" s="88">
        <v>0.70135700000000001</v>
      </c>
      <c r="X169" s="88">
        <v>0</v>
      </c>
      <c r="Y169" s="88">
        <v>0</v>
      </c>
      <c r="Z169">
        <v>0</v>
      </c>
      <c r="AA169">
        <v>0</v>
      </c>
      <c r="AB169">
        <v>0</v>
      </c>
      <c r="AC169">
        <v>0</v>
      </c>
      <c r="AD169">
        <v>0</v>
      </c>
      <c r="AE169">
        <v>0</v>
      </c>
      <c r="AF169">
        <v>0</v>
      </c>
      <c r="AG169">
        <v>0</v>
      </c>
      <c r="AH169">
        <v>0</v>
      </c>
      <c r="AI169">
        <v>0</v>
      </c>
      <c r="AJ169">
        <v>0</v>
      </c>
      <c r="AK169">
        <v>0</v>
      </c>
      <c r="AL169">
        <v>0</v>
      </c>
      <c r="AM169">
        <v>0</v>
      </c>
      <c r="AN169" s="99">
        <v>0</v>
      </c>
      <c r="AO169" s="100">
        <v>0</v>
      </c>
      <c r="AP169" s="100">
        <v>0</v>
      </c>
      <c r="AQ169" s="100">
        <v>0</v>
      </c>
      <c r="AR169" s="100">
        <v>0</v>
      </c>
      <c r="AS169" s="100">
        <v>0</v>
      </c>
      <c r="AT169" s="100">
        <v>0</v>
      </c>
      <c r="AU169" s="101">
        <v>0</v>
      </c>
      <c r="AV169" s="102">
        <v>0</v>
      </c>
      <c r="AW169" s="103">
        <v>0</v>
      </c>
      <c r="AX169" s="100">
        <v>0</v>
      </c>
      <c r="AY169" s="100">
        <v>0</v>
      </c>
      <c r="AZ169" s="100">
        <v>0</v>
      </c>
      <c r="BA169" s="101">
        <v>0</v>
      </c>
      <c r="BB169" s="104">
        <v>0</v>
      </c>
      <c r="BC169" s="105">
        <v>0</v>
      </c>
      <c r="BD169" s="105">
        <v>0</v>
      </c>
      <c r="BE169" s="105">
        <v>0</v>
      </c>
      <c r="BF169" s="105">
        <v>0</v>
      </c>
      <c r="BG169" s="105">
        <v>0</v>
      </c>
      <c r="BH169" s="105">
        <v>0</v>
      </c>
      <c r="BI169" s="105">
        <v>0</v>
      </c>
      <c r="BJ169" s="105">
        <v>0</v>
      </c>
      <c r="BK169" s="105">
        <v>0</v>
      </c>
      <c r="BL169" s="105">
        <v>0</v>
      </c>
      <c r="BM169" s="105">
        <v>0</v>
      </c>
      <c r="BN169" s="105">
        <v>0</v>
      </c>
      <c r="BO169" s="105">
        <v>0</v>
      </c>
      <c r="BP169" s="103">
        <v>0</v>
      </c>
      <c r="BQ169" s="100">
        <v>0</v>
      </c>
      <c r="BR169" s="100">
        <v>0</v>
      </c>
      <c r="BS169" s="100">
        <v>0</v>
      </c>
      <c r="BT169" s="100">
        <v>0</v>
      </c>
      <c r="BU169" s="100">
        <v>0</v>
      </c>
      <c r="BV169" s="100">
        <v>0</v>
      </c>
      <c r="BW169" s="100">
        <v>0</v>
      </c>
      <c r="BX169" s="100">
        <v>0</v>
      </c>
      <c r="BY169" s="100">
        <v>0</v>
      </c>
      <c r="BZ169" s="106">
        <v>0</v>
      </c>
      <c r="CA169" s="103">
        <v>0</v>
      </c>
      <c r="CB169" s="100">
        <v>0</v>
      </c>
      <c r="CC169" s="100">
        <v>0</v>
      </c>
      <c r="CD169" s="100">
        <v>0</v>
      </c>
      <c r="CE169" s="100">
        <v>0</v>
      </c>
      <c r="CF169" s="100">
        <v>0</v>
      </c>
      <c r="CG169" s="100">
        <v>0</v>
      </c>
      <c r="CH169" s="100">
        <v>0</v>
      </c>
      <c r="CI169" s="100">
        <v>0</v>
      </c>
      <c r="CJ169" s="100">
        <v>0</v>
      </c>
      <c r="CK169" s="106">
        <v>0</v>
      </c>
      <c r="CL169" s="103">
        <v>0</v>
      </c>
      <c r="CM169" s="106">
        <v>0</v>
      </c>
      <c r="CN169" s="103">
        <v>0</v>
      </c>
      <c r="CO169" s="100">
        <v>0</v>
      </c>
      <c r="CP169" s="100">
        <v>0</v>
      </c>
      <c r="CQ169" s="100">
        <v>0</v>
      </c>
      <c r="CR169" s="100">
        <v>0</v>
      </c>
      <c r="CS169" s="100">
        <v>0</v>
      </c>
      <c r="CT169" s="100">
        <v>0</v>
      </c>
      <c r="CU169" s="106">
        <v>0</v>
      </c>
      <c r="CV169" s="103">
        <v>0</v>
      </c>
      <c r="CW169" s="100">
        <v>0</v>
      </c>
      <c r="CX169" s="100">
        <v>0</v>
      </c>
      <c r="CY169" s="100">
        <v>0</v>
      </c>
      <c r="CZ169" s="100">
        <v>0</v>
      </c>
      <c r="DA169" s="100">
        <v>0</v>
      </c>
      <c r="DB169" s="100">
        <v>0</v>
      </c>
      <c r="DC169" s="100">
        <v>0</v>
      </c>
      <c r="DD169" s="100">
        <v>0</v>
      </c>
      <c r="DE169" s="106">
        <v>0</v>
      </c>
      <c r="DF169" s="98">
        <v>0</v>
      </c>
    </row>
    <row r="170" spans="1:110" ht="15" thickBot="1" x14ac:dyDescent="0.4">
      <c r="A170" s="88"/>
      <c r="B170" s="88"/>
      <c r="C170" s="88"/>
      <c r="D170" s="88"/>
      <c r="E170" s="88"/>
      <c r="F170" s="88"/>
      <c r="G170" s="88"/>
      <c r="H170" s="88"/>
      <c r="I170" s="88"/>
      <c r="J170" s="88"/>
      <c r="K170" s="119"/>
      <c r="L170" s="88"/>
      <c r="M170" s="88">
        <v>152</v>
      </c>
      <c r="N170" s="88">
        <v>152</v>
      </c>
      <c r="O170" s="88" t="s">
        <v>534</v>
      </c>
      <c r="P170" s="88">
        <v>3604</v>
      </c>
      <c r="Q170" s="88" t="s">
        <v>535</v>
      </c>
      <c r="R170" s="89"/>
      <c r="S170" s="88">
        <v>36</v>
      </c>
      <c r="T170" s="88" t="s">
        <v>436</v>
      </c>
      <c r="U170" s="88">
        <v>3</v>
      </c>
      <c r="V170" s="88" t="s">
        <v>366</v>
      </c>
      <c r="W170" s="88">
        <v>46.4679</v>
      </c>
      <c r="X170" s="88">
        <v>0</v>
      </c>
      <c r="Y170" s="88">
        <v>0</v>
      </c>
      <c r="Z170">
        <v>0</v>
      </c>
      <c r="AA170">
        <v>0</v>
      </c>
      <c r="AB170">
        <v>0</v>
      </c>
      <c r="AC170">
        <v>0</v>
      </c>
      <c r="AD170">
        <v>0</v>
      </c>
      <c r="AE170">
        <v>8</v>
      </c>
      <c r="AF170">
        <v>5</v>
      </c>
      <c r="AG170">
        <v>3</v>
      </c>
      <c r="AH170">
        <v>0</v>
      </c>
      <c r="AI170">
        <v>0</v>
      </c>
      <c r="AJ170">
        <v>0</v>
      </c>
      <c r="AK170">
        <v>0</v>
      </c>
      <c r="AL170">
        <v>0</v>
      </c>
      <c r="AM170">
        <v>0</v>
      </c>
      <c r="AN170" s="99">
        <v>0</v>
      </c>
      <c r="AO170" s="100">
        <v>0</v>
      </c>
      <c r="AP170" s="100">
        <v>0</v>
      </c>
      <c r="AQ170" s="100">
        <v>0</v>
      </c>
      <c r="AR170" s="100">
        <v>0</v>
      </c>
      <c r="AS170" s="100">
        <v>0</v>
      </c>
      <c r="AT170" s="100">
        <v>0</v>
      </c>
      <c r="AU170" s="101">
        <v>0</v>
      </c>
      <c r="AV170" s="120">
        <v>5</v>
      </c>
      <c r="AW170" s="121">
        <v>1.2714285714285714</v>
      </c>
      <c r="AX170" s="122">
        <v>0.31428571428571428</v>
      </c>
      <c r="AY170" s="122">
        <v>0.22857142857142856</v>
      </c>
      <c r="AZ170" s="122">
        <v>0.15714285714285714</v>
      </c>
      <c r="BA170" s="123">
        <v>0.21428571428571427</v>
      </c>
      <c r="BB170" s="124">
        <v>0.4803054406617881</v>
      </c>
      <c r="BC170" s="105">
        <v>0.21472392638036808</v>
      </c>
      <c r="BD170" s="105">
        <v>0.21472392638036811</v>
      </c>
      <c r="BE170" s="105">
        <v>5.6196840826245445E-2</v>
      </c>
      <c r="BF170" s="105">
        <v>4.25273390036452E-2</v>
      </c>
      <c r="BG170" s="105">
        <v>3.6452004860267312E-2</v>
      </c>
      <c r="BH170" s="105">
        <v>3.3414337788578372E-2</v>
      </c>
      <c r="BI170" s="105">
        <v>3.0981595092024539</v>
      </c>
      <c r="BJ170" s="105">
        <v>1.3496932515337421</v>
      </c>
      <c r="BK170" s="105">
        <v>1.8711656441717792</v>
      </c>
      <c r="BL170" s="105">
        <v>2.3312883435582821</v>
      </c>
      <c r="BM170" s="105">
        <v>0.33742331288343563</v>
      </c>
      <c r="BN170" s="105">
        <v>0.21472392638036808</v>
      </c>
      <c r="BO170" s="105">
        <v>6.1349693251533742E-2</v>
      </c>
      <c r="BP170" s="121">
        <v>0</v>
      </c>
      <c r="BQ170" s="122">
        <v>0</v>
      </c>
      <c r="BR170" s="122">
        <v>0</v>
      </c>
      <c r="BS170" s="122">
        <v>0</v>
      </c>
      <c r="BT170" s="122">
        <v>0</v>
      </c>
      <c r="BU170" s="122">
        <v>0</v>
      </c>
      <c r="BV170" s="122">
        <v>0</v>
      </c>
      <c r="BW170" s="122">
        <v>0</v>
      </c>
      <c r="BX170" s="122">
        <v>0</v>
      </c>
      <c r="BY170" s="122">
        <v>0</v>
      </c>
      <c r="BZ170" s="125">
        <v>0</v>
      </c>
      <c r="CA170" s="121">
        <v>0</v>
      </c>
      <c r="CB170" s="122">
        <v>0</v>
      </c>
      <c r="CC170" s="122">
        <v>0</v>
      </c>
      <c r="CD170" s="122">
        <v>0</v>
      </c>
      <c r="CE170" s="122">
        <v>0</v>
      </c>
      <c r="CF170" s="122">
        <v>0</v>
      </c>
      <c r="CG170" s="122">
        <v>0</v>
      </c>
      <c r="CH170" s="122">
        <v>0</v>
      </c>
      <c r="CI170" s="122">
        <v>0</v>
      </c>
      <c r="CJ170" s="122">
        <v>0</v>
      </c>
      <c r="CK170" s="125">
        <v>0</v>
      </c>
      <c r="CL170" s="121">
        <v>0</v>
      </c>
      <c r="CM170" s="125">
        <v>0</v>
      </c>
      <c r="CN170" s="121">
        <v>0</v>
      </c>
      <c r="CO170" s="122">
        <v>0</v>
      </c>
      <c r="CP170" s="122">
        <v>0</v>
      </c>
      <c r="CQ170" s="122">
        <v>0</v>
      </c>
      <c r="CR170" s="122">
        <v>0</v>
      </c>
      <c r="CS170" s="122">
        <v>0</v>
      </c>
      <c r="CT170" s="122">
        <v>0</v>
      </c>
      <c r="CU170" s="125">
        <v>0</v>
      </c>
      <c r="CV170" s="121">
        <v>135</v>
      </c>
      <c r="CW170" s="122">
        <v>92</v>
      </c>
      <c r="CX170" s="122">
        <v>111</v>
      </c>
      <c r="CY170" s="122">
        <v>9</v>
      </c>
      <c r="CZ170" s="122">
        <v>129</v>
      </c>
      <c r="DA170" s="122">
        <v>4</v>
      </c>
      <c r="DB170" s="122">
        <v>124</v>
      </c>
      <c r="DC170" s="122">
        <v>9</v>
      </c>
      <c r="DD170" s="122">
        <v>89</v>
      </c>
      <c r="DE170" s="125">
        <v>89</v>
      </c>
      <c r="DF170" s="1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4C3F-0A3E-4DED-A0A7-1E355E93B7AB}">
  <dimension ref="A1:C72"/>
  <sheetViews>
    <sheetView tabSelected="1" workbookViewId="0">
      <selection activeCell="F4" sqref="F4"/>
    </sheetView>
  </sheetViews>
  <sheetFormatPr defaultRowHeight="14.5" x14ac:dyDescent="0.35"/>
  <sheetData>
    <row r="1" spans="1:3" ht="15" thickBot="1" x14ac:dyDescent="0.4">
      <c r="A1" t="s">
        <v>536</v>
      </c>
      <c r="B1" t="s">
        <v>537</v>
      </c>
      <c r="C1" t="s">
        <v>726</v>
      </c>
    </row>
    <row r="2" spans="1:3" ht="26.5" thickBot="1" x14ac:dyDescent="0.4">
      <c r="A2" s="8" t="s">
        <v>37</v>
      </c>
      <c r="B2" t="s">
        <v>538</v>
      </c>
      <c r="C2">
        <v>9051.0997349304944</v>
      </c>
    </row>
    <row r="3" spans="1:3" ht="39.5" thickBot="1" x14ac:dyDescent="0.4">
      <c r="A3" s="9" t="s">
        <v>38</v>
      </c>
      <c r="B3" t="s">
        <v>539</v>
      </c>
      <c r="C3">
        <v>14528.25</v>
      </c>
    </row>
    <row r="4" spans="1:3" ht="26.5" thickBot="1" x14ac:dyDescent="0.4">
      <c r="A4" s="9" t="s">
        <v>39</v>
      </c>
      <c r="B4" t="s">
        <v>540</v>
      </c>
      <c r="C4">
        <v>2794.132049128913</v>
      </c>
    </row>
    <row r="5" spans="1:3" ht="26.5" thickBot="1" x14ac:dyDescent="0.4">
      <c r="A5" s="9" t="s">
        <v>40</v>
      </c>
      <c r="B5" t="s">
        <v>541</v>
      </c>
      <c r="C5">
        <v>470.82612777851176</v>
      </c>
    </row>
    <row r="6" spans="1:3" ht="26.5" thickBot="1" x14ac:dyDescent="0.4">
      <c r="A6" s="9" t="s">
        <v>41</v>
      </c>
      <c r="B6" t="s">
        <v>542</v>
      </c>
      <c r="C6">
        <v>15000</v>
      </c>
    </row>
    <row r="7" spans="1:3" ht="26.5" thickBot="1" x14ac:dyDescent="0.4">
      <c r="A7" s="9" t="s">
        <v>42</v>
      </c>
      <c r="B7" t="s">
        <v>543</v>
      </c>
      <c r="C7">
        <v>470.82612777851176</v>
      </c>
    </row>
    <row r="8" spans="1:3" ht="26.5" thickBot="1" x14ac:dyDescent="0.4">
      <c r="A8" s="9" t="s">
        <v>43</v>
      </c>
      <c r="B8" t="s">
        <v>544</v>
      </c>
      <c r="C8">
        <v>1700.8333333333335</v>
      </c>
    </row>
    <row r="9" spans="1:3" ht="15" thickBot="1" x14ac:dyDescent="0.4">
      <c r="A9" s="10" t="s">
        <v>44</v>
      </c>
      <c r="B9" t="s">
        <v>545</v>
      </c>
      <c r="C9">
        <v>0</v>
      </c>
    </row>
    <row r="10" spans="1:3" ht="52.5" thickBot="1" x14ac:dyDescent="0.4">
      <c r="A10" s="11" t="s">
        <v>45</v>
      </c>
      <c r="B10" t="s">
        <v>546</v>
      </c>
      <c r="C10">
        <v>0</v>
      </c>
    </row>
    <row r="11" spans="1:3" ht="39.5" thickBot="1" x14ac:dyDescent="0.4">
      <c r="A11" s="12" t="s">
        <v>46</v>
      </c>
      <c r="B11" t="s">
        <v>547</v>
      </c>
      <c r="C11">
        <v>885.04886586673683</v>
      </c>
    </row>
    <row r="12" spans="1:3" ht="26.5" thickBot="1" x14ac:dyDescent="0.4">
      <c r="A12" s="13" t="s">
        <v>47</v>
      </c>
      <c r="B12" t="s">
        <v>548</v>
      </c>
      <c r="C12">
        <v>1503.0047955322636</v>
      </c>
    </row>
    <row r="13" spans="1:3" ht="39.5" thickBot="1" x14ac:dyDescent="0.4">
      <c r="A13" s="13" t="s">
        <v>48</v>
      </c>
      <c r="B13" t="s">
        <v>549</v>
      </c>
      <c r="C13">
        <v>1241.3684824756458</v>
      </c>
    </row>
    <row r="14" spans="1:3" ht="52.5" thickBot="1" x14ac:dyDescent="0.4">
      <c r="A14" s="14" t="s">
        <v>49</v>
      </c>
      <c r="B14" t="s">
        <v>550</v>
      </c>
      <c r="C14">
        <v>916.5288975918603</v>
      </c>
    </row>
    <row r="15" spans="1:3" ht="52.5" thickBot="1" x14ac:dyDescent="0.4">
      <c r="A15" s="15" t="s">
        <v>50</v>
      </c>
      <c r="B15" t="s">
        <v>551</v>
      </c>
      <c r="C15">
        <v>1241.3684824756458</v>
      </c>
    </row>
    <row r="16" spans="1:3" ht="26.5" thickBot="1" x14ac:dyDescent="0.4">
      <c r="A16" s="16" t="s">
        <v>51</v>
      </c>
      <c r="B16" t="s">
        <v>552</v>
      </c>
      <c r="C16">
        <v>1054.7375197851052</v>
      </c>
    </row>
    <row r="17" spans="1:3" ht="26.5" thickBot="1" x14ac:dyDescent="0.4">
      <c r="A17" s="17" t="s">
        <v>52</v>
      </c>
      <c r="B17" t="s">
        <v>553</v>
      </c>
      <c r="C17">
        <v>640.75325603825627</v>
      </c>
    </row>
    <row r="18" spans="1:3" ht="26.5" thickBot="1" x14ac:dyDescent="0.4">
      <c r="A18" s="17" t="s">
        <v>53</v>
      </c>
      <c r="B18" t="s">
        <v>554</v>
      </c>
      <c r="C18">
        <v>6941.9259642039424</v>
      </c>
    </row>
    <row r="19" spans="1:3" ht="26.5" thickBot="1" x14ac:dyDescent="0.4">
      <c r="A19" s="17" t="s">
        <v>54</v>
      </c>
      <c r="B19" t="s">
        <v>555</v>
      </c>
      <c r="C19">
        <v>0</v>
      </c>
    </row>
    <row r="20" spans="1:3" ht="26.5" thickBot="1" x14ac:dyDescent="0.4">
      <c r="A20" s="17" t="s">
        <v>42</v>
      </c>
      <c r="B20" t="s">
        <v>543</v>
      </c>
      <c r="C20">
        <v>0</v>
      </c>
    </row>
    <row r="21" spans="1:3" ht="26.5" thickBot="1" x14ac:dyDescent="0.4">
      <c r="A21" s="17" t="s">
        <v>55</v>
      </c>
      <c r="B21" t="s">
        <v>556</v>
      </c>
      <c r="C21">
        <v>1721.2500000000002</v>
      </c>
    </row>
    <row r="22" spans="1:3" ht="39.5" thickBot="1" x14ac:dyDescent="0.4">
      <c r="A22" s="17" t="s">
        <v>56</v>
      </c>
      <c r="B22" t="s">
        <v>557</v>
      </c>
      <c r="C22">
        <v>866.78099999999995</v>
      </c>
    </row>
    <row r="23" spans="1:3" ht="26.5" thickBot="1" x14ac:dyDescent="0.4">
      <c r="A23" s="17" t="s">
        <v>57</v>
      </c>
      <c r="B23" t="s">
        <v>558</v>
      </c>
      <c r="C23">
        <v>1403.5547513218949</v>
      </c>
    </row>
    <row r="24" spans="1:3" ht="26.5" thickBot="1" x14ac:dyDescent="0.4">
      <c r="A24" s="17" t="s">
        <v>58</v>
      </c>
      <c r="B24" t="s">
        <v>559</v>
      </c>
      <c r="C24">
        <v>1149.4152615515238</v>
      </c>
    </row>
    <row r="25" spans="1:3" ht="39.5" thickBot="1" x14ac:dyDescent="0.4">
      <c r="A25" s="17" t="s">
        <v>59</v>
      </c>
      <c r="B25" t="s">
        <v>560</v>
      </c>
      <c r="C25">
        <v>1403.5547513218949</v>
      </c>
    </row>
    <row r="26" spans="1:3" ht="26.5" thickBot="1" x14ac:dyDescent="0.4">
      <c r="A26" s="17" t="s">
        <v>60</v>
      </c>
      <c r="B26" t="s">
        <v>561</v>
      </c>
      <c r="C26">
        <v>223.7346952580904</v>
      </c>
    </row>
    <row r="27" spans="1:3" ht="26.5" thickBot="1" x14ac:dyDescent="0.4">
      <c r="A27" s="17" t="s">
        <v>61</v>
      </c>
      <c r="B27" t="s">
        <v>562</v>
      </c>
      <c r="C27">
        <v>1148.6610000000001</v>
      </c>
    </row>
    <row r="28" spans="1:3" ht="26.5" thickBot="1" x14ac:dyDescent="0.4">
      <c r="A28" s="17" t="s">
        <v>62</v>
      </c>
      <c r="B28" t="s">
        <v>563</v>
      </c>
      <c r="C28">
        <v>1000</v>
      </c>
    </row>
    <row r="29" spans="1:3" ht="26.5" thickBot="1" x14ac:dyDescent="0.4">
      <c r="A29" s="17" t="s">
        <v>63</v>
      </c>
      <c r="B29" t="s">
        <v>564</v>
      </c>
      <c r="C29">
        <v>121.62484462351453</v>
      </c>
    </row>
    <row r="30" spans="1:3" ht="26.5" thickBot="1" x14ac:dyDescent="0.4">
      <c r="A30" s="12" t="s">
        <v>64</v>
      </c>
      <c r="B30" t="s">
        <v>565</v>
      </c>
      <c r="C30">
        <v>9.206999999999999</v>
      </c>
    </row>
    <row r="31" spans="1:3" ht="26.5" thickBot="1" x14ac:dyDescent="0.4">
      <c r="A31" s="13" t="s">
        <v>65</v>
      </c>
      <c r="B31" t="s">
        <v>414</v>
      </c>
      <c r="C31">
        <v>88.331400000000016</v>
      </c>
    </row>
    <row r="32" spans="1:3" ht="26.5" thickBot="1" x14ac:dyDescent="0.4">
      <c r="A32" s="13" t="s">
        <v>66</v>
      </c>
      <c r="B32" t="s">
        <v>566</v>
      </c>
      <c r="C32">
        <v>124.32240000000002</v>
      </c>
    </row>
    <row r="33" spans="1:3" ht="39.5" thickBot="1" x14ac:dyDescent="0.4">
      <c r="A33" s="14" t="s">
        <v>67</v>
      </c>
      <c r="B33" t="s">
        <v>567</v>
      </c>
      <c r="C33">
        <v>50</v>
      </c>
    </row>
    <row r="34" spans="1:3" ht="26.5" thickBot="1" x14ac:dyDescent="0.4">
      <c r="A34" s="13" t="s">
        <v>68</v>
      </c>
      <c r="B34" t="s">
        <v>568</v>
      </c>
      <c r="C34">
        <v>50</v>
      </c>
    </row>
    <row r="35" spans="1:3" ht="15" thickBot="1" x14ac:dyDescent="0.4">
      <c r="A35" s="13" t="s">
        <v>69</v>
      </c>
      <c r="B35" t="s">
        <v>569</v>
      </c>
      <c r="C35">
        <v>50</v>
      </c>
    </row>
    <row r="36" spans="1:3" ht="26.5" thickBot="1" x14ac:dyDescent="0.4">
      <c r="A36" s="13" t="s">
        <v>70</v>
      </c>
      <c r="B36" t="s">
        <v>570</v>
      </c>
      <c r="C36">
        <v>50</v>
      </c>
    </row>
    <row r="37" spans="1:3" ht="39.5" thickBot="1" x14ac:dyDescent="0.4">
      <c r="A37" s="14" t="s">
        <v>71</v>
      </c>
      <c r="B37" t="s">
        <v>571</v>
      </c>
      <c r="C37">
        <v>7.3655999999999997</v>
      </c>
    </row>
    <row r="38" spans="1:3" ht="26.5" thickBot="1" x14ac:dyDescent="0.4">
      <c r="A38" s="13" t="s">
        <v>72</v>
      </c>
      <c r="B38" t="s">
        <v>572</v>
      </c>
      <c r="C38">
        <v>50</v>
      </c>
    </row>
    <row r="39" spans="1:3" ht="52.5" thickBot="1" x14ac:dyDescent="0.4">
      <c r="A39" s="14" t="s">
        <v>73</v>
      </c>
      <c r="B39" t="s">
        <v>573</v>
      </c>
      <c r="C39">
        <v>50</v>
      </c>
    </row>
    <row r="40" spans="1:3" ht="26.5" thickBot="1" x14ac:dyDescent="0.4">
      <c r="A40" s="18" t="s">
        <v>74</v>
      </c>
      <c r="B40" t="s">
        <v>574</v>
      </c>
      <c r="C40">
        <v>50</v>
      </c>
    </row>
    <row r="41" spans="1:3" ht="26.5" thickBot="1" x14ac:dyDescent="0.4">
      <c r="A41" s="12" t="s">
        <v>75</v>
      </c>
      <c r="B41" t="s">
        <v>575</v>
      </c>
      <c r="C41">
        <v>250</v>
      </c>
    </row>
    <row r="42" spans="1:3" ht="26.5" thickBot="1" x14ac:dyDescent="0.4">
      <c r="A42" s="13" t="s">
        <v>76</v>
      </c>
      <c r="B42" t="s">
        <v>576</v>
      </c>
      <c r="C42">
        <v>250</v>
      </c>
    </row>
    <row r="43" spans="1:3" ht="26.5" thickBot="1" x14ac:dyDescent="0.4">
      <c r="A43" s="13" t="s">
        <v>77</v>
      </c>
      <c r="B43" t="s">
        <v>577</v>
      </c>
      <c r="C43">
        <v>250</v>
      </c>
    </row>
    <row r="44" spans="1:3" ht="26.5" thickBot="1" x14ac:dyDescent="0.4">
      <c r="A44" s="13" t="s">
        <v>78</v>
      </c>
      <c r="B44" t="s">
        <v>578</v>
      </c>
      <c r="C44">
        <v>250</v>
      </c>
    </row>
    <row r="45" spans="1:3" ht="26.5" thickBot="1" x14ac:dyDescent="0.4">
      <c r="A45" s="13" t="s">
        <v>79</v>
      </c>
      <c r="B45" t="s">
        <v>579</v>
      </c>
      <c r="C45">
        <v>250</v>
      </c>
    </row>
    <row r="46" spans="1:3" ht="26.5" thickBot="1" x14ac:dyDescent="0.4">
      <c r="A46" s="13" t="s">
        <v>80</v>
      </c>
      <c r="B46" t="s">
        <v>580</v>
      </c>
      <c r="C46">
        <v>250</v>
      </c>
    </row>
    <row r="47" spans="1:3" ht="26.5" thickBot="1" x14ac:dyDescent="0.4">
      <c r="A47" s="13" t="s">
        <v>81</v>
      </c>
      <c r="B47" t="s">
        <v>581</v>
      </c>
      <c r="C47">
        <v>250</v>
      </c>
    </row>
    <row r="48" spans="1:3" ht="26.5" thickBot="1" x14ac:dyDescent="0.4">
      <c r="A48" s="13" t="s">
        <v>82</v>
      </c>
      <c r="B48" t="s">
        <v>582</v>
      </c>
      <c r="C48">
        <v>250</v>
      </c>
    </row>
    <row r="49" spans="1:3" ht="26.5" thickBot="1" x14ac:dyDescent="0.4">
      <c r="A49" s="13" t="s">
        <v>83</v>
      </c>
      <c r="B49" t="s">
        <v>583</v>
      </c>
      <c r="C49">
        <v>250</v>
      </c>
    </row>
    <row r="50" spans="1:3" ht="26.5" thickBot="1" x14ac:dyDescent="0.4">
      <c r="A50" s="13" t="s">
        <v>84</v>
      </c>
      <c r="B50" t="s">
        <v>584</v>
      </c>
      <c r="C50">
        <v>450</v>
      </c>
    </row>
    <row r="51" spans="1:3" ht="26.5" thickBot="1" x14ac:dyDescent="0.4">
      <c r="A51" s="18" t="s">
        <v>85</v>
      </c>
      <c r="B51" t="s">
        <v>585</v>
      </c>
      <c r="C51">
        <v>450</v>
      </c>
    </row>
    <row r="52" spans="1:3" ht="65.5" thickBot="1" x14ac:dyDescent="0.4">
      <c r="A52" s="19" t="s">
        <v>86</v>
      </c>
      <c r="B52" s="24" t="s">
        <v>727</v>
      </c>
      <c r="C52">
        <v>-99</v>
      </c>
    </row>
    <row r="53" spans="1:3" ht="52.5" thickBot="1" x14ac:dyDescent="0.4">
      <c r="A53" s="20" t="s">
        <v>87</v>
      </c>
      <c r="B53" s="24" t="s">
        <v>728</v>
      </c>
      <c r="C53">
        <v>-99</v>
      </c>
    </row>
    <row r="54" spans="1:3" ht="26.5" thickBot="1" x14ac:dyDescent="0.4">
      <c r="A54" s="12" t="s">
        <v>88</v>
      </c>
      <c r="B54" t="s">
        <v>586</v>
      </c>
      <c r="C54">
        <v>600</v>
      </c>
    </row>
    <row r="55" spans="1:3" ht="26.5" thickBot="1" x14ac:dyDescent="0.4">
      <c r="A55" s="13" t="s">
        <v>89</v>
      </c>
      <c r="B55" t="s">
        <v>587</v>
      </c>
      <c r="C55">
        <v>650</v>
      </c>
    </row>
    <row r="56" spans="1:3" ht="15" thickBot="1" x14ac:dyDescent="0.4">
      <c r="A56" s="13" t="s">
        <v>90</v>
      </c>
      <c r="B56" t="s">
        <v>588</v>
      </c>
      <c r="C56">
        <v>270</v>
      </c>
    </row>
    <row r="57" spans="1:3" ht="26.5" thickBot="1" x14ac:dyDescent="0.4">
      <c r="A57" s="13" t="s">
        <v>91</v>
      </c>
      <c r="B57" t="s">
        <v>589</v>
      </c>
      <c r="C57">
        <v>700</v>
      </c>
    </row>
    <row r="58" spans="1:3" ht="26.5" thickBot="1" x14ac:dyDescent="0.4">
      <c r="A58" s="13" t="s">
        <v>92</v>
      </c>
      <c r="B58" t="s">
        <v>590</v>
      </c>
      <c r="C58">
        <v>70</v>
      </c>
    </row>
    <row r="59" spans="1:3" ht="26.5" thickBot="1" x14ac:dyDescent="0.4">
      <c r="A59" s="13" t="s">
        <v>93</v>
      </c>
      <c r="B59" t="s">
        <v>591</v>
      </c>
      <c r="C59">
        <v>85</v>
      </c>
    </row>
    <row r="60" spans="1:3" ht="26.5" thickBot="1" x14ac:dyDescent="0.4">
      <c r="A60" s="13" t="s">
        <v>94</v>
      </c>
      <c r="B60" t="s">
        <v>592</v>
      </c>
      <c r="C60">
        <v>5</v>
      </c>
    </row>
    <row r="61" spans="1:3" ht="26.5" thickBot="1" x14ac:dyDescent="0.4">
      <c r="A61" s="18" t="s">
        <v>95</v>
      </c>
      <c r="B61" t="s">
        <v>593</v>
      </c>
      <c r="C61">
        <v>25</v>
      </c>
    </row>
    <row r="62" spans="1:3" ht="26.5" thickBot="1" x14ac:dyDescent="0.4">
      <c r="A62" s="21" t="s">
        <v>66</v>
      </c>
      <c r="B62" t="s">
        <v>566</v>
      </c>
      <c r="C62">
        <v>124.32240000000002</v>
      </c>
    </row>
    <row r="63" spans="1:3" ht="26.5" thickBot="1" x14ac:dyDescent="0.4">
      <c r="A63" s="22" t="s">
        <v>65</v>
      </c>
      <c r="B63" t="s">
        <v>414</v>
      </c>
      <c r="C63">
        <v>88.331400000000002</v>
      </c>
    </row>
    <row r="64" spans="1:3" ht="26.5" thickBot="1" x14ac:dyDescent="0.4">
      <c r="A64" s="22" t="s">
        <v>96</v>
      </c>
      <c r="B64" t="s">
        <v>561</v>
      </c>
      <c r="C64">
        <v>100</v>
      </c>
    </row>
    <row r="65" spans="1:3" ht="26.5" thickBot="1" x14ac:dyDescent="0.4">
      <c r="A65" s="22" t="s">
        <v>68</v>
      </c>
      <c r="B65" t="s">
        <v>568</v>
      </c>
      <c r="C65">
        <v>31</v>
      </c>
    </row>
    <row r="66" spans="1:3" ht="26.5" thickBot="1" x14ac:dyDescent="0.4">
      <c r="A66" s="22" t="s">
        <v>64</v>
      </c>
      <c r="B66" t="s">
        <v>565</v>
      </c>
      <c r="C66">
        <v>9.206999999999999</v>
      </c>
    </row>
    <row r="67" spans="1:3" ht="26.5" thickBot="1" x14ac:dyDescent="0.4">
      <c r="A67" s="22" t="s">
        <v>85</v>
      </c>
      <c r="B67" t="s">
        <v>585</v>
      </c>
      <c r="C67">
        <v>558</v>
      </c>
    </row>
    <row r="68" spans="1:3" ht="26.5" thickBot="1" x14ac:dyDescent="0.4">
      <c r="A68" s="22" t="s">
        <v>97</v>
      </c>
      <c r="B68" t="s">
        <v>594</v>
      </c>
      <c r="C68">
        <v>28</v>
      </c>
    </row>
    <row r="69" spans="1:3" ht="26.5" thickBot="1" x14ac:dyDescent="0.4">
      <c r="A69" s="22" t="s">
        <v>98</v>
      </c>
      <c r="B69" t="s">
        <v>567</v>
      </c>
      <c r="C69">
        <v>50</v>
      </c>
    </row>
    <row r="70" spans="1:3" ht="26.5" thickBot="1" x14ac:dyDescent="0.4">
      <c r="A70" s="22" t="s">
        <v>99</v>
      </c>
      <c r="B70" t="s">
        <v>558</v>
      </c>
      <c r="C70">
        <v>100</v>
      </c>
    </row>
    <row r="71" spans="1:3" ht="26.5" thickBot="1" x14ac:dyDescent="0.4">
      <c r="A71" s="23" t="s">
        <v>100</v>
      </c>
      <c r="B71" t="s">
        <v>543</v>
      </c>
      <c r="C71">
        <v>50</v>
      </c>
    </row>
    <row r="72" spans="1:3" ht="39.5" thickBot="1" x14ac:dyDescent="0.4">
      <c r="A72" s="24" t="s">
        <v>101</v>
      </c>
      <c r="B72" s="24" t="s">
        <v>101</v>
      </c>
      <c r="C72">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38D7-D84D-4D59-8980-5BD78D327703}">
  <dimension ref="A1:AG92"/>
  <sheetViews>
    <sheetView workbookViewId="0">
      <selection activeCell="B14" sqref="B14"/>
    </sheetView>
  </sheetViews>
  <sheetFormatPr defaultRowHeight="14.5" x14ac:dyDescent="0.35"/>
  <cols>
    <col min="1" max="1" width="24.54296875" customWidth="1"/>
    <col min="2" max="2" width="22.453125" customWidth="1"/>
    <col min="3" max="3" width="16.26953125" customWidth="1"/>
    <col min="4" max="4" width="16.453125" customWidth="1"/>
    <col min="15" max="15" width="11.81640625" customWidth="1"/>
    <col min="22" max="22" width="20.1796875" customWidth="1"/>
    <col min="24" max="24" width="15.26953125" bestFit="1" customWidth="1"/>
    <col min="26" max="26" width="15.26953125" bestFit="1" customWidth="1"/>
    <col min="28" max="28" width="14.26953125" bestFit="1" customWidth="1"/>
  </cols>
  <sheetData>
    <row r="1" spans="1:23" x14ac:dyDescent="0.35">
      <c r="B1" s="42" t="s">
        <v>595</v>
      </c>
      <c r="C1" s="127" t="s">
        <v>596</v>
      </c>
      <c r="D1" s="42" t="s">
        <v>597</v>
      </c>
      <c r="E1" s="42" t="s">
        <v>596</v>
      </c>
    </row>
    <row r="2" spans="1:23" x14ac:dyDescent="0.35">
      <c r="A2" t="s">
        <v>598</v>
      </c>
      <c r="B2" s="42">
        <v>10</v>
      </c>
      <c r="C2" s="127">
        <f>B2*0.45</f>
        <v>4.5</v>
      </c>
      <c r="D2" s="42">
        <v>8.6999999999999993</v>
      </c>
      <c r="E2" s="127">
        <f>D2*0.45</f>
        <v>3.9149999999999996</v>
      </c>
      <c r="M2" s="42" t="s">
        <v>586</v>
      </c>
      <c r="N2" s="42" t="s">
        <v>599</v>
      </c>
      <c r="O2" s="42" t="s">
        <v>600</v>
      </c>
      <c r="P2" s="42" t="s">
        <v>601</v>
      </c>
      <c r="Q2" s="42" t="s">
        <v>602</v>
      </c>
      <c r="R2" s="42" t="s">
        <v>603</v>
      </c>
      <c r="S2" s="42" t="s">
        <v>604</v>
      </c>
      <c r="T2" s="42" t="s">
        <v>605</v>
      </c>
      <c r="U2" s="42" t="s">
        <v>590</v>
      </c>
      <c r="V2" s="42" t="s">
        <v>606</v>
      </c>
      <c r="W2" s="42" t="s">
        <v>598</v>
      </c>
    </row>
    <row r="3" spans="1:23" x14ac:dyDescent="0.35">
      <c r="A3" t="s">
        <v>600</v>
      </c>
      <c r="B3" s="42">
        <v>800</v>
      </c>
      <c r="C3" s="127">
        <f t="shared" ref="C3:C7" si="0">B3*0.45</f>
        <v>360</v>
      </c>
      <c r="D3" s="42">
        <v>600</v>
      </c>
      <c r="E3" s="127">
        <f t="shared" ref="E3:E7" si="1">D3*0.45</f>
        <v>270</v>
      </c>
      <c r="M3" s="42">
        <v>1425</v>
      </c>
      <c r="N3" s="42"/>
      <c r="O3" s="42">
        <v>174.24242424242425</v>
      </c>
      <c r="P3" s="42">
        <v>504.78260869565219</v>
      </c>
      <c r="Q3" s="42">
        <v>914.81481481481478</v>
      </c>
      <c r="R3" s="42">
        <v>102.74336283185841</v>
      </c>
      <c r="S3" s="42">
        <v>123.72067039106145</v>
      </c>
      <c r="T3" s="42">
        <v>857.29166666666663</v>
      </c>
      <c r="U3" s="42"/>
      <c r="V3" s="42">
        <v>98.571428571428569</v>
      </c>
      <c r="W3" s="42">
        <v>9.7142857142857135</v>
      </c>
    </row>
    <row r="4" spans="1:23" x14ac:dyDescent="0.35">
      <c r="A4" t="s">
        <v>590</v>
      </c>
      <c r="B4" s="42">
        <v>200</v>
      </c>
      <c r="C4" s="127">
        <f t="shared" si="0"/>
        <v>90</v>
      </c>
      <c r="D4" s="42">
        <v>115</v>
      </c>
      <c r="E4" s="127">
        <f t="shared" si="1"/>
        <v>51.75</v>
      </c>
      <c r="M4" s="42">
        <v>1980.5970149253731</v>
      </c>
      <c r="N4" s="42">
        <v>1272.7272727272727</v>
      </c>
      <c r="O4" s="42"/>
      <c r="P4" s="42">
        <v>550</v>
      </c>
      <c r="Q4" s="42">
        <v>454.16666666666669</v>
      </c>
      <c r="R4" s="42">
        <v>99.628571428571433</v>
      </c>
      <c r="S4" s="42">
        <v>82.356091030789827</v>
      </c>
      <c r="T4" s="42">
        <v>460.79545454545456</v>
      </c>
      <c r="U4" s="42"/>
      <c r="V4" s="42">
        <v>16.666666666666668</v>
      </c>
      <c r="W4" s="42">
        <v>10.526315789473685</v>
      </c>
    </row>
    <row r="5" spans="1:23" x14ac:dyDescent="0.35">
      <c r="A5" t="s">
        <v>606</v>
      </c>
      <c r="B5" s="42">
        <v>200</v>
      </c>
      <c r="C5" s="127">
        <f t="shared" si="0"/>
        <v>90</v>
      </c>
      <c r="D5" s="42">
        <v>168</v>
      </c>
      <c r="E5" s="127">
        <f t="shared" si="1"/>
        <v>75.600000000000009</v>
      </c>
      <c r="M5" s="42">
        <v>1469.0322580645161</v>
      </c>
      <c r="N5" s="42">
        <v>1841.6666666666667</v>
      </c>
      <c r="O5" s="42">
        <v>116.66666666666667</v>
      </c>
      <c r="P5" s="42">
        <v>490</v>
      </c>
      <c r="Q5" s="42">
        <v>454.05405405405406</v>
      </c>
      <c r="R5" s="42">
        <v>69.171974522292999</v>
      </c>
      <c r="S5" s="42">
        <v>98.634333120612638</v>
      </c>
      <c r="T5" s="42">
        <v>670.9473684210526</v>
      </c>
      <c r="U5" s="42">
        <v>114.28571428571429</v>
      </c>
      <c r="V5" s="42"/>
      <c r="W5" s="42">
        <v>10</v>
      </c>
    </row>
    <row r="6" spans="1:23" x14ac:dyDescent="0.35">
      <c r="A6" t="s">
        <v>607</v>
      </c>
      <c r="B6" s="42">
        <v>1500</v>
      </c>
      <c r="C6" s="127">
        <f t="shared" si="0"/>
        <v>675</v>
      </c>
      <c r="D6" s="42">
        <v>1500</v>
      </c>
      <c r="E6" s="127">
        <f t="shared" si="1"/>
        <v>675</v>
      </c>
      <c r="M6" s="42">
        <v>845.95959595959596</v>
      </c>
      <c r="N6" s="42"/>
      <c r="O6" s="42"/>
      <c r="P6" s="42">
        <v>533.33333333333337</v>
      </c>
      <c r="Q6" s="42">
        <v>388.33333333333331</v>
      </c>
      <c r="R6" s="42">
        <v>100</v>
      </c>
      <c r="S6" s="42">
        <v>140.94430992736076</v>
      </c>
      <c r="T6" s="42">
        <v>432.58426966292137</v>
      </c>
      <c r="U6" s="42">
        <v>1957.1428571428571</v>
      </c>
      <c r="V6" s="42">
        <v>200</v>
      </c>
      <c r="W6" s="42">
        <v>10</v>
      </c>
    </row>
    <row r="7" spans="1:23" x14ac:dyDescent="0.35">
      <c r="A7" t="s">
        <v>608</v>
      </c>
      <c r="B7" s="42">
        <v>2000</v>
      </c>
      <c r="C7" s="127">
        <f t="shared" si="0"/>
        <v>900</v>
      </c>
      <c r="D7" s="42">
        <v>1250</v>
      </c>
      <c r="E7" s="127">
        <f t="shared" si="1"/>
        <v>562.5</v>
      </c>
      <c r="M7" s="42">
        <v>1053.3333333333333</v>
      </c>
      <c r="N7" s="42">
        <v>1900</v>
      </c>
      <c r="O7" s="42">
        <v>191.4406779661017</v>
      </c>
      <c r="P7" s="42">
        <v>804</v>
      </c>
      <c r="Q7" s="42">
        <v>655.88235294117646</v>
      </c>
      <c r="R7" s="42">
        <v>98.287671232876718</v>
      </c>
      <c r="S7" s="42">
        <v>100.6423034330011</v>
      </c>
      <c r="T7" s="42">
        <v>1113.75</v>
      </c>
      <c r="U7" s="42"/>
      <c r="V7" s="42"/>
      <c r="W7" s="42"/>
    </row>
    <row r="8" spans="1:23" x14ac:dyDescent="0.35">
      <c r="M8" s="42">
        <v>1307.4074074074074</v>
      </c>
      <c r="N8" s="42"/>
      <c r="O8" s="42">
        <v>235</v>
      </c>
      <c r="P8" s="42">
        <v>431.25</v>
      </c>
      <c r="Q8" s="42">
        <v>393.39622641509436</v>
      </c>
      <c r="R8" s="42">
        <v>93.626373626373621</v>
      </c>
      <c r="S8" s="42">
        <v>136.36998254799303</v>
      </c>
      <c r="T8" s="42">
        <v>784.86842105263156</v>
      </c>
      <c r="U8" s="42"/>
      <c r="V8" s="42"/>
      <c r="W8" s="42">
        <v>13.246753246753247</v>
      </c>
    </row>
    <row r="9" spans="1:23" x14ac:dyDescent="0.35">
      <c r="B9" t="s">
        <v>609</v>
      </c>
      <c r="M9" s="42">
        <v>1105.8823529411766</v>
      </c>
      <c r="N9" s="42"/>
      <c r="O9" s="42"/>
      <c r="P9" s="42"/>
      <c r="Q9" s="42">
        <v>600</v>
      </c>
      <c r="R9" s="42">
        <v>105</v>
      </c>
      <c r="S9" s="42">
        <v>105.43478260869566</v>
      </c>
      <c r="T9" s="42">
        <v>857.14285714285711</v>
      </c>
      <c r="U9" s="42"/>
      <c r="V9" s="42">
        <v>200</v>
      </c>
      <c r="W9" s="42">
        <v>5</v>
      </c>
    </row>
    <row r="10" spans="1:23" x14ac:dyDescent="0.35">
      <c r="M10" s="42">
        <v>1090.3225806451612</v>
      </c>
      <c r="N10" s="42">
        <v>1050</v>
      </c>
      <c r="O10" s="42"/>
      <c r="P10" s="42"/>
      <c r="Q10" s="42">
        <v>331.42857142857144</v>
      </c>
      <c r="R10" s="42">
        <v>92.407407407407405</v>
      </c>
      <c r="S10" s="42">
        <v>82.75</v>
      </c>
      <c r="T10" s="42">
        <v>734.375</v>
      </c>
      <c r="U10" s="42"/>
      <c r="V10" s="42"/>
      <c r="W10" s="42">
        <v>5</v>
      </c>
    </row>
    <row r="11" spans="1:23" x14ac:dyDescent="0.35">
      <c r="C11" t="s">
        <v>610</v>
      </c>
      <c r="M11" s="42">
        <v>1392.3076923076924</v>
      </c>
      <c r="N11" s="42"/>
      <c r="O11" s="42"/>
      <c r="P11" s="42"/>
      <c r="Q11" s="42">
        <v>366.66666666666669</v>
      </c>
      <c r="R11" s="42">
        <v>100</v>
      </c>
      <c r="S11" s="42">
        <v>53.055555555555557</v>
      </c>
      <c r="T11" s="42">
        <v>400</v>
      </c>
      <c r="U11" s="42"/>
      <c r="V11" s="42"/>
      <c r="W11" s="42"/>
    </row>
    <row r="12" spans="1:23" x14ac:dyDescent="0.35">
      <c r="B12" t="s">
        <v>611</v>
      </c>
      <c r="C12" t="s">
        <v>612</v>
      </c>
      <c r="D12" s="128" t="s">
        <v>596</v>
      </c>
      <c r="M12" s="42">
        <v>1142.6470588235295</v>
      </c>
      <c r="N12" s="42"/>
      <c r="O12" s="42">
        <v>1300</v>
      </c>
      <c r="P12" s="42">
        <v>1500</v>
      </c>
      <c r="Q12" s="42">
        <v>428.18181818181819</v>
      </c>
      <c r="R12" s="42">
        <v>90.815109343936385</v>
      </c>
      <c r="S12" s="42">
        <v>121.19453924914676</v>
      </c>
      <c r="T12" s="42">
        <v>795.34883720930236</v>
      </c>
      <c r="U12" s="42"/>
      <c r="V12" s="42">
        <v>100</v>
      </c>
      <c r="W12" s="42">
        <v>6.7403314917127073</v>
      </c>
    </row>
    <row r="13" spans="1:23" x14ac:dyDescent="0.35">
      <c r="A13" s="42" t="s">
        <v>539</v>
      </c>
      <c r="B13" s="42">
        <v>32285</v>
      </c>
      <c r="C13" s="42"/>
      <c r="D13" s="127">
        <f>B13*0.45</f>
        <v>14528.25</v>
      </c>
      <c r="M13" s="42">
        <v>1016.6666666666666</v>
      </c>
      <c r="N13" s="42"/>
      <c r="O13" s="42"/>
      <c r="P13" s="42">
        <v>350</v>
      </c>
      <c r="Q13" s="42">
        <v>300</v>
      </c>
      <c r="R13" s="42">
        <v>100.6949806949807</v>
      </c>
      <c r="S13" s="42">
        <v>111.06109324758843</v>
      </c>
      <c r="T13" s="42">
        <v>678</v>
      </c>
      <c r="U13" s="42"/>
      <c r="V13" s="42">
        <v>200</v>
      </c>
      <c r="W13" s="42">
        <v>6.666666666666667</v>
      </c>
    </row>
    <row r="14" spans="1:23" x14ac:dyDescent="0.35">
      <c r="A14" s="42" t="s">
        <v>613</v>
      </c>
      <c r="B14" s="42">
        <v>2761</v>
      </c>
      <c r="C14" s="42">
        <v>0.98</v>
      </c>
      <c r="D14" s="127">
        <f t="shared" ref="D14:D23" si="2">B14*0.45</f>
        <v>1242.45</v>
      </c>
      <c r="M14" s="42">
        <v>1147.0588235294117</v>
      </c>
      <c r="N14" s="42"/>
      <c r="O14" s="42">
        <v>40</v>
      </c>
      <c r="P14" s="42"/>
      <c r="Q14" s="42">
        <v>766.66666666666663</v>
      </c>
      <c r="R14" s="42">
        <v>120.69230769230769</v>
      </c>
      <c r="S14" s="42">
        <v>88.502673796791441</v>
      </c>
      <c r="T14" s="42">
        <v>686.95652173913038</v>
      </c>
      <c r="U14" s="42"/>
      <c r="V14" s="42"/>
      <c r="W14" s="42">
        <v>15</v>
      </c>
    </row>
    <row r="15" spans="1:23" x14ac:dyDescent="0.35">
      <c r="A15" s="100" t="s">
        <v>614</v>
      </c>
      <c r="B15" s="100">
        <v>22730</v>
      </c>
      <c r="C15" s="100">
        <v>0.37</v>
      </c>
      <c r="D15" s="129">
        <f t="shared" si="2"/>
        <v>10228.5</v>
      </c>
      <c r="M15" s="42">
        <v>1000</v>
      </c>
      <c r="N15" s="42"/>
      <c r="O15" s="42"/>
      <c r="P15" s="42"/>
      <c r="Q15" s="42">
        <v>300</v>
      </c>
      <c r="R15" s="42">
        <v>102.42346938775511</v>
      </c>
      <c r="S15" s="42">
        <v>125.55555555555556</v>
      </c>
      <c r="T15" s="42">
        <v>694.23076923076928</v>
      </c>
      <c r="U15" s="42"/>
      <c r="V15" s="42"/>
      <c r="W15" s="42">
        <v>7.2527472527472527</v>
      </c>
    </row>
    <row r="16" spans="1:23" x14ac:dyDescent="0.35">
      <c r="A16" s="42" t="s">
        <v>558</v>
      </c>
      <c r="B16" s="42">
        <v>4764</v>
      </c>
      <c r="C16" s="42">
        <v>0.68</v>
      </c>
      <c r="D16" s="127">
        <f t="shared" si="2"/>
        <v>2143.8000000000002</v>
      </c>
      <c r="M16" s="42">
        <v>677.77777777777783</v>
      </c>
      <c r="N16" s="42">
        <v>1000</v>
      </c>
      <c r="O16" s="42"/>
      <c r="P16" s="42">
        <v>66.666666666666671</v>
      </c>
      <c r="Q16" s="42">
        <v>150</v>
      </c>
      <c r="R16" s="42">
        <v>96.14492753623189</v>
      </c>
      <c r="S16" s="42">
        <v>80</v>
      </c>
      <c r="T16" s="42">
        <v>583.33333333333337</v>
      </c>
      <c r="U16" s="42"/>
      <c r="V16" s="42">
        <v>116.66666666666667</v>
      </c>
      <c r="W16" s="42">
        <v>9.4666666666666668</v>
      </c>
    </row>
    <row r="17" spans="1:28" x14ac:dyDescent="0.35">
      <c r="A17" s="42" t="s">
        <v>615</v>
      </c>
      <c r="B17" s="42">
        <v>6502</v>
      </c>
      <c r="C17" s="42">
        <v>0.66</v>
      </c>
      <c r="D17" s="127">
        <f t="shared" si="2"/>
        <v>2925.9</v>
      </c>
      <c r="M17" s="42">
        <v>1058.1707317073171</v>
      </c>
      <c r="N17" s="42"/>
      <c r="O17" s="42"/>
      <c r="P17" s="42"/>
      <c r="Q17" s="42">
        <v>470</v>
      </c>
      <c r="R17" s="42">
        <v>100</v>
      </c>
      <c r="S17" s="42">
        <v>160.45454545454547</v>
      </c>
      <c r="T17" s="42">
        <v>592.68292682926824</v>
      </c>
      <c r="U17" s="42"/>
      <c r="V17" s="42">
        <v>500</v>
      </c>
      <c r="W17" s="42"/>
    </row>
    <row r="18" spans="1:28" x14ac:dyDescent="0.35">
      <c r="A18" s="42" t="s">
        <v>616</v>
      </c>
      <c r="B18" s="42">
        <v>4978</v>
      </c>
      <c r="C18" s="42">
        <v>0.68</v>
      </c>
      <c r="D18" s="127">
        <f t="shared" si="2"/>
        <v>2240.1</v>
      </c>
      <c r="M18" s="42"/>
      <c r="N18" s="42"/>
      <c r="O18" s="42"/>
      <c r="P18" s="42"/>
      <c r="Q18" s="42"/>
      <c r="R18" s="42">
        <v>100</v>
      </c>
      <c r="S18" s="42">
        <v>100</v>
      </c>
      <c r="T18" s="42">
        <v>1037.5</v>
      </c>
      <c r="U18" s="42"/>
      <c r="V18" s="42">
        <v>100</v>
      </c>
      <c r="W18" s="42"/>
    </row>
    <row r="19" spans="1:28" x14ac:dyDescent="0.35">
      <c r="A19" s="42" t="s">
        <v>617</v>
      </c>
      <c r="B19" s="42">
        <v>8724</v>
      </c>
      <c r="C19" s="42">
        <v>0.57999999999999996</v>
      </c>
      <c r="D19" s="127">
        <f t="shared" si="2"/>
        <v>3925.8</v>
      </c>
      <c r="M19" s="42"/>
      <c r="N19" s="42"/>
      <c r="O19" s="42"/>
      <c r="P19" s="42"/>
      <c r="Q19" s="42"/>
      <c r="R19" s="42">
        <v>100</v>
      </c>
      <c r="S19" s="42"/>
      <c r="T19" s="42">
        <v>600</v>
      </c>
      <c r="U19" s="42"/>
      <c r="V19" s="42"/>
      <c r="W19" s="42"/>
    </row>
    <row r="20" spans="1:28" x14ac:dyDescent="0.35">
      <c r="A20" s="42" t="s">
        <v>561</v>
      </c>
      <c r="B20" s="42">
        <v>3362</v>
      </c>
      <c r="C20" s="42">
        <v>0.49</v>
      </c>
      <c r="D20" s="127">
        <f t="shared" si="2"/>
        <v>1512.9</v>
      </c>
      <c r="M20" s="42"/>
      <c r="N20" s="42"/>
      <c r="O20" s="42"/>
      <c r="P20" s="42"/>
      <c r="Q20" s="42"/>
      <c r="R20" s="42"/>
      <c r="S20" s="42">
        <v>150</v>
      </c>
      <c r="T20" s="42">
        <v>150</v>
      </c>
      <c r="U20" s="42"/>
      <c r="V20" s="42"/>
      <c r="W20" s="42"/>
    </row>
    <row r="21" spans="1:28" x14ac:dyDescent="0.35">
      <c r="A21" s="42" t="s">
        <v>618</v>
      </c>
      <c r="B21" s="42">
        <v>1902</v>
      </c>
      <c r="C21" s="42">
        <v>0.48</v>
      </c>
      <c r="D21" s="127">
        <f t="shared" si="2"/>
        <v>855.9</v>
      </c>
      <c r="M21" s="42">
        <v>2000</v>
      </c>
      <c r="N21" s="42"/>
      <c r="O21" s="42"/>
      <c r="P21" s="42"/>
      <c r="Q21" s="42"/>
      <c r="R21" s="42">
        <v>203.04347826086956</v>
      </c>
      <c r="S21" s="42">
        <v>70</v>
      </c>
      <c r="T21" s="42">
        <v>108</v>
      </c>
      <c r="U21" s="42"/>
      <c r="V21" s="42"/>
      <c r="W21" s="42">
        <v>3.5294117647058822</v>
      </c>
    </row>
    <row r="22" spans="1:28" x14ac:dyDescent="0.35">
      <c r="A22" s="42" t="s">
        <v>619</v>
      </c>
      <c r="B22" s="42">
        <v>9816</v>
      </c>
      <c r="C22" s="42">
        <v>0.73</v>
      </c>
      <c r="D22" s="127">
        <f t="shared" si="2"/>
        <v>4417.2</v>
      </c>
      <c r="M22" s="42">
        <v>1037.5</v>
      </c>
      <c r="N22" s="42">
        <v>650</v>
      </c>
      <c r="O22" s="42"/>
      <c r="P22" s="42">
        <v>900</v>
      </c>
      <c r="Q22" s="42">
        <v>800</v>
      </c>
      <c r="R22" s="42">
        <v>95.366218236173395</v>
      </c>
      <c r="S22" s="42">
        <v>132.14285714285714</v>
      </c>
      <c r="T22" s="42">
        <v>992.5</v>
      </c>
      <c r="U22" s="42">
        <v>87.5</v>
      </c>
      <c r="V22" s="42">
        <v>155</v>
      </c>
      <c r="W22" s="42">
        <v>9.0909090909090917</v>
      </c>
    </row>
    <row r="23" spans="1:28" x14ac:dyDescent="0.35">
      <c r="A23" s="42" t="s">
        <v>620</v>
      </c>
      <c r="B23" s="42">
        <v>5819</v>
      </c>
      <c r="C23" s="42">
        <v>0.42</v>
      </c>
      <c r="D23" s="127">
        <f t="shared" si="2"/>
        <v>2618.5500000000002</v>
      </c>
      <c r="M23" s="42"/>
      <c r="N23" s="42"/>
      <c r="O23" s="42"/>
      <c r="P23" s="42"/>
      <c r="Q23" s="42"/>
      <c r="R23" s="42">
        <v>82.222222222222229</v>
      </c>
      <c r="S23" s="42">
        <v>24.588859416445622</v>
      </c>
      <c r="T23" s="42">
        <v>306.66666666666669</v>
      </c>
      <c r="U23" s="42"/>
      <c r="V23" s="42"/>
      <c r="W23" s="42"/>
    </row>
    <row r="24" spans="1:28" x14ac:dyDescent="0.35">
      <c r="M24" s="42"/>
      <c r="N24" s="42"/>
      <c r="O24" s="42"/>
      <c r="P24" s="42"/>
      <c r="Q24" s="42">
        <v>3000</v>
      </c>
      <c r="R24" s="42">
        <v>99.555555555555557</v>
      </c>
      <c r="S24" s="42">
        <v>200</v>
      </c>
      <c r="T24" s="42">
        <v>964.28571428571433</v>
      </c>
      <c r="U24" s="42"/>
      <c r="V24" s="42"/>
      <c r="W24" s="42"/>
    </row>
    <row r="25" spans="1:28" x14ac:dyDescent="0.35">
      <c r="M25" s="42"/>
      <c r="N25" s="42"/>
      <c r="O25" s="42"/>
      <c r="P25" s="42">
        <v>300</v>
      </c>
      <c r="Q25" s="42">
        <v>228.57142857142858</v>
      </c>
      <c r="R25" s="42">
        <v>100</v>
      </c>
      <c r="S25" s="42">
        <v>115.60975609756098</v>
      </c>
      <c r="T25" s="42">
        <v>571.42857142857144</v>
      </c>
      <c r="U25" s="42"/>
      <c r="V25" s="42"/>
      <c r="W25" s="42">
        <v>10</v>
      </c>
    </row>
    <row r="26" spans="1:28" x14ac:dyDescent="0.35">
      <c r="A26" t="s">
        <v>621</v>
      </c>
      <c r="B26" t="s">
        <v>622</v>
      </c>
      <c r="C26" t="s">
        <v>623</v>
      </c>
      <c r="H26" t="s">
        <v>624</v>
      </c>
      <c r="I26" t="s">
        <v>625</v>
      </c>
      <c r="J26" s="130" t="s">
        <v>596</v>
      </c>
      <c r="M26" s="127">
        <f>AVERAGE(M3:M25)</f>
        <v>1220.5684290640563</v>
      </c>
      <c r="N26" s="127">
        <f t="shared" ref="N26:W26" si="3">AVERAGE(N3:N25)</f>
        <v>1285.7323232323233</v>
      </c>
      <c r="O26" s="127">
        <f t="shared" si="3"/>
        <v>342.89162814586547</v>
      </c>
      <c r="P26" s="127">
        <f t="shared" si="3"/>
        <v>584.54841897233212</v>
      </c>
      <c r="Q26" s="127">
        <f t="shared" si="3"/>
        <v>611.23125554112744</v>
      </c>
      <c r="R26" s="127">
        <f t="shared" si="3"/>
        <v>102.35561954451879</v>
      </c>
      <c r="S26" s="127">
        <f t="shared" si="3"/>
        <v>109.22808675343462</v>
      </c>
      <c r="T26" s="127">
        <f t="shared" si="3"/>
        <v>655.3342773136668</v>
      </c>
      <c r="U26" s="127">
        <f t="shared" si="3"/>
        <v>719.64285714285722</v>
      </c>
      <c r="V26" s="127">
        <f t="shared" si="3"/>
        <v>168.6904761904762</v>
      </c>
      <c r="W26" s="127">
        <f t="shared" si="3"/>
        <v>8.7489391789280617</v>
      </c>
      <c r="AA26" t="s">
        <v>621</v>
      </c>
      <c r="AB26" t="s">
        <v>596</v>
      </c>
    </row>
    <row r="27" spans="1:28" x14ac:dyDescent="0.35">
      <c r="A27" s="42" t="s">
        <v>626</v>
      </c>
      <c r="B27" s="42">
        <v>16.5</v>
      </c>
      <c r="C27" s="42">
        <v>111</v>
      </c>
      <c r="D27" s="42">
        <v>90</v>
      </c>
      <c r="E27" s="42">
        <v>78</v>
      </c>
      <c r="F27" s="42">
        <v>741</v>
      </c>
      <c r="G27" s="42"/>
      <c r="H27" s="42">
        <v>30</v>
      </c>
      <c r="I27" s="42">
        <v>1.22</v>
      </c>
      <c r="J27" s="131">
        <f>B27*0.45</f>
        <v>7.4249999999999998</v>
      </c>
      <c r="AA27" t="s">
        <v>626</v>
      </c>
      <c r="AB27">
        <v>7.4249999999999998</v>
      </c>
    </row>
    <row r="28" spans="1:28" x14ac:dyDescent="0.35">
      <c r="A28" s="42" t="s">
        <v>627</v>
      </c>
      <c r="B28" s="42">
        <v>158.30000000000001</v>
      </c>
      <c r="C28" s="42">
        <v>7</v>
      </c>
      <c r="D28" s="42">
        <v>93</v>
      </c>
      <c r="E28" s="42">
        <v>100</v>
      </c>
      <c r="F28" s="42">
        <v>950</v>
      </c>
      <c r="G28" s="42"/>
      <c r="H28" s="42">
        <v>294</v>
      </c>
      <c r="I28" s="42">
        <v>0.98</v>
      </c>
      <c r="J28" s="131">
        <f>B28*0.45</f>
        <v>71.235000000000014</v>
      </c>
      <c r="AA28" t="s">
        <v>627</v>
      </c>
      <c r="AB28">
        <v>71.235000000000014</v>
      </c>
    </row>
    <row r="29" spans="1:28" x14ac:dyDescent="0.35">
      <c r="A29" s="42" t="s">
        <v>628</v>
      </c>
      <c r="B29" s="42">
        <v>222.8</v>
      </c>
      <c r="C29" s="42">
        <v>7.2</v>
      </c>
      <c r="D29" s="42">
        <v>93</v>
      </c>
      <c r="E29" s="42">
        <v>82</v>
      </c>
      <c r="F29" s="42">
        <v>779</v>
      </c>
      <c r="G29" s="42"/>
      <c r="H29" s="42">
        <v>414</v>
      </c>
      <c r="I29" s="42">
        <v>1.42</v>
      </c>
      <c r="J29" s="131">
        <f t="shared" ref="J29:J36" si="4">B29*0.45</f>
        <v>100.26</v>
      </c>
      <c r="AA29" t="s">
        <v>628</v>
      </c>
      <c r="AB29">
        <v>100.26</v>
      </c>
    </row>
    <row r="30" spans="1:28" x14ac:dyDescent="0.35">
      <c r="A30" s="42" t="s">
        <v>629</v>
      </c>
      <c r="B30" s="42">
        <v>62.4</v>
      </c>
      <c r="C30" s="42">
        <v>6.4</v>
      </c>
      <c r="D30" s="42">
        <v>94</v>
      </c>
      <c r="E30" s="42">
        <v>39</v>
      </c>
      <c r="F30" s="42">
        <v>370</v>
      </c>
      <c r="G30" s="42"/>
      <c r="H30" s="42">
        <v>117</v>
      </c>
      <c r="I30" s="42">
        <v>0.14000000000000001</v>
      </c>
      <c r="J30" s="131">
        <f t="shared" si="4"/>
        <v>28.08</v>
      </c>
      <c r="AA30" t="s">
        <v>629</v>
      </c>
      <c r="AB30">
        <v>28.08</v>
      </c>
    </row>
    <row r="31" spans="1:28" x14ac:dyDescent="0.35">
      <c r="A31" s="42" t="s">
        <v>630</v>
      </c>
      <c r="B31" s="42">
        <v>56.6</v>
      </c>
      <c r="C31" s="42">
        <v>6.7</v>
      </c>
      <c r="D31" s="42">
        <v>89</v>
      </c>
      <c r="E31" s="42">
        <v>29</v>
      </c>
      <c r="F31" s="42">
        <v>275</v>
      </c>
      <c r="G31" s="42"/>
      <c r="H31" s="42">
        <v>101</v>
      </c>
      <c r="I31" s="42">
        <v>0.1</v>
      </c>
      <c r="J31" s="131">
        <f t="shared" si="4"/>
        <v>25.470000000000002</v>
      </c>
      <c r="AA31" t="s">
        <v>630</v>
      </c>
      <c r="AB31">
        <v>25.470000000000002</v>
      </c>
    </row>
    <row r="32" spans="1:28" x14ac:dyDescent="0.35">
      <c r="A32" s="42" t="s">
        <v>631</v>
      </c>
      <c r="B32" s="42">
        <v>64.3</v>
      </c>
      <c r="C32" s="42">
        <v>3.4</v>
      </c>
      <c r="D32" s="42">
        <v>91</v>
      </c>
      <c r="E32" s="42">
        <v>16</v>
      </c>
      <c r="F32" s="42">
        <v>152</v>
      </c>
      <c r="G32" s="42"/>
      <c r="H32" s="42">
        <v>117</v>
      </c>
      <c r="I32" s="42">
        <v>0.03</v>
      </c>
      <c r="J32" s="131">
        <f t="shared" si="4"/>
        <v>28.934999999999999</v>
      </c>
      <c r="AA32" t="s">
        <v>631</v>
      </c>
      <c r="AB32">
        <v>28.934999999999999</v>
      </c>
    </row>
    <row r="33" spans="1:31" x14ac:dyDescent="0.35">
      <c r="A33" s="42" t="s">
        <v>632</v>
      </c>
      <c r="B33" s="42">
        <v>13.2</v>
      </c>
      <c r="C33" s="42">
        <v>3.5</v>
      </c>
      <c r="D33" s="42">
        <v>92</v>
      </c>
      <c r="E33" s="42">
        <v>14</v>
      </c>
      <c r="F33" s="42">
        <v>133</v>
      </c>
      <c r="G33" s="42"/>
      <c r="H33" s="42">
        <v>24</v>
      </c>
      <c r="I33" s="42">
        <v>1E-3</v>
      </c>
      <c r="J33" s="131">
        <f t="shared" si="4"/>
        <v>5.9399999999999995</v>
      </c>
      <c r="AA33" t="s">
        <v>632</v>
      </c>
      <c r="AB33">
        <v>5.9399999999999995</v>
      </c>
    </row>
    <row r="34" spans="1:31" x14ac:dyDescent="0.35">
      <c r="A34" s="42" t="s">
        <v>539</v>
      </c>
      <c r="B34" s="42" t="s">
        <v>633</v>
      </c>
      <c r="C34" s="42" t="s">
        <v>634</v>
      </c>
      <c r="D34" s="42">
        <v>91</v>
      </c>
      <c r="E34" s="42">
        <v>11</v>
      </c>
      <c r="F34" s="42">
        <v>100</v>
      </c>
      <c r="G34" s="42"/>
      <c r="H34" s="42" t="s">
        <v>635</v>
      </c>
      <c r="I34" s="42">
        <v>5.93</v>
      </c>
      <c r="J34" s="131"/>
      <c r="AA34" t="s">
        <v>539</v>
      </c>
    </row>
    <row r="35" spans="1:31" x14ac:dyDescent="0.35">
      <c r="A35" s="42" t="s">
        <v>542</v>
      </c>
      <c r="B35" s="42">
        <v>233.4</v>
      </c>
      <c r="C35" s="42">
        <v>78</v>
      </c>
      <c r="D35" s="42">
        <v>95</v>
      </c>
      <c r="E35" s="42">
        <v>26</v>
      </c>
      <c r="F35" s="42">
        <v>247</v>
      </c>
      <c r="G35" s="42"/>
      <c r="H35" s="42" t="s">
        <v>636</v>
      </c>
      <c r="I35" s="42">
        <v>4.28</v>
      </c>
      <c r="J35" s="131">
        <f t="shared" si="4"/>
        <v>105.03</v>
      </c>
      <c r="AA35" t="s">
        <v>542</v>
      </c>
      <c r="AB35">
        <v>105.03</v>
      </c>
    </row>
    <row r="36" spans="1:31" x14ac:dyDescent="0.35">
      <c r="A36" s="42" t="s">
        <v>585</v>
      </c>
      <c r="B36" s="132">
        <v>1000</v>
      </c>
      <c r="C36" s="42">
        <v>28</v>
      </c>
      <c r="D36" s="42">
        <v>92</v>
      </c>
      <c r="E36" s="42">
        <v>10</v>
      </c>
      <c r="F36" s="42">
        <v>95</v>
      </c>
      <c r="G36" s="42"/>
      <c r="H36" s="42">
        <v>920</v>
      </c>
      <c r="I36" s="42">
        <v>1.23</v>
      </c>
      <c r="J36" s="131">
        <f t="shared" si="4"/>
        <v>450</v>
      </c>
      <c r="AA36" t="s">
        <v>585</v>
      </c>
      <c r="AB36">
        <v>450</v>
      </c>
    </row>
    <row r="39" spans="1:31" ht="15" thickBot="1" x14ac:dyDescent="0.4">
      <c r="I39" t="s">
        <v>637</v>
      </c>
      <c r="Y39" t="s">
        <v>638</v>
      </c>
    </row>
    <row r="40" spans="1:31" ht="15" thickBot="1" x14ac:dyDescent="0.4">
      <c r="B40" s="133" t="s">
        <v>639</v>
      </c>
      <c r="C40" s="134" t="s">
        <v>640</v>
      </c>
      <c r="D40" s="135" t="s">
        <v>641</v>
      </c>
      <c r="E40" t="s">
        <v>642</v>
      </c>
      <c r="F40" t="s">
        <v>643</v>
      </c>
      <c r="G40" t="s">
        <v>644</v>
      </c>
      <c r="V40" s="8" t="s">
        <v>645</v>
      </c>
      <c r="W40">
        <v>1269</v>
      </c>
      <c r="X40" s="136">
        <v>11485845.563626798</v>
      </c>
      <c r="Z40" s="136"/>
    </row>
    <row r="41" spans="1:31" ht="15" thickBot="1" x14ac:dyDescent="0.4">
      <c r="B41" s="80" t="s">
        <v>646</v>
      </c>
      <c r="C41" s="137">
        <v>552.8596187175043</v>
      </c>
      <c r="D41" s="138">
        <f>C41/2.47105</f>
        <v>223.7346952580904</v>
      </c>
      <c r="E41">
        <f>VLOOKUP(B41,$K$41:$L$90,2,FALSE)</f>
        <v>377.96208530805688</v>
      </c>
      <c r="F41">
        <f>VLOOKUP(B41,$C$66:$D$92,2,FALSE)</f>
        <v>1.4626999999999999</v>
      </c>
      <c r="G41">
        <f>F41/2.47105</f>
        <v>0.59193460269925735</v>
      </c>
      <c r="K41" t="s">
        <v>646</v>
      </c>
      <c r="L41">
        <v>377.96208530805688</v>
      </c>
      <c r="O41" t="s">
        <v>647</v>
      </c>
      <c r="V41" s="9" t="s">
        <v>539</v>
      </c>
      <c r="W41">
        <v>765</v>
      </c>
      <c r="X41" s="136">
        <f>W41*32285*0.45</f>
        <v>11114111.25</v>
      </c>
      <c r="Z41" s="136" t="s">
        <v>648</v>
      </c>
    </row>
    <row r="42" spans="1:31" ht="15" thickBot="1" x14ac:dyDescent="0.4">
      <c r="B42" s="45" t="s">
        <v>613</v>
      </c>
      <c r="C42" s="139">
        <v>2025</v>
      </c>
      <c r="D42" s="138">
        <f t="shared" ref="D42:D63" si="5">C42/2.47105</f>
        <v>819.48969061734886</v>
      </c>
      <c r="E42">
        <f t="shared" ref="E42:E64" si="6">VLOOKUP(B42,$K$41:$L$90,2,FALSE)</f>
        <v>132.95034878949528</v>
      </c>
      <c r="F42">
        <f t="shared" ref="F42:F63" si="7">VLOOKUP(B42,$C$66:$D$92,2,FALSE)</f>
        <v>15.231299999999999</v>
      </c>
      <c r="G42">
        <f t="shared" ref="G42:G64" si="8">F42/2.47105</f>
        <v>6.1638979381234691</v>
      </c>
      <c r="K42" t="s">
        <v>613</v>
      </c>
      <c r="L42">
        <v>132.95034878949528</v>
      </c>
      <c r="O42" t="s">
        <v>649</v>
      </c>
      <c r="P42" t="s">
        <v>650</v>
      </c>
      <c r="Q42">
        <v>841.5</v>
      </c>
      <c r="R42" t="s">
        <v>651</v>
      </c>
      <c r="V42" s="9" t="s">
        <v>540</v>
      </c>
      <c r="W42">
        <v>643</v>
      </c>
      <c r="X42" s="136">
        <v>1796626.907589891</v>
      </c>
      <c r="Z42" s="136"/>
    </row>
    <row r="43" spans="1:31" ht="15" thickBot="1" x14ac:dyDescent="0.4">
      <c r="B43" s="45" t="s">
        <v>652</v>
      </c>
      <c r="C43" s="139">
        <v>2869.5238095238096</v>
      </c>
      <c r="D43" s="138">
        <f t="shared" si="5"/>
        <v>1161.2568784621151</v>
      </c>
      <c r="E43">
        <f t="shared" si="6"/>
        <v>143.47619047619048</v>
      </c>
      <c r="F43">
        <f t="shared" si="7"/>
        <v>20</v>
      </c>
      <c r="G43">
        <f t="shared" si="8"/>
        <v>8.0937253394306072</v>
      </c>
      <c r="K43" t="s">
        <v>653</v>
      </c>
      <c r="L43" t="e">
        <v>#DIV/0!</v>
      </c>
      <c r="O43" t="s">
        <v>654</v>
      </c>
      <c r="P43" t="s">
        <v>650</v>
      </c>
      <c r="Q43">
        <v>684</v>
      </c>
      <c r="R43" t="s">
        <v>651</v>
      </c>
      <c r="V43" s="9" t="s">
        <v>541</v>
      </c>
      <c r="W43">
        <v>468</v>
      </c>
      <c r="X43" s="136">
        <f>D45*980</f>
        <v>461409.60522294155</v>
      </c>
      <c r="Z43" s="136"/>
      <c r="AE43" t="s">
        <v>655</v>
      </c>
    </row>
    <row r="44" spans="1:31" ht="15" thickBot="1" x14ac:dyDescent="0.4">
      <c r="B44" s="45" t="s">
        <v>656</v>
      </c>
      <c r="C44" s="139">
        <v>161.80654338549076</v>
      </c>
      <c r="D44" s="138">
        <f t="shared" si="5"/>
        <v>65.480886014241221</v>
      </c>
      <c r="E44">
        <f t="shared" si="6"/>
        <v>429.65061378659112</v>
      </c>
      <c r="F44">
        <f t="shared" si="7"/>
        <v>0.37659999999999999</v>
      </c>
      <c r="G44">
        <f t="shared" si="8"/>
        <v>0.15240484814147831</v>
      </c>
      <c r="K44" t="s">
        <v>652</v>
      </c>
      <c r="L44">
        <v>143.47619047619048</v>
      </c>
      <c r="O44" t="s">
        <v>657</v>
      </c>
      <c r="P44" t="s">
        <v>650</v>
      </c>
      <c r="Q44">
        <v>351.00000000000006</v>
      </c>
      <c r="R44" t="s">
        <v>651</v>
      </c>
      <c r="V44" s="9" t="s">
        <v>542</v>
      </c>
      <c r="W44">
        <v>81</v>
      </c>
      <c r="X44" s="136">
        <f>W44*15000</f>
        <v>1215000</v>
      </c>
      <c r="Z44" s="136"/>
    </row>
    <row r="45" spans="1:31" ht="15" thickBot="1" x14ac:dyDescent="0.4">
      <c r="B45" s="45" t="s">
        <v>658</v>
      </c>
      <c r="C45" s="139">
        <v>1163.4349030470914</v>
      </c>
      <c r="D45" s="138">
        <f t="shared" si="5"/>
        <v>470.82612777851176</v>
      </c>
      <c r="E45">
        <f t="shared" si="6"/>
        <v>560.74766355140184</v>
      </c>
      <c r="F45">
        <f t="shared" si="7"/>
        <v>2.0748000000000002</v>
      </c>
      <c r="G45">
        <f t="shared" si="8"/>
        <v>0.83964306671253119</v>
      </c>
      <c r="K45" t="s">
        <v>659</v>
      </c>
      <c r="L45">
        <v>2200</v>
      </c>
      <c r="O45" t="s">
        <v>660</v>
      </c>
      <c r="P45" t="s">
        <v>650</v>
      </c>
      <c r="Q45">
        <v>1057.5</v>
      </c>
      <c r="R45" t="s">
        <v>651</v>
      </c>
      <c r="V45" s="9" t="s">
        <v>543</v>
      </c>
      <c r="W45">
        <v>29</v>
      </c>
      <c r="X45" s="136">
        <f>W45*2300</f>
        <v>66700</v>
      </c>
      <c r="Z45" s="136"/>
    </row>
    <row r="46" spans="1:31" ht="15" thickBot="1" x14ac:dyDescent="0.4">
      <c r="B46" s="45" t="s">
        <v>661</v>
      </c>
      <c r="C46" s="139">
        <v>300.54107230693558</v>
      </c>
      <c r="D46" s="138">
        <f t="shared" si="5"/>
        <v>121.62484462351453</v>
      </c>
      <c r="E46">
        <f t="shared" si="6"/>
        <v>488.01916932907346</v>
      </c>
      <c r="F46">
        <f t="shared" si="7"/>
        <v>0.61580000000000001</v>
      </c>
      <c r="G46">
        <f t="shared" si="8"/>
        <v>0.24920580320106839</v>
      </c>
      <c r="K46" t="s">
        <v>662</v>
      </c>
      <c r="L46">
        <v>1246.5753424657535</v>
      </c>
      <c r="O46" t="s">
        <v>663</v>
      </c>
      <c r="P46" t="s">
        <v>650</v>
      </c>
      <c r="Q46">
        <v>3685.5</v>
      </c>
      <c r="R46" t="s">
        <v>651</v>
      </c>
      <c r="V46" s="9" t="s">
        <v>544</v>
      </c>
      <c r="W46">
        <v>19</v>
      </c>
      <c r="X46" s="136">
        <f>W46*2600*1.57/2.4</f>
        <v>32315.833333333336</v>
      </c>
      <c r="Z46" s="136"/>
    </row>
    <row r="47" spans="1:31" ht="15" thickBot="1" x14ac:dyDescent="0.4">
      <c r="B47" s="45" t="s">
        <v>664</v>
      </c>
      <c r="C47" s="139">
        <v>3333.3333333333335</v>
      </c>
      <c r="D47" s="138">
        <f t="shared" si="5"/>
        <v>1348.9542232384345</v>
      </c>
      <c r="E47">
        <f t="shared" si="6"/>
        <v>3333.3333333333335</v>
      </c>
      <c r="F47" t="e">
        <f t="shared" si="7"/>
        <v>#N/A</v>
      </c>
      <c r="G47" t="e">
        <f t="shared" si="8"/>
        <v>#N/A</v>
      </c>
      <c r="K47" t="s">
        <v>665</v>
      </c>
      <c r="L47" t="e">
        <v>#N/A</v>
      </c>
      <c r="O47" t="s">
        <v>666</v>
      </c>
      <c r="P47" t="s">
        <v>650</v>
      </c>
      <c r="Q47">
        <v>1606.5</v>
      </c>
      <c r="R47" t="s">
        <v>651</v>
      </c>
      <c r="V47" s="10" t="s">
        <v>545</v>
      </c>
      <c r="W47">
        <v>2</v>
      </c>
      <c r="X47">
        <v>0</v>
      </c>
      <c r="Z47" s="136"/>
    </row>
    <row r="48" spans="1:31" ht="15" thickBot="1" x14ac:dyDescent="0.4">
      <c r="B48" s="45" t="s">
        <v>667</v>
      </c>
      <c r="C48" s="139">
        <v>1190.8325537885876</v>
      </c>
      <c r="D48" s="138">
        <f t="shared" si="5"/>
        <v>481.91358078087762</v>
      </c>
      <c r="E48">
        <f t="shared" si="6"/>
        <v>577.84838856105307</v>
      </c>
      <c r="F48">
        <f t="shared" si="7"/>
        <v>2.0608</v>
      </c>
      <c r="G48">
        <f t="shared" si="8"/>
        <v>0.8339774589749297</v>
      </c>
      <c r="K48" t="s">
        <v>668</v>
      </c>
      <c r="L48" t="e">
        <v>#N/A</v>
      </c>
      <c r="O48" t="s">
        <v>669</v>
      </c>
      <c r="R48" t="s">
        <v>651</v>
      </c>
      <c r="V48" s="11"/>
      <c r="X48">
        <v>0</v>
      </c>
      <c r="Z48" s="136"/>
    </row>
    <row r="49" spans="2:28" ht="15" thickBot="1" x14ac:dyDescent="0.4">
      <c r="B49" s="45" t="s">
        <v>670</v>
      </c>
      <c r="C49" s="139">
        <v>8.6140395988686045</v>
      </c>
      <c r="D49" s="138">
        <f t="shared" si="5"/>
        <v>3.4859835288110741</v>
      </c>
      <c r="E49">
        <f t="shared" si="6"/>
        <v>416.14906832298135</v>
      </c>
      <c r="F49" t="e">
        <f t="shared" si="7"/>
        <v>#N/A</v>
      </c>
      <c r="G49" t="e">
        <f t="shared" si="8"/>
        <v>#N/A</v>
      </c>
      <c r="K49" t="s">
        <v>671</v>
      </c>
      <c r="L49" t="e">
        <v>#N/A</v>
      </c>
      <c r="O49" t="s">
        <v>672</v>
      </c>
      <c r="P49" t="s">
        <v>650</v>
      </c>
      <c r="Q49">
        <v>2025</v>
      </c>
      <c r="R49" t="s">
        <v>651</v>
      </c>
      <c r="V49" s="12" t="s">
        <v>547</v>
      </c>
      <c r="W49">
        <v>10208.999999999995</v>
      </c>
      <c r="X49" s="136">
        <v>9035463.871633511</v>
      </c>
      <c r="Z49" s="136"/>
    </row>
    <row r="50" spans="2:28" ht="15" thickBot="1" x14ac:dyDescent="0.4">
      <c r="B50" s="45" t="s">
        <v>673</v>
      </c>
      <c r="C50" s="139">
        <v>1200</v>
      </c>
      <c r="D50" s="138">
        <f t="shared" si="5"/>
        <v>485.62352036583638</v>
      </c>
      <c r="E50">
        <f t="shared" si="6"/>
        <v>312.86210892236386</v>
      </c>
      <c r="F50">
        <f t="shared" si="7"/>
        <v>3.8355999999999999</v>
      </c>
      <c r="G50">
        <f t="shared" si="8"/>
        <v>1.5522146455960018</v>
      </c>
      <c r="K50" t="s">
        <v>656</v>
      </c>
      <c r="L50">
        <v>429.65061378659112</v>
      </c>
      <c r="O50" t="s">
        <v>554</v>
      </c>
      <c r="P50" t="s">
        <v>650</v>
      </c>
      <c r="Q50">
        <v>3528</v>
      </c>
      <c r="R50" t="s">
        <v>651</v>
      </c>
      <c r="V50" s="13" t="s">
        <v>548</v>
      </c>
      <c r="W50">
        <v>5316.0000000000027</v>
      </c>
      <c r="X50" s="136">
        <v>7989973.4930495173</v>
      </c>
      <c r="Z50" s="136"/>
    </row>
    <row r="51" spans="2:28" ht="15" thickBot="1" x14ac:dyDescent="0.4">
      <c r="B51" s="45" t="s">
        <v>674</v>
      </c>
      <c r="C51" s="139">
        <v>3468.2539682539682</v>
      </c>
      <c r="D51" s="138">
        <f t="shared" si="5"/>
        <v>1403.5547513218949</v>
      </c>
      <c r="E51">
        <f t="shared" si="6"/>
        <v>366.30343671416597</v>
      </c>
      <c r="F51">
        <f t="shared" si="7"/>
        <v>9.4682999999999993</v>
      </c>
      <c r="G51">
        <f t="shared" si="8"/>
        <v>3.8316909815665401</v>
      </c>
      <c r="K51" t="s">
        <v>658</v>
      </c>
      <c r="L51">
        <v>560.74766355140184</v>
      </c>
      <c r="O51" t="s">
        <v>675</v>
      </c>
      <c r="P51" t="s">
        <v>650</v>
      </c>
      <c r="Q51">
        <v>1660.5</v>
      </c>
      <c r="R51" t="s">
        <v>651</v>
      </c>
      <c r="V51" s="13" t="s">
        <v>549</v>
      </c>
      <c r="W51">
        <v>2565.9999999999991</v>
      </c>
      <c r="X51" s="136">
        <v>3185351.526032506</v>
      </c>
      <c r="Z51" s="136"/>
    </row>
    <row r="52" spans="2:28" ht="26.5" thickBot="1" x14ac:dyDescent="0.4">
      <c r="B52" s="45" t="s">
        <v>676</v>
      </c>
      <c r="C52" s="139">
        <v>2634.301270417423</v>
      </c>
      <c r="D52" s="138">
        <f t="shared" si="5"/>
        <v>1066.0655472035867</v>
      </c>
      <c r="E52">
        <f t="shared" si="6"/>
        <v>286.80102746492787</v>
      </c>
      <c r="F52">
        <f t="shared" si="7"/>
        <v>9.1851000000000003</v>
      </c>
      <c r="G52">
        <f t="shared" si="8"/>
        <v>3.7170838307602034</v>
      </c>
      <c r="K52" t="s">
        <v>661</v>
      </c>
      <c r="L52">
        <v>488.01916932907346</v>
      </c>
      <c r="O52" t="s">
        <v>677</v>
      </c>
      <c r="P52" t="s">
        <v>650</v>
      </c>
      <c r="Q52">
        <v>2200.5</v>
      </c>
      <c r="R52" t="s">
        <v>651</v>
      </c>
      <c r="V52" s="14" t="s">
        <v>678</v>
      </c>
      <c r="W52">
        <v>1902.0000000000016</v>
      </c>
      <c r="X52" s="136">
        <v>1743237.9632197197</v>
      </c>
      <c r="Z52" s="136"/>
    </row>
    <row r="53" spans="2:28" ht="26.5" thickBot="1" x14ac:dyDescent="0.4">
      <c r="B53" s="45" t="s">
        <v>679</v>
      </c>
      <c r="C53" s="139">
        <v>1791.5194346289752</v>
      </c>
      <c r="D53" s="138">
        <f t="shared" si="5"/>
        <v>725.00331220694648</v>
      </c>
      <c r="E53">
        <f t="shared" si="6"/>
        <v>214.19518377693282</v>
      </c>
      <c r="F53">
        <f t="shared" si="7"/>
        <v>8.3640000000000008</v>
      </c>
      <c r="G53">
        <f t="shared" si="8"/>
        <v>3.3847959369498799</v>
      </c>
      <c r="K53" t="s">
        <v>680</v>
      </c>
      <c r="L53" t="e">
        <v>#N/A</v>
      </c>
      <c r="O53" t="s">
        <v>556</v>
      </c>
      <c r="P53" t="s">
        <v>650</v>
      </c>
      <c r="Q53">
        <v>6885.0000000000009</v>
      </c>
      <c r="R53" t="s">
        <v>651</v>
      </c>
      <c r="V53" s="15" t="s">
        <v>681</v>
      </c>
      <c r="W53">
        <v>1629.0000000000007</v>
      </c>
      <c r="X53" s="136">
        <v>2022189.2579528277</v>
      </c>
      <c r="Z53" s="136"/>
    </row>
    <row r="54" spans="2:28" ht="15" thickBot="1" x14ac:dyDescent="0.4">
      <c r="B54" s="45" t="s">
        <v>682</v>
      </c>
      <c r="C54" s="139">
        <v>2696.629213483146</v>
      </c>
      <c r="D54" s="138">
        <f t="shared" si="5"/>
        <v>1091.2888098108683</v>
      </c>
      <c r="E54">
        <f t="shared" si="6"/>
        <v>960</v>
      </c>
      <c r="F54">
        <f t="shared" si="7"/>
        <v>2.8090000000000002</v>
      </c>
      <c r="G54">
        <f t="shared" si="8"/>
        <v>1.1367637239230288</v>
      </c>
      <c r="K54" t="s">
        <v>664</v>
      </c>
      <c r="L54">
        <v>3333.3333333333335</v>
      </c>
      <c r="O54" t="s">
        <v>683</v>
      </c>
      <c r="Q54">
        <v>1660.5</v>
      </c>
      <c r="R54" t="s">
        <v>651</v>
      </c>
      <c r="V54" s="16" t="s">
        <v>552</v>
      </c>
      <c r="W54">
        <v>2377.0065690000001</v>
      </c>
      <c r="X54" s="136">
        <v>2507118.0130999628</v>
      </c>
      <c r="Z54" s="136"/>
    </row>
    <row r="55" spans="2:28" ht="15" thickBot="1" x14ac:dyDescent="0.4">
      <c r="B55" s="45" t="s">
        <v>684</v>
      </c>
      <c r="C55" s="139">
        <v>2097.0266040688575</v>
      </c>
      <c r="D55" s="138">
        <f t="shared" si="5"/>
        <v>848.63786814061132</v>
      </c>
      <c r="E55">
        <f t="shared" si="6"/>
        <v>205.11250574008878</v>
      </c>
      <c r="F55">
        <f t="shared" si="7"/>
        <v>10.223800000000001</v>
      </c>
      <c r="G55">
        <f t="shared" si="8"/>
        <v>4.1374314562635321</v>
      </c>
      <c r="K55" t="s">
        <v>667</v>
      </c>
      <c r="L55">
        <v>577.84838856105307</v>
      </c>
      <c r="O55" t="s">
        <v>685</v>
      </c>
      <c r="P55" t="s">
        <v>650</v>
      </c>
      <c r="Q55">
        <v>4005</v>
      </c>
      <c r="R55" t="s">
        <v>651</v>
      </c>
      <c r="V55" s="17" t="s">
        <v>553</v>
      </c>
      <c r="W55">
        <v>415.99999999999966</v>
      </c>
      <c r="X55" s="136">
        <f>W55*D60</f>
        <v>266553.35451191437</v>
      </c>
      <c r="AB55" t="s">
        <v>686</v>
      </c>
    </row>
    <row r="56" spans="2:28" ht="15" thickBot="1" x14ac:dyDescent="0.4">
      <c r="B56" s="45" t="s">
        <v>687</v>
      </c>
      <c r="C56" s="139">
        <v>2840.2625820568928</v>
      </c>
      <c r="D56" s="138">
        <f t="shared" si="5"/>
        <v>1149.4152615515238</v>
      </c>
      <c r="E56">
        <f t="shared" si="6"/>
        <v>376.45011600928075</v>
      </c>
      <c r="F56">
        <f t="shared" si="7"/>
        <v>7.5449000000000002</v>
      </c>
      <c r="G56">
        <f t="shared" si="8"/>
        <v>3.053317415673499</v>
      </c>
      <c r="K56" t="s">
        <v>688</v>
      </c>
      <c r="L56" t="e">
        <v>#N/A</v>
      </c>
      <c r="O56" t="s">
        <v>689</v>
      </c>
      <c r="P56" t="s">
        <v>690</v>
      </c>
      <c r="R56" t="s">
        <v>651</v>
      </c>
      <c r="V56" s="17" t="s">
        <v>554</v>
      </c>
      <c r="W56">
        <v>111.99999999999997</v>
      </c>
      <c r="X56" s="136">
        <f>W56*D57</f>
        <v>777495.70799084136</v>
      </c>
      <c r="AA56" t="s">
        <v>691</v>
      </c>
      <c r="AB56" t="s">
        <v>692</v>
      </c>
    </row>
    <row r="57" spans="2:28" ht="15" thickBot="1" x14ac:dyDescent="0.4">
      <c r="B57" s="45" t="s">
        <v>554</v>
      </c>
      <c r="C57" s="139">
        <v>17153.846153846152</v>
      </c>
      <c r="D57" s="138">
        <f t="shared" si="5"/>
        <v>6941.9259642039424</v>
      </c>
      <c r="E57">
        <f t="shared" si="6"/>
        <v>536.05769230769226</v>
      </c>
      <c r="F57">
        <f t="shared" si="7"/>
        <v>32</v>
      </c>
      <c r="G57">
        <f t="shared" si="8"/>
        <v>12.94996054308897</v>
      </c>
      <c r="K57" t="s">
        <v>693</v>
      </c>
      <c r="L57" t="e">
        <v>#N/A</v>
      </c>
      <c r="O57" t="s">
        <v>694</v>
      </c>
      <c r="P57" t="s">
        <v>650</v>
      </c>
      <c r="Q57">
        <v>8775</v>
      </c>
      <c r="R57" t="s">
        <v>651</v>
      </c>
      <c r="V57" s="17" t="s">
        <v>555</v>
      </c>
      <c r="W57">
        <v>37.000000000000043</v>
      </c>
    </row>
    <row r="58" spans="2:28" ht="15" thickBot="1" x14ac:dyDescent="0.4">
      <c r="B58" s="45" t="s">
        <v>540</v>
      </c>
      <c r="C58" s="139">
        <v>1350</v>
      </c>
      <c r="D58" s="138">
        <f t="shared" si="5"/>
        <v>546.3264604115659</v>
      </c>
      <c r="E58">
        <f t="shared" si="6"/>
        <v>2111.7318435754191</v>
      </c>
      <c r="F58">
        <f t="shared" si="7"/>
        <v>0.63929999999999998</v>
      </c>
      <c r="G58">
        <f t="shared" si="8"/>
        <v>0.25871593047489932</v>
      </c>
      <c r="K58" t="s">
        <v>695</v>
      </c>
      <c r="L58" t="e">
        <v>#N/A</v>
      </c>
      <c r="O58" t="s">
        <v>696</v>
      </c>
      <c r="P58" t="s">
        <v>650</v>
      </c>
      <c r="Q58">
        <v>8302.5</v>
      </c>
      <c r="R58" t="s">
        <v>651</v>
      </c>
      <c r="V58" s="17"/>
    </row>
    <row r="59" spans="2:28" ht="15" thickBot="1" x14ac:dyDescent="0.4">
      <c r="B59" s="45" t="s">
        <v>697</v>
      </c>
      <c r="C59" s="139">
        <v>384.45199660152929</v>
      </c>
      <c r="D59" s="138">
        <f t="shared" si="5"/>
        <v>155.58244333442434</v>
      </c>
      <c r="E59">
        <f t="shared" si="6"/>
        <v>297.5505507151077</v>
      </c>
      <c r="F59">
        <f t="shared" si="7"/>
        <v>1.2921</v>
      </c>
      <c r="G59">
        <f t="shared" si="8"/>
        <v>0.52289512555391437</v>
      </c>
      <c r="K59" t="s">
        <v>698</v>
      </c>
      <c r="L59" t="e">
        <v>#N/A</v>
      </c>
      <c r="O59" t="s">
        <v>699</v>
      </c>
      <c r="P59" t="s">
        <v>650</v>
      </c>
      <c r="Q59">
        <v>2956.5</v>
      </c>
      <c r="R59" t="s">
        <v>651</v>
      </c>
      <c r="V59" s="17" t="s">
        <v>556</v>
      </c>
      <c r="W59">
        <v>23.999999999999975</v>
      </c>
      <c r="X59" s="136">
        <f>W59*0.25*Q53</f>
        <v>41309.999999999964</v>
      </c>
    </row>
    <row r="60" spans="2:28" ht="15" thickBot="1" x14ac:dyDescent="0.4">
      <c r="B60" s="45" t="s">
        <v>700</v>
      </c>
      <c r="C60" s="139">
        <v>1583.3333333333333</v>
      </c>
      <c r="D60" s="138">
        <f t="shared" si="5"/>
        <v>640.75325603825627</v>
      </c>
      <c r="E60">
        <f t="shared" si="6"/>
        <v>210.64301552106431</v>
      </c>
      <c r="F60">
        <f t="shared" si="7"/>
        <v>7.5167000000000002</v>
      </c>
      <c r="G60">
        <f t="shared" si="8"/>
        <v>3.0419052629449022</v>
      </c>
      <c r="K60" t="s">
        <v>670</v>
      </c>
      <c r="L60">
        <v>416.14906832298135</v>
      </c>
      <c r="O60" t="s">
        <v>701</v>
      </c>
      <c r="P60" t="s">
        <v>650</v>
      </c>
      <c r="Q60">
        <v>4500</v>
      </c>
      <c r="R60" t="s">
        <v>651</v>
      </c>
      <c r="V60" s="17" t="s">
        <v>557</v>
      </c>
      <c r="W60">
        <v>22.000000000000007</v>
      </c>
      <c r="X60" s="136">
        <f>W60*0.522*Q51</f>
        <v>19069.182000000004</v>
      </c>
    </row>
    <row r="61" spans="2:28" ht="15" thickBot="1" x14ac:dyDescent="0.4">
      <c r="B61" s="45" t="s">
        <v>702</v>
      </c>
      <c r="C61" s="139">
        <v>3438.8888888888887</v>
      </c>
      <c r="D61" s="138">
        <f t="shared" si="5"/>
        <v>1391.671106974318</v>
      </c>
      <c r="E61">
        <f t="shared" si="6"/>
        <v>262.45495018019926</v>
      </c>
      <c r="F61">
        <f t="shared" si="7"/>
        <v>13.1028</v>
      </c>
      <c r="G61">
        <f t="shared" si="8"/>
        <v>5.3025232188745672</v>
      </c>
      <c r="K61" t="s">
        <v>703</v>
      </c>
      <c r="L61" t="e">
        <v>#N/A</v>
      </c>
      <c r="Q61">
        <v>0</v>
      </c>
      <c r="R61" t="s">
        <v>651</v>
      </c>
      <c r="V61" s="17" t="s">
        <v>558</v>
      </c>
      <c r="W61">
        <v>491.99999999999994</v>
      </c>
      <c r="X61" s="136">
        <f>W61*D51</f>
        <v>690548.93765037216</v>
      </c>
    </row>
    <row r="62" spans="2:28" ht="15" thickBot="1" x14ac:dyDescent="0.4">
      <c r="B62" s="45" t="s">
        <v>704</v>
      </c>
      <c r="C62" s="139">
        <v>233.97048149044278</v>
      </c>
      <c r="D62" s="138">
        <f t="shared" si="5"/>
        <v>94.684640735898824</v>
      </c>
      <c r="E62">
        <f t="shared" si="6"/>
        <v>165.69568197395478</v>
      </c>
      <c r="F62">
        <f t="shared" si="7"/>
        <v>1.4119999999999999</v>
      </c>
      <c r="G62">
        <f t="shared" si="8"/>
        <v>0.57141700896380077</v>
      </c>
      <c r="K62" t="s">
        <v>705</v>
      </c>
      <c r="L62" t="e">
        <v>#N/A</v>
      </c>
      <c r="O62" t="s">
        <v>538</v>
      </c>
      <c r="P62" t="s">
        <v>650</v>
      </c>
      <c r="Q62">
        <v>8775</v>
      </c>
      <c r="R62" t="s">
        <v>651</v>
      </c>
      <c r="V62" s="17" t="s">
        <v>559</v>
      </c>
      <c r="W62">
        <v>616.00000000000045</v>
      </c>
      <c r="X62" s="136">
        <f>W62*D56</f>
        <v>708039.80111573916</v>
      </c>
    </row>
    <row r="63" spans="2:28" ht="15" thickBot="1" x14ac:dyDescent="0.4">
      <c r="B63" s="74" t="s">
        <v>706</v>
      </c>
      <c r="C63" s="140">
        <v>2413.2492113564667</v>
      </c>
      <c r="D63" s="141">
        <f t="shared" si="5"/>
        <v>976.60881461583813</v>
      </c>
      <c r="E63">
        <f t="shared" si="6"/>
        <v>219.68329504430588</v>
      </c>
      <c r="F63">
        <f t="shared" si="7"/>
        <v>10.985099999999999</v>
      </c>
      <c r="G63">
        <f t="shared" si="8"/>
        <v>4.4455191113089576</v>
      </c>
      <c r="K63" t="s">
        <v>707</v>
      </c>
      <c r="L63" t="e">
        <v>#N/A</v>
      </c>
      <c r="V63" s="17" t="s">
        <v>560</v>
      </c>
      <c r="W63">
        <v>122.00000000000001</v>
      </c>
      <c r="X63" s="136">
        <f>W63*D51</f>
        <v>171233.67966127119</v>
      </c>
    </row>
    <row r="64" spans="2:28" ht="15" thickBot="1" x14ac:dyDescent="0.4">
      <c r="B64" s="142" t="s">
        <v>538</v>
      </c>
      <c r="D64" s="143">
        <f>8775*G64</f>
        <v>8380.647902713421</v>
      </c>
      <c r="E64" t="e">
        <f t="shared" si="6"/>
        <v>#N/A</v>
      </c>
      <c r="F64">
        <v>2.36</v>
      </c>
      <c r="G64">
        <f t="shared" si="8"/>
        <v>0.95505959005281149</v>
      </c>
      <c r="K64" t="s">
        <v>708</v>
      </c>
      <c r="L64" t="e">
        <v>#N/A</v>
      </c>
      <c r="V64" s="17" t="s">
        <v>561</v>
      </c>
      <c r="W64">
        <v>281.99999999999994</v>
      </c>
      <c r="X64" s="136">
        <f>W64*D41</f>
        <v>63093.184062781482</v>
      </c>
    </row>
    <row r="65" spans="3:33" ht="15" thickBot="1" x14ac:dyDescent="0.4">
      <c r="K65" t="s">
        <v>709</v>
      </c>
      <c r="L65" t="e">
        <v>#N/A</v>
      </c>
      <c r="V65" s="17" t="s">
        <v>562</v>
      </c>
      <c r="W65">
        <v>35.999999999999993</v>
      </c>
      <c r="X65" s="136">
        <f>W65*0.522*Q52</f>
        <v>41351.795999999995</v>
      </c>
    </row>
    <row r="66" spans="3:33" ht="15" thickBot="1" x14ac:dyDescent="0.4">
      <c r="C66" t="s">
        <v>646</v>
      </c>
      <c r="D66">
        <v>1.4626999999999999</v>
      </c>
      <c r="K66" t="s">
        <v>673</v>
      </c>
      <c r="L66">
        <v>312.86210892236386</v>
      </c>
      <c r="V66" s="17" t="s">
        <v>563</v>
      </c>
      <c r="W66">
        <v>37.999999999999986</v>
      </c>
      <c r="X66" s="136">
        <f>W66*1000</f>
        <v>37999.999999999985</v>
      </c>
    </row>
    <row r="67" spans="3:33" ht="15" thickBot="1" x14ac:dyDescent="0.4">
      <c r="C67" t="s">
        <v>613</v>
      </c>
      <c r="D67">
        <v>15.231299999999999</v>
      </c>
      <c r="K67" t="s">
        <v>674</v>
      </c>
      <c r="L67">
        <v>366.30343671416597</v>
      </c>
      <c r="V67" s="17" t="s">
        <v>564</v>
      </c>
      <c r="W67">
        <v>258.99999999999994</v>
      </c>
      <c r="X67" s="136">
        <f>W67*D46</f>
        <v>31500.834757490258</v>
      </c>
    </row>
    <row r="68" spans="3:33" x14ac:dyDescent="0.35">
      <c r="C68" t="s">
        <v>653</v>
      </c>
      <c r="K68" t="s">
        <v>676</v>
      </c>
      <c r="L68">
        <v>286.80102746492787</v>
      </c>
    </row>
    <row r="69" spans="3:33" x14ac:dyDescent="0.35">
      <c r="C69" t="s">
        <v>652</v>
      </c>
      <c r="D69">
        <v>20</v>
      </c>
      <c r="K69" t="s">
        <v>679</v>
      </c>
      <c r="L69">
        <v>214.19518377693282</v>
      </c>
      <c r="V69" s="144" t="s">
        <v>710</v>
      </c>
      <c r="Y69" t="s">
        <v>711</v>
      </c>
      <c r="AE69" t="s">
        <v>621</v>
      </c>
      <c r="AF69" t="s">
        <v>596</v>
      </c>
    </row>
    <row r="70" spans="3:33" x14ac:dyDescent="0.35">
      <c r="C70" t="s">
        <v>659</v>
      </c>
      <c r="D70">
        <v>1.5</v>
      </c>
      <c r="K70" t="s">
        <v>712</v>
      </c>
      <c r="L70" t="e">
        <v>#N/A</v>
      </c>
      <c r="V70" s="42" t="s">
        <v>565</v>
      </c>
      <c r="W70" s="42">
        <v>705513</v>
      </c>
      <c r="X70" s="145">
        <f>W70*AG70</f>
        <v>6495658.1909999996</v>
      </c>
      <c r="AE70" t="s">
        <v>626</v>
      </c>
      <c r="AF70">
        <v>7.4249999999999998</v>
      </c>
      <c r="AG70">
        <f>AF70*1.24</f>
        <v>9.206999999999999</v>
      </c>
    </row>
    <row r="71" spans="3:33" x14ac:dyDescent="0.35">
      <c r="C71" t="s">
        <v>656</v>
      </c>
      <c r="D71">
        <v>0.37659999999999999</v>
      </c>
      <c r="K71" t="s">
        <v>682</v>
      </c>
      <c r="L71">
        <v>960</v>
      </c>
      <c r="V71" s="42" t="s">
        <v>414</v>
      </c>
      <c r="W71" s="42">
        <v>29127</v>
      </c>
      <c r="X71" s="145">
        <f>W71*AG71</f>
        <v>2572828.6878000004</v>
      </c>
      <c r="AE71" t="s">
        <v>627</v>
      </c>
      <c r="AF71">
        <v>71.235000000000014</v>
      </c>
      <c r="AG71">
        <f t="shared" ref="AG71:AG79" si="9">AF71*1.24</f>
        <v>88.331400000000016</v>
      </c>
    </row>
    <row r="72" spans="3:33" x14ac:dyDescent="0.35">
      <c r="C72" t="s">
        <v>658</v>
      </c>
      <c r="D72">
        <v>2.0748000000000002</v>
      </c>
      <c r="K72" t="s">
        <v>684</v>
      </c>
      <c r="L72">
        <v>205.11250574008878</v>
      </c>
      <c r="V72" s="42" t="s">
        <v>566</v>
      </c>
      <c r="W72" s="42">
        <v>17575</v>
      </c>
      <c r="X72" s="145">
        <f>W72*AG72</f>
        <v>2184966.1800000002</v>
      </c>
      <c r="Z72" t="s">
        <v>566</v>
      </c>
      <c r="AA72">
        <v>27171</v>
      </c>
      <c r="AB72" s="136">
        <f>X72/W72*AA72</f>
        <v>3377963.9304000004</v>
      </c>
      <c r="AE72" t="s">
        <v>628</v>
      </c>
      <c r="AF72">
        <v>100.26</v>
      </c>
      <c r="AG72">
        <f t="shared" si="9"/>
        <v>124.3224</v>
      </c>
    </row>
    <row r="73" spans="3:33" x14ac:dyDescent="0.35">
      <c r="C73" t="s">
        <v>661</v>
      </c>
      <c r="D73">
        <v>0.61580000000000001</v>
      </c>
      <c r="K73" t="s">
        <v>687</v>
      </c>
      <c r="L73">
        <v>376.45011600928075</v>
      </c>
      <c r="V73" s="42" t="s">
        <v>713</v>
      </c>
      <c r="W73" s="42">
        <v>9953</v>
      </c>
      <c r="X73" s="145">
        <f>W73*50</f>
        <v>497650</v>
      </c>
      <c r="Z73" t="s">
        <v>414</v>
      </c>
      <c r="AA73">
        <v>24193</v>
      </c>
      <c r="AB73" s="136">
        <f>X71/W71*AA73</f>
        <v>2137001.5602000002</v>
      </c>
      <c r="AE73" t="s">
        <v>629</v>
      </c>
      <c r="AF73">
        <v>28.08</v>
      </c>
      <c r="AG73">
        <f t="shared" si="9"/>
        <v>34.819199999999995</v>
      </c>
    </row>
    <row r="74" spans="3:33" x14ac:dyDescent="0.35">
      <c r="C74" t="s">
        <v>667</v>
      </c>
      <c r="D74">
        <v>2.0608</v>
      </c>
      <c r="K74" t="s">
        <v>554</v>
      </c>
      <c r="L74">
        <v>536.05769230769226</v>
      </c>
      <c r="V74" s="42" t="s">
        <v>568</v>
      </c>
      <c r="W74" s="42">
        <v>8128</v>
      </c>
      <c r="X74" s="145">
        <f>W74*31</f>
        <v>251968</v>
      </c>
      <c r="Z74" t="s">
        <v>561</v>
      </c>
      <c r="AA74">
        <v>16772</v>
      </c>
      <c r="AB74">
        <f>AA74*100</f>
        <v>1677200</v>
      </c>
      <c r="AE74" t="s">
        <v>630</v>
      </c>
      <c r="AF74">
        <v>25.470000000000002</v>
      </c>
      <c r="AG74">
        <f t="shared" si="9"/>
        <v>31.582800000000002</v>
      </c>
    </row>
    <row r="75" spans="3:33" x14ac:dyDescent="0.35">
      <c r="C75" t="s">
        <v>673</v>
      </c>
      <c r="D75">
        <v>3.8355999999999999</v>
      </c>
      <c r="K75" t="s">
        <v>540</v>
      </c>
      <c r="L75">
        <v>2111.7318435754191</v>
      </c>
      <c r="V75" s="42" t="s">
        <v>569</v>
      </c>
      <c r="W75" s="42">
        <v>4930</v>
      </c>
      <c r="X75" s="145">
        <f t="shared" ref="X75:X80" si="10">W75*50</f>
        <v>246500</v>
      </c>
      <c r="Z75" t="s">
        <v>568</v>
      </c>
      <c r="AA75">
        <v>16280</v>
      </c>
      <c r="AB75" s="136">
        <f>31*AA75</f>
        <v>504680</v>
      </c>
      <c r="AE75" t="s">
        <v>631</v>
      </c>
      <c r="AF75">
        <v>28.934999999999999</v>
      </c>
      <c r="AG75">
        <f t="shared" si="9"/>
        <v>35.879399999999997</v>
      </c>
    </row>
    <row r="76" spans="3:33" x14ac:dyDescent="0.35">
      <c r="C76" t="s">
        <v>674</v>
      </c>
      <c r="D76">
        <v>9.4682999999999993</v>
      </c>
      <c r="K76" t="s">
        <v>697</v>
      </c>
      <c r="L76">
        <v>297.5505507151077</v>
      </c>
      <c r="V76" s="42" t="s">
        <v>570</v>
      </c>
      <c r="W76" s="42">
        <v>4231</v>
      </c>
      <c r="X76" s="145">
        <f t="shared" si="10"/>
        <v>211550</v>
      </c>
      <c r="Z76" t="s">
        <v>565</v>
      </c>
      <c r="AA76">
        <v>14769</v>
      </c>
      <c r="AB76" s="136">
        <f>AA76/W70*X70</f>
        <v>135978.18299999999</v>
      </c>
      <c r="AE76" t="s">
        <v>632</v>
      </c>
      <c r="AF76">
        <v>5.9399999999999995</v>
      </c>
      <c r="AG76">
        <f t="shared" si="9"/>
        <v>7.3655999999999997</v>
      </c>
    </row>
    <row r="77" spans="3:33" x14ac:dyDescent="0.35">
      <c r="C77" t="s">
        <v>676</v>
      </c>
      <c r="D77">
        <v>9.1851000000000003</v>
      </c>
      <c r="K77" t="s">
        <v>700</v>
      </c>
      <c r="L77">
        <v>210.64301552106431</v>
      </c>
      <c r="V77" s="42" t="s">
        <v>714</v>
      </c>
      <c r="W77" s="42">
        <v>3012</v>
      </c>
      <c r="X77" s="145">
        <f>W77*AG76</f>
        <v>22185.1872</v>
      </c>
      <c r="Z77" t="s">
        <v>585</v>
      </c>
      <c r="AA77">
        <v>13978</v>
      </c>
      <c r="AB77">
        <f>AA77*558</f>
        <v>7799724</v>
      </c>
      <c r="AE77" t="s">
        <v>539</v>
      </c>
      <c r="AG77">
        <f t="shared" si="9"/>
        <v>0</v>
      </c>
    </row>
    <row r="78" spans="3:33" x14ac:dyDescent="0.35">
      <c r="C78" t="s">
        <v>679</v>
      </c>
      <c r="D78">
        <v>8.3640000000000008</v>
      </c>
      <c r="K78" t="s">
        <v>702</v>
      </c>
      <c r="L78">
        <v>262.45495018019926</v>
      </c>
      <c r="V78" s="42" t="s">
        <v>572</v>
      </c>
      <c r="W78" s="42">
        <v>2865</v>
      </c>
      <c r="X78" s="145">
        <f t="shared" si="10"/>
        <v>143250</v>
      </c>
      <c r="Z78" t="s">
        <v>594</v>
      </c>
      <c r="AA78">
        <v>11087</v>
      </c>
      <c r="AB78">
        <f>AA78*28</f>
        <v>310436</v>
      </c>
      <c r="AE78" t="s">
        <v>542</v>
      </c>
      <c r="AF78">
        <v>105.03</v>
      </c>
      <c r="AG78">
        <f t="shared" si="9"/>
        <v>130.2372</v>
      </c>
    </row>
    <row r="79" spans="3:33" x14ac:dyDescent="0.35">
      <c r="C79" t="s">
        <v>682</v>
      </c>
      <c r="D79">
        <v>2.8090000000000002</v>
      </c>
      <c r="K79" t="s">
        <v>715</v>
      </c>
      <c r="L79" t="e">
        <v>#N/A</v>
      </c>
      <c r="V79" s="42" t="s">
        <v>716</v>
      </c>
      <c r="W79" s="42">
        <v>2532</v>
      </c>
      <c r="X79" s="145">
        <f t="shared" si="10"/>
        <v>126600</v>
      </c>
      <c r="Z79" t="s">
        <v>567</v>
      </c>
      <c r="AA79">
        <v>9463</v>
      </c>
      <c r="AB79" s="136">
        <f>AA79/W73*X73</f>
        <v>473150</v>
      </c>
      <c r="AE79" t="s">
        <v>585</v>
      </c>
      <c r="AF79">
        <v>450</v>
      </c>
      <c r="AG79">
        <f t="shared" si="9"/>
        <v>558</v>
      </c>
    </row>
    <row r="80" spans="3:33" x14ac:dyDescent="0.35">
      <c r="C80" t="s">
        <v>684</v>
      </c>
      <c r="D80">
        <v>10.223800000000001</v>
      </c>
      <c r="K80" t="s">
        <v>717</v>
      </c>
      <c r="L80" t="e">
        <v>#N/A</v>
      </c>
      <c r="V80" s="42" t="s">
        <v>574</v>
      </c>
      <c r="W80" s="42">
        <v>10869</v>
      </c>
      <c r="X80" s="145">
        <f t="shared" si="10"/>
        <v>543450</v>
      </c>
      <c r="Z80" t="s">
        <v>558</v>
      </c>
      <c r="AA80">
        <v>6532</v>
      </c>
      <c r="AB80">
        <f>100*AA80</f>
        <v>653200</v>
      </c>
    </row>
    <row r="81" spans="3:28" x14ac:dyDescent="0.35">
      <c r="C81" t="s">
        <v>687</v>
      </c>
      <c r="D81">
        <v>7.5449000000000002</v>
      </c>
      <c r="K81" t="s">
        <v>718</v>
      </c>
      <c r="L81" t="e">
        <v>#N/A</v>
      </c>
      <c r="V81" s="42" t="s">
        <v>575</v>
      </c>
      <c r="W81" s="42">
        <v>15052</v>
      </c>
      <c r="X81" s="145">
        <f>W81*250</f>
        <v>3763000</v>
      </c>
      <c r="Z81" t="s">
        <v>543</v>
      </c>
      <c r="AA81">
        <v>6370</v>
      </c>
      <c r="AB81">
        <f>50*AA81</f>
        <v>318500</v>
      </c>
    </row>
    <row r="82" spans="3:28" x14ac:dyDescent="0.35">
      <c r="C82" t="s">
        <v>554</v>
      </c>
      <c r="D82">
        <v>32</v>
      </c>
      <c r="K82" t="s">
        <v>719</v>
      </c>
      <c r="L82" t="e">
        <v>#N/A</v>
      </c>
      <c r="V82" s="42" t="s">
        <v>576</v>
      </c>
      <c r="W82" s="42">
        <v>10288</v>
      </c>
      <c r="X82" s="145">
        <f t="shared" ref="X82:X89" si="11">W82*250</f>
        <v>2572000</v>
      </c>
    </row>
    <row r="83" spans="3:28" x14ac:dyDescent="0.35">
      <c r="C83" t="s">
        <v>540</v>
      </c>
      <c r="D83">
        <v>0.63929999999999998</v>
      </c>
      <c r="K83" t="s">
        <v>720</v>
      </c>
      <c r="L83" t="e">
        <v>#N/A</v>
      </c>
      <c r="V83" s="42" t="s">
        <v>577</v>
      </c>
      <c r="W83" s="42">
        <v>6059</v>
      </c>
      <c r="X83" s="145">
        <f t="shared" si="11"/>
        <v>1514750</v>
      </c>
    </row>
    <row r="84" spans="3:28" x14ac:dyDescent="0.35">
      <c r="C84" t="s">
        <v>697</v>
      </c>
      <c r="D84">
        <v>1.2921</v>
      </c>
      <c r="K84" t="s">
        <v>721</v>
      </c>
      <c r="L84" t="e">
        <v>#N/A</v>
      </c>
      <c r="V84" s="42" t="s">
        <v>578</v>
      </c>
      <c r="W84" s="42">
        <v>4129</v>
      </c>
      <c r="X84" s="145">
        <f t="shared" si="11"/>
        <v>1032250</v>
      </c>
    </row>
    <row r="85" spans="3:28" x14ac:dyDescent="0.35">
      <c r="C85" t="s">
        <v>700</v>
      </c>
      <c r="D85">
        <v>7.5167000000000002</v>
      </c>
      <c r="K85" t="s">
        <v>722</v>
      </c>
      <c r="L85">
        <v>416.14906832298135</v>
      </c>
      <c r="V85" s="42" t="s">
        <v>579</v>
      </c>
      <c r="W85" s="42">
        <v>556</v>
      </c>
      <c r="X85" s="145">
        <f t="shared" si="11"/>
        <v>139000</v>
      </c>
    </row>
    <row r="86" spans="3:28" x14ac:dyDescent="0.35">
      <c r="C86" t="s">
        <v>702</v>
      </c>
      <c r="D86">
        <v>13.1028</v>
      </c>
      <c r="K86" t="s">
        <v>723</v>
      </c>
      <c r="L86" t="e">
        <v>#N/A</v>
      </c>
      <c r="V86" s="42" t="s">
        <v>580</v>
      </c>
      <c r="W86" s="42">
        <v>474</v>
      </c>
      <c r="X86" s="145">
        <f t="shared" si="11"/>
        <v>118500</v>
      </c>
    </row>
    <row r="87" spans="3:28" x14ac:dyDescent="0.35">
      <c r="C87" t="s">
        <v>717</v>
      </c>
      <c r="D87">
        <v>2.3694000000000002</v>
      </c>
      <c r="K87" t="s">
        <v>704</v>
      </c>
      <c r="L87">
        <v>165.69568197395478</v>
      </c>
      <c r="V87" s="42" t="s">
        <v>581</v>
      </c>
      <c r="W87" s="42">
        <v>292</v>
      </c>
      <c r="X87" s="145">
        <f t="shared" si="11"/>
        <v>73000</v>
      </c>
    </row>
    <row r="88" spans="3:28" x14ac:dyDescent="0.35">
      <c r="C88" t="s">
        <v>719</v>
      </c>
      <c r="D88">
        <v>1.5972999999999999</v>
      </c>
      <c r="K88" t="s">
        <v>706</v>
      </c>
      <c r="L88">
        <v>219.68329504430588</v>
      </c>
      <c r="V88" s="42" t="s">
        <v>582</v>
      </c>
      <c r="W88" s="42">
        <v>263</v>
      </c>
      <c r="X88" s="145">
        <f t="shared" si="11"/>
        <v>65750</v>
      </c>
    </row>
    <row r="89" spans="3:28" x14ac:dyDescent="0.35">
      <c r="C89" t="s">
        <v>723</v>
      </c>
      <c r="D89">
        <v>0.92810000000000004</v>
      </c>
      <c r="K89" t="s">
        <v>724</v>
      </c>
      <c r="L89" t="e">
        <v>#N/A</v>
      </c>
      <c r="V89" s="42" t="s">
        <v>583</v>
      </c>
      <c r="W89" s="42">
        <v>514</v>
      </c>
      <c r="X89" s="145">
        <f t="shared" si="11"/>
        <v>128500</v>
      </c>
    </row>
    <row r="90" spans="3:28" x14ac:dyDescent="0.35">
      <c r="C90" t="s">
        <v>704</v>
      </c>
      <c r="D90">
        <v>1.4119999999999999</v>
      </c>
      <c r="K90" t="s">
        <v>725</v>
      </c>
      <c r="L90" t="e">
        <v>#N/A</v>
      </c>
      <c r="V90" s="42" t="s">
        <v>584</v>
      </c>
      <c r="W90" s="42">
        <v>30</v>
      </c>
      <c r="X90" s="145">
        <f t="shared" ref="X90" si="12">W90*450</f>
        <v>13500</v>
      </c>
    </row>
    <row r="91" spans="3:28" x14ac:dyDescent="0.35">
      <c r="C91" t="s">
        <v>706</v>
      </c>
      <c r="D91">
        <v>10.985099999999999</v>
      </c>
      <c r="V91" s="42" t="s">
        <v>585</v>
      </c>
      <c r="W91" s="42">
        <v>6352</v>
      </c>
      <c r="X91" s="145">
        <f>W91*450</f>
        <v>2858400</v>
      </c>
    </row>
    <row r="92" spans="3:28" x14ac:dyDescent="0.35">
      <c r="C92" t="s">
        <v>725</v>
      </c>
      <c r="D92">
        <v>3.9144999999999999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Census Data</vt:lpstr>
      <vt:lpstr>UCC Table</vt:lpstr>
      <vt:lpstr>Unit Costs from PDNAs FAO 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Daniell</dc:creator>
  <cp:lastModifiedBy>James Daniell</cp:lastModifiedBy>
  <dcterms:created xsi:type="dcterms:W3CDTF">2023-11-01T23:05:05Z</dcterms:created>
  <dcterms:modified xsi:type="dcterms:W3CDTF">2023-11-02T01:45:52Z</dcterms:modified>
</cp:coreProperties>
</file>