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user/Desktop/"/>
    </mc:Choice>
  </mc:AlternateContent>
  <xr:revisionPtr revIDLastSave="0" documentId="8_{1DDFB355-15A8-DA4D-AE26-B149209B8CC2}" xr6:coauthVersionLast="46" xr6:coauthVersionMax="46" xr10:uidLastSave="{00000000-0000-0000-0000-000000000000}"/>
  <bookViews>
    <workbookView xWindow="0" yWindow="500" windowWidth="28800" windowHeight="16300" activeTab="1" xr2:uid="{00000000-000D-0000-FFFF-FFFF00000000}"/>
  </bookViews>
  <sheets>
    <sheet name="Sheet1" sheetId="1" r:id="rId1"/>
    <sheet name="PIVOT CATEGORY" sheetId="4" r:id="rId2"/>
    <sheet name="PIVOT SUB-CATEGORY" sheetId="5" r:id="rId3"/>
    <sheet name="PIVOT DATE CREATED" sheetId="6" r:id="rId4"/>
    <sheet name="BONUS" sheetId="7" r:id="rId5"/>
    <sheet name="BONUS STATISTICS" sheetId="10" r:id="rId6"/>
  </sheets>
  <definedNames>
    <definedName name="_xlnm._FilterDatabase" localSheetId="0" hidden="1">Sheet1!$A$1:$O$4115</definedName>
    <definedName name="_xlchart.v1.0" hidden="1">'BONUS STATISTICS'!$B$2:$B$2186</definedName>
    <definedName name="_xlchart.v1.1" hidden="1">'BONUS STATISTICS'!$E$2:$E$1531</definedName>
  </definedNames>
  <calcPr calcId="181029"/>
  <pivotCaches>
    <pivotCache cacheId="10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7" l="1"/>
  <c r="H16" i="10"/>
  <c r="I17" i="10"/>
  <c r="H17" i="10"/>
  <c r="I16" i="10"/>
  <c r="H9" i="10" l="1"/>
  <c r="H14" i="10" s="1"/>
  <c r="I14" i="10"/>
  <c r="I12" i="10"/>
  <c r="I10" i="10"/>
  <c r="I11" i="10"/>
  <c r="I9" i="10"/>
  <c r="H12" i="10"/>
  <c r="H11" i="10"/>
  <c r="H10" i="10"/>
  <c r="G4" i="10"/>
  <c r="D12" i="7"/>
  <c r="D11" i="7"/>
  <c r="D10" i="7"/>
  <c r="D9" i="7"/>
  <c r="D8" i="7"/>
  <c r="D7" i="7"/>
  <c r="D6" i="7"/>
  <c r="D5" i="7"/>
  <c r="D4" i="7"/>
  <c r="D3" i="7"/>
  <c r="C12" i="7"/>
  <c r="C10" i="7"/>
  <c r="C8" i="7"/>
  <c r="C6" i="7"/>
  <c r="C4" i="7"/>
  <c r="C3" i="7"/>
  <c r="C2" i="7"/>
  <c r="B13" i="7"/>
  <c r="B12" i="7"/>
  <c r="B11" i="7"/>
  <c r="B9" i="7"/>
  <c r="B7" i="7"/>
  <c r="B5" i="7"/>
  <c r="B3" i="7"/>
  <c r="B4" i="7"/>
  <c r="K2" i="10"/>
  <c r="L4" i="10"/>
  <c r="L2" i="10"/>
  <c r="K4" i="10"/>
  <c r="J4" i="10"/>
  <c r="J2" i="10"/>
  <c r="I4" i="10"/>
  <c r="I2" i="10"/>
  <c r="H4" i="10"/>
  <c r="H2" i="10"/>
  <c r="G2" i="10"/>
  <c r="D2" i="7"/>
  <c r="C5" i="7"/>
  <c r="B6" i="7"/>
  <c r="C7" i="7"/>
  <c r="B8" i="7"/>
  <c r="C9" i="7"/>
  <c r="B10" i="7"/>
  <c r="C11" i="7"/>
  <c r="C13" i="7"/>
  <c r="D13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3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7" l="1"/>
  <c r="H2" i="7" s="1"/>
  <c r="E11" i="7"/>
  <c r="H11" i="7" s="1"/>
  <c r="E10" i="7"/>
  <c r="G10" i="7" s="1"/>
  <c r="E9" i="7"/>
  <c r="G9" i="7" s="1"/>
  <c r="E8" i="7"/>
  <c r="H8" i="7" s="1"/>
  <c r="E7" i="7"/>
  <c r="H7" i="7" s="1"/>
  <c r="E6" i="7"/>
  <c r="G6" i="7" s="1"/>
  <c r="E5" i="7"/>
  <c r="G5" i="7" s="1"/>
  <c r="E4" i="7"/>
  <c r="H4" i="7" s="1"/>
  <c r="E3" i="7"/>
  <c r="H3" i="7" s="1"/>
  <c r="E12" i="7"/>
  <c r="H12" i="7" s="1"/>
  <c r="E13" i="7"/>
  <c r="G13" i="7" s="1"/>
  <c r="G7" i="7"/>
  <c r="G12" i="7"/>
  <c r="F8" i="7"/>
  <c r="F2" i="7" l="1"/>
  <c r="G2" i="7"/>
  <c r="G8" i="7"/>
  <c r="F7" i="7"/>
  <c r="F5" i="7"/>
  <c r="F11" i="7"/>
  <c r="G11" i="7"/>
  <c r="F10" i="7"/>
  <c r="H10" i="7"/>
  <c r="H9" i="7"/>
  <c r="F9" i="7"/>
  <c r="H6" i="7"/>
  <c r="F6" i="7"/>
  <c r="H5" i="7"/>
  <c r="F4" i="7"/>
  <c r="G4" i="7"/>
  <c r="G3" i="7"/>
  <c r="F3" i="7"/>
  <c r="F12" i="7"/>
  <c r="F13" i="7"/>
  <c r="H13" i="7"/>
</calcChain>
</file>

<file path=xl/sharedStrings.xml><?xml version="1.0" encoding="utf-8"?>
<sst xmlns="http://schemas.openxmlformats.org/spreadsheetml/2006/main" count="36558" uniqueCount="8422">
  <si>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</si>
  <si>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</si>
  <si>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</si>
  <si>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</si>
  <si>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</si>
  <si>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</si>
  <si>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</si>
  <si>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</si>
  <si>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</si>
  <si>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</si>
  <si>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</si>
  <si>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</si>
  <si>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</si>
  <si>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</si>
  <si>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</si>
  <si>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</si>
  <si>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</si>
  <si>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</si>
  <si>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</si>
  <si>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</si>
  <si>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</si>
  <si>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</si>
  <si>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</si>
  <si>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</si>
  <si>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</si>
  <si>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</si>
  <si>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</si>
  <si>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</si>
  <si>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</si>
  <si>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</si>
  <si>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</si>
  <si>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</si>
  <si>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</si>
  <si>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</si>
  <si>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</si>
  <si>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</si>
  <si>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</si>
  <si>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</si>
  <si>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</si>
  <si>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</si>
  <si>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</si>
  <si>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</si>
  <si>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</si>
  <si>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</si>
  <si>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</si>
  <si>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</si>
  <si>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</si>
  <si>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</si>
  <si>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</si>
  <si>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</si>
  <si>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</si>
  <si>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</si>
  <si>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</si>
  <si>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</si>
  <si>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</si>
  <si>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</si>
  <si>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</si>
  <si>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</si>
  <si>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</si>
  <si>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</si>
  <si>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</si>
  <si>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</si>
  <si>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</si>
  <si>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</si>
  <si>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</si>
  <si>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</si>
  <si>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</si>
  <si>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</si>
  <si>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</si>
  <si>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</si>
  <si>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</si>
  <si>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</si>
  <si>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</si>
  <si>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</si>
  <si>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</si>
  <si>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</si>
  <si>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</si>
  <si>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</si>
  <si>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</si>
  <si>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</si>
  <si>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</si>
  <si>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</si>
  <si>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</si>
  <si>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</si>
  <si>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</si>
  <si>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</si>
  <si>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</si>
  <si>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</si>
  <si>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</si>
  <si>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</si>
  <si>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</si>
  <si>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</si>
  <si>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</si>
  <si>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</si>
  <si>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</si>
  <si>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</si>
  <si>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</si>
  <si>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</si>
  <si>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</si>
  <si>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</si>
  <si>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</si>
  <si>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</si>
  <si>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</si>
  <si>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</si>
  <si>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</si>
  <si>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</si>
  <si>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</si>
  <si>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</si>
  <si>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</si>
  <si>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</si>
  <si>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</si>
  <si>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</si>
  <si>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</si>
  <si>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</si>
  <si>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</si>
  <si>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</si>
  <si>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</si>
  <si>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</si>
  <si>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</si>
  <si>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</si>
  <si>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</si>
  <si>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</si>
  <si>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</si>
  <si>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</si>
  <si>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</si>
  <si>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</si>
  <si>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</si>
  <si>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</si>
  <si>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</si>
  <si>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</si>
  <si>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</si>
  <si>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</si>
  <si>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</si>
  <si>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</si>
  <si>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</si>
  <si>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</si>
  <si>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</si>
  <si>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</si>
  <si>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</si>
  <si>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</si>
  <si>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</si>
  <si>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</si>
  <si>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</si>
  <si>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</si>
  <si>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</si>
  <si>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</si>
  <si>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</si>
  <si>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</si>
  <si>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</si>
  <si>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</si>
  <si>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</si>
  <si>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</si>
  <si>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</si>
  <si>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</si>
  <si>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</si>
  <si>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</si>
  <si>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</si>
  <si>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</si>
  <si>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</si>
  <si>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</si>
  <si>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</si>
  <si>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</si>
  <si>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</si>
  <si>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</si>
  <si>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</si>
  <si>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</si>
  <si>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</si>
  <si>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</si>
  <si>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</si>
  <si>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</si>
  <si>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</si>
  <si>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</si>
  <si>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</si>
  <si>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</si>
  <si>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</si>
  <si>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</si>
  <si>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</si>
  <si>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</si>
  <si>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</si>
  <si>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</si>
  <si>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</si>
  <si>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</si>
  <si>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</si>
  <si>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</si>
  <si>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</si>
  <si>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</si>
  <si>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</si>
  <si>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</si>
  <si>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</si>
  <si>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</si>
  <si>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</si>
  <si>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</si>
  <si>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</si>
  <si>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</si>
  <si>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</si>
  <si>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</si>
  <si>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</si>
  <si>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</si>
  <si>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</si>
  <si>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</si>
  <si>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</si>
  <si>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</si>
  <si>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</si>
  <si>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</si>
  <si>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</si>
  <si>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</si>
  <si>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</si>
  <si>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</si>
  <si>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</si>
  <si>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</si>
  <si>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</si>
  <si>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</si>
  <si>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</si>
  <si>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</si>
  <si>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</si>
  <si>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</si>
  <si>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</si>
  <si>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</si>
  <si>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</si>
  <si>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</si>
  <si>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</si>
  <si>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</si>
  <si>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</si>
  <si>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</si>
  <si>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</si>
  <si>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</si>
  <si>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</si>
  <si>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</si>
  <si>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</si>
  <si>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</si>
  <si>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</si>
  <si>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</si>
  <si>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</si>
  <si>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</si>
  <si>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</si>
  <si>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</si>
  <si>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</si>
  <si>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</si>
  <si>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</si>
  <si>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</si>
  <si>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</si>
  <si>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</si>
  <si>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</si>
  <si>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</si>
  <si>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</si>
  <si>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</si>
  <si>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</si>
  <si>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</si>
  <si>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</si>
  <si>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</si>
  <si>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</si>
  <si>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</si>
  <si>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</si>
  <si>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</si>
  <si>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</si>
  <si>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</si>
  <si>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</si>
  <si>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</si>
  <si>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</si>
  <si>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</si>
  <si>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</si>
  <si>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</si>
  <si>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</si>
  <si>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</si>
  <si>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</si>
  <si>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</si>
  <si>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</si>
  <si>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</si>
  <si>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</si>
  <si>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</si>
  <si>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</si>
  <si>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</si>
  <si>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</si>
  <si>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</si>
  <si>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</si>
  <si>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</si>
  <si>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</si>
  <si>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</si>
  <si>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</si>
  <si>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</si>
  <si>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</si>
  <si>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</si>
  <si>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</si>
  <si>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</si>
  <si>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</si>
  <si>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</si>
  <si>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</si>
  <si>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</si>
  <si>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</si>
  <si>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</si>
  <si>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</si>
  <si>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</si>
  <si>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</si>
  <si>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</si>
  <si>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</si>
  <si>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</si>
  <si>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</si>
  <si>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</si>
  <si>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</si>
  <si>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</si>
  <si>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</si>
  <si>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</si>
  <si>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</si>
  <si>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</si>
  <si>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</si>
  <si>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</si>
  <si>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</si>
  <si>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</si>
  <si>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</si>
  <si>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</si>
  <si>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</si>
  <si>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</si>
  <si>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</si>
  <si>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</si>
  <si>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</si>
  <si>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</si>
  <si>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</si>
  <si>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</si>
  <si>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</si>
  <si>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</si>
  <si>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</si>
  <si>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</si>
  <si>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</si>
  <si>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</si>
  <si>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</si>
  <si>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</si>
  <si>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</si>
  <si>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</si>
  <si>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</si>
  <si>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</si>
  <si>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</si>
  <si>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</si>
  <si>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</si>
  <si>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</si>
  <si>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</si>
  <si>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</si>
  <si>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</si>
  <si>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</si>
  <si>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</si>
  <si>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</si>
  <si>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</si>
  <si>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</si>
  <si>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</si>
  <si>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</si>
  <si>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</si>
  <si>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</si>
  <si>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</si>
  <si>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</si>
  <si>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</si>
  <si>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</si>
  <si>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</si>
  <si>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</si>
  <si>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</si>
  <si>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</si>
  <si>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</si>
  <si>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</si>
  <si>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</si>
  <si>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</si>
  <si>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</si>
  <si>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</si>
  <si>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</si>
  <si>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</si>
  <si>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</si>
  <si>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</si>
  <si>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</si>
  <si>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</si>
  <si>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</si>
  <si>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</si>
  <si>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</si>
  <si>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</si>
  <si>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</si>
  <si>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</si>
  <si>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</si>
  <si>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</si>
  <si>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</si>
  <si>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</si>
  <si>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</si>
  <si>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</si>
  <si>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</si>
  <si>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</si>
  <si>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</si>
  <si>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</si>
  <si>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</si>
  <si>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</si>
  <si>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</si>
  <si>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</si>
  <si>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</si>
  <si>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</si>
  <si>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</si>
  <si>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</si>
  <si>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</si>
  <si>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</si>
  <si>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</si>
  <si>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</si>
  <si>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</si>
  <si>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</si>
  <si>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</si>
  <si>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</si>
  <si>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</si>
  <si>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</si>
  <si>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</si>
  <si>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</si>
  <si>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</si>
  <si>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</si>
  <si>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</si>
  <si>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</si>
  <si>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</si>
  <si>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</si>
  <si>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</si>
  <si>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</si>
  <si>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</si>
  <si>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</si>
  <si>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</si>
  <si>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</si>
  <si>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</si>
  <si>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</si>
  <si>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</si>
  <si>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</si>
  <si>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</si>
  <si>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</si>
  <si>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</si>
  <si>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</si>
  <si>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</si>
  <si>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</si>
  <si>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</si>
  <si>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</si>
  <si>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</si>
  <si>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</si>
  <si>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</si>
  <si>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</si>
  <si>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</si>
  <si>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</si>
  <si>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</si>
  <si>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</si>
  <si>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</si>
  <si>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</si>
  <si>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</si>
  <si>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</si>
  <si>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</si>
  <si>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</si>
  <si>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</si>
  <si>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</si>
  <si>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</si>
  <si>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</si>
  <si>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</si>
  <si>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</si>
  <si>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</si>
  <si>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</si>
  <si>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</si>
  <si>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</si>
  <si>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</si>
  <si>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</si>
  <si>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</si>
  <si>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</si>
  <si>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</si>
  <si>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</si>
  <si>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</si>
  <si>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</si>
  <si>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</si>
  <si>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</si>
  <si>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</si>
  <si>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</si>
  <si>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</si>
  <si>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</si>
  <si>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</si>
  <si>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</si>
  <si>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</si>
  <si>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</si>
  <si>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</si>
  <si>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</si>
  <si>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</si>
  <si>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</si>
  <si>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</si>
  <si>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</si>
  <si>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</si>
  <si>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</si>
  <si>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</si>
  <si>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</si>
  <si>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</si>
  <si>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</si>
  <si>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</si>
  <si>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</si>
  <si>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</si>
  <si>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</si>
  <si>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</si>
  <si>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</si>
  <si>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</si>
  <si>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</si>
  <si>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</si>
  <si>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</si>
  <si>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</si>
  <si>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</si>
  <si>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</si>
  <si>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</si>
  <si>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</si>
  <si>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</si>
  <si>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</si>
  <si>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</si>
  <si>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</si>
  <si>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</si>
  <si>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</si>
  <si>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</si>
  <si>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</si>
  <si>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</si>
  <si>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</si>
  <si>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</si>
  <si>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</si>
  <si>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</si>
  <si>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</si>
  <si>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</si>
  <si>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</si>
  <si>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</si>
  <si>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</si>
  <si>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</si>
  <si>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</si>
  <si>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</si>
  <si>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</si>
  <si>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</si>
  <si>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</si>
  <si>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</si>
  <si>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</si>
  <si>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</si>
  <si>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</si>
  <si>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</si>
  <si>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</si>
  <si>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</si>
  <si>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</si>
  <si>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</si>
  <si>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</si>
  <si>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</si>
  <si>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</si>
  <si>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</si>
  <si>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</si>
  <si>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</si>
  <si>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</si>
  <si>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</si>
  <si>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</si>
  <si>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</si>
  <si>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</si>
  <si>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</si>
  <si>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</si>
  <si>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</si>
  <si>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</si>
  <si>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</si>
  <si>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</si>
  <si>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</si>
  <si>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</si>
  <si>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</si>
  <si>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</si>
  <si>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</si>
  <si>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</si>
  <si>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</si>
  <si>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</si>
  <si>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</si>
  <si>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</si>
  <si>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</si>
  <si>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</si>
  <si>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</si>
  <si>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</si>
  <si>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</si>
  <si>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</si>
  <si>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</si>
  <si>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</si>
  <si>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</si>
  <si>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</si>
  <si>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</si>
  <si>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</si>
  <si>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</si>
  <si>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</si>
  <si>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</si>
  <si>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</si>
  <si>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</si>
  <si>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</si>
  <si>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</si>
  <si>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</si>
  <si>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</si>
  <si>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</si>
  <si>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</si>
  <si>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</si>
  <si>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</si>
  <si>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</si>
  <si>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</si>
  <si>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</si>
  <si>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</si>
  <si>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</si>
  <si>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</si>
  <si>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</si>
  <si>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</si>
  <si>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</si>
  <si>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</si>
  <si>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</si>
  <si>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</si>
  <si>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</si>
  <si>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</si>
  <si>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</si>
  <si>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</si>
  <si>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</si>
  <si>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</si>
  <si>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</si>
  <si>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</si>
  <si>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</si>
  <si>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</si>
  <si>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</si>
  <si>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</si>
  <si>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</si>
  <si>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</si>
  <si>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</si>
  <si>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</si>
  <si>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</si>
  <si>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</si>
  <si>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</si>
  <si>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</si>
  <si>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</si>
  <si>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</si>
  <si>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</si>
  <si>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</si>
  <si>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</si>
  <si>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</si>
  <si>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</si>
  <si>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</si>
  <si>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</si>
  <si>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</si>
  <si>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</si>
  <si>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</si>
  <si>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</si>
  <si>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</si>
  <si>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</si>
  <si>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</si>
  <si>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</si>
  <si>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</si>
  <si>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</si>
  <si>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</si>
  <si>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</si>
  <si>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</si>
  <si>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</si>
  <si>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</si>
  <si>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</si>
  <si>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</si>
  <si>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</si>
  <si>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</si>
  <si>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</si>
  <si>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</si>
  <si>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</si>
  <si>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</si>
  <si>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</si>
  <si>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</si>
  <si>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</si>
  <si>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</si>
  <si>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</si>
  <si>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</si>
  <si>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</si>
  <si>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</si>
  <si>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</si>
  <si>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</si>
  <si>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</si>
  <si>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</si>
  <si>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</si>
  <si>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</si>
  <si>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</si>
  <si>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</si>
  <si>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</si>
  <si>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</si>
  <si>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</si>
  <si>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</si>
  <si>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</si>
  <si>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</si>
  <si>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</si>
  <si>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</si>
  <si>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</si>
  <si>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</si>
  <si>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</si>
  <si>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</si>
  <si>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</si>
  <si>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</si>
  <si>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</si>
  <si>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</si>
  <si>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</si>
  <si>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</si>
  <si>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</si>
  <si>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</si>
  <si>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</si>
  <si>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</si>
  <si>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</si>
  <si>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</si>
  <si>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</si>
  <si>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</si>
  <si>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</si>
  <si>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</si>
  <si>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</si>
  <si>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</si>
  <si>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</si>
  <si>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</si>
  <si>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</si>
  <si>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</si>
  <si>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</si>
  <si>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</si>
  <si>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</si>
  <si>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</si>
  <si>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</si>
  <si>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</si>
  <si>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</si>
  <si>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</si>
  <si>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</si>
  <si>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</si>
  <si>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</si>
  <si>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</si>
  <si>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</si>
  <si>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</si>
  <si>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</si>
  <si>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</si>
  <si>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</si>
  <si>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</si>
  <si>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</si>
  <si>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</si>
  <si>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</si>
  <si>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</si>
  <si>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</si>
  <si>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</si>
  <si>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</si>
  <si>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</si>
  <si>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</si>
  <si>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</si>
  <si>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</si>
  <si>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</si>
  <si>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</si>
  <si>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</si>
  <si>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</si>
  <si>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</si>
  <si>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</si>
  <si>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</si>
  <si>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</si>
  <si>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</si>
  <si>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</si>
  <si>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</si>
  <si>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</si>
  <si>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</si>
  <si>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</si>
  <si>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</si>
  <si>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</si>
  <si>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</si>
  <si>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</si>
  <si>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</si>
  <si>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</si>
  <si>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</si>
  <si>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</si>
  <si>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</si>
  <si>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</si>
  <si>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</si>
  <si>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</si>
  <si>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</si>
  <si>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</si>
  <si>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</si>
  <si>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</si>
  <si>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</si>
  <si>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</si>
  <si>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</si>
  <si>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</si>
  <si>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</si>
  <si>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</si>
  <si>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</si>
  <si>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</si>
  <si>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</si>
  <si>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</si>
  <si>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</si>
  <si>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</si>
  <si>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</si>
  <si>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</si>
  <si>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</si>
  <si>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</si>
  <si>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</si>
  <si>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</si>
  <si>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</si>
  <si>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</si>
  <si>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</si>
  <si>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</si>
  <si>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</si>
  <si>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</si>
  <si>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</si>
  <si>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</si>
  <si>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</si>
  <si>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</si>
  <si>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</si>
  <si>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</si>
  <si>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</si>
  <si>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</si>
  <si>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</si>
  <si>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</si>
  <si>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</si>
  <si>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</si>
  <si>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</si>
  <si>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</si>
  <si>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</si>
  <si>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</si>
  <si>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</si>
  <si>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</si>
  <si>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</si>
  <si>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</si>
  <si>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</si>
  <si>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</si>
  <si>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</si>
  <si>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</si>
  <si>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</si>
  <si>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</si>
  <si>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</si>
  <si>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</si>
  <si>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</si>
  <si>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</si>
  <si>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</si>
  <si>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</si>
  <si>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</si>
  <si>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</si>
  <si>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</si>
  <si>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</si>
  <si>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</si>
  <si>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</si>
  <si>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</si>
  <si>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</si>
  <si>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</si>
  <si>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</si>
  <si>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</si>
  <si>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</si>
  <si>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</si>
  <si>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</si>
  <si>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</si>
  <si>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</si>
  <si>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</si>
  <si>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</si>
  <si>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</si>
  <si>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</si>
  <si>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</si>
  <si>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</si>
  <si>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</si>
  <si>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</si>
  <si>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</si>
  <si>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</si>
  <si>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</si>
  <si>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</si>
  <si>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</si>
  <si>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</si>
  <si>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</si>
  <si>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</si>
  <si>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</si>
  <si>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</si>
  <si>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</si>
  <si>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</si>
  <si>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</si>
  <si>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</si>
  <si>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</si>
  <si>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</si>
  <si>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</si>
  <si>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</si>
  <si>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</si>
  <si>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</si>
  <si>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</si>
  <si>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</si>
  <si>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</si>
  <si>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</si>
  <si>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</si>
  <si>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</si>
  <si>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</si>
  <si>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</si>
  <si>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</si>
  <si>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</si>
  <si>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</si>
  <si>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</si>
  <si>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</si>
  <si>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</si>
  <si>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</si>
  <si>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</si>
  <si>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</si>
  <si>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</si>
  <si>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</si>
  <si>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</si>
  <si>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</si>
  <si>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</si>
  <si>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</si>
  <si>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</si>
  <si>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</si>
  <si>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</si>
  <si>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</si>
  <si>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</si>
  <si>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</si>
  <si>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</si>
  <si>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</si>
  <si>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</si>
  <si>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</si>
  <si>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</si>
  <si>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</si>
  <si>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</si>
  <si>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</si>
  <si>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</si>
  <si>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</si>
  <si>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</si>
  <si>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</si>
  <si>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</si>
  <si>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</si>
  <si>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</si>
  <si>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</si>
  <si>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</si>
  <si>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</si>
  <si>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</si>
  <si>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</si>
  <si>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</si>
  <si>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</si>
  <si>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</si>
  <si>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</si>
  <si>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</si>
  <si>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</si>
  <si>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</si>
  <si>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</si>
  <si>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</si>
  <si>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</si>
  <si>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</si>
  <si>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</si>
  <si>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</si>
  <si>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</si>
  <si>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</si>
  <si>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</si>
  <si>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</si>
  <si>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</si>
  <si>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</si>
  <si>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</si>
  <si>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</si>
  <si>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</si>
  <si>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</si>
  <si>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</si>
  <si>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</si>
  <si>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</si>
  <si>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</si>
  <si>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</si>
  <si>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</si>
  <si>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</si>
  <si>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</si>
  <si>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</si>
  <si>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</si>
  <si>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</si>
  <si>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</si>
  <si>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</si>
  <si>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</si>
  <si>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</si>
  <si>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</si>
  <si>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</si>
  <si>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</si>
  <si>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</si>
  <si>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</si>
  <si>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</si>
  <si>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</si>
  <si>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</si>
  <si>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</si>
  <si>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</si>
  <si>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</si>
  <si>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</si>
  <si>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</si>
  <si>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</si>
  <si>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</si>
  <si>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</si>
  <si>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</si>
  <si>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</si>
  <si>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</si>
  <si>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</si>
  <si>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</si>
  <si>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</si>
  <si>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</si>
  <si>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</si>
  <si>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</si>
  <si>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</si>
  <si>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</si>
  <si>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</si>
  <si>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</si>
  <si>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</si>
  <si>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</si>
  <si>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</si>
  <si>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</si>
  <si>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</si>
  <si>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</si>
  <si>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</si>
  <si>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</si>
  <si>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</si>
  <si>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</si>
  <si>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</si>
  <si>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</si>
  <si>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</si>
  <si>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</si>
  <si>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</si>
  <si>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</si>
  <si>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</si>
  <si>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</si>
  <si>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</si>
  <si>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</si>
  <si>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</si>
  <si>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</si>
  <si>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</si>
  <si>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</si>
  <si>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</si>
  <si>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</si>
  <si>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</si>
  <si>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</si>
  <si>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</si>
  <si>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</si>
  <si>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</si>
  <si>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</si>
  <si>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</si>
  <si>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</si>
  <si>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</si>
  <si>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</si>
  <si>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</si>
  <si>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</si>
  <si>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</si>
  <si>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</si>
  <si>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</si>
  <si>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</si>
  <si>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</si>
  <si>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</si>
  <si>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</si>
  <si>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</si>
  <si>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</si>
  <si>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</si>
  <si>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</si>
  <si>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</si>
  <si>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</si>
  <si>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</si>
  <si>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</si>
  <si>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</si>
  <si>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</si>
  <si>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</si>
  <si>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</si>
  <si>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</si>
  <si>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</si>
  <si>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</si>
  <si>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</si>
  <si>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</si>
  <si>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</si>
  <si>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</si>
  <si>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</si>
  <si>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</si>
  <si>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</si>
  <si>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</si>
  <si>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</si>
  <si>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</si>
  <si>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</si>
  <si>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</si>
  <si>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</si>
  <si>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</si>
  <si>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</si>
  <si>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</si>
  <si>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</si>
  <si>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</si>
  <si>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</si>
  <si>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</si>
  <si>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</si>
  <si>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</si>
  <si>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</si>
  <si>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</si>
  <si>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</si>
  <si>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</si>
  <si>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</si>
  <si>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</si>
  <si>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</si>
  <si>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</si>
  <si>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</si>
  <si>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</si>
  <si>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</si>
  <si>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</si>
  <si>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</si>
  <si>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</si>
  <si>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</si>
  <si>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</si>
  <si>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</si>
  <si>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</si>
  <si>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</si>
  <si>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</si>
  <si>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</si>
  <si>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</si>
  <si>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</si>
  <si>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</si>
  <si>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</si>
  <si>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</si>
  <si>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</si>
  <si>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</si>
  <si>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</si>
  <si>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</si>
  <si>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</si>
  <si>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</si>
  <si>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</si>
  <si>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</si>
  <si>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</si>
  <si>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</si>
  <si>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</si>
  <si>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</si>
  <si>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</si>
  <si>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</si>
  <si>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</si>
  <si>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</si>
  <si>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</si>
  <si>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</si>
  <si>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</si>
  <si>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</si>
  <si>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</si>
  <si>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</si>
  <si>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</si>
  <si>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</si>
  <si>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</si>
  <si>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</si>
  <si>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</si>
  <si>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</si>
  <si>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</si>
  <si>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</si>
  <si>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</si>
  <si>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</si>
  <si>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</si>
  <si>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</si>
  <si>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</si>
  <si>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</si>
  <si>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</si>
  <si>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</si>
  <si>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</si>
  <si>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</si>
  <si>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</si>
  <si>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</si>
  <si>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</si>
  <si>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</si>
  <si>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</si>
  <si>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</si>
  <si>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</si>
  <si>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</si>
  <si>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</si>
  <si>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</si>
  <si>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</si>
  <si>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</si>
  <si>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</si>
  <si>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</si>
  <si>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</si>
  <si>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</si>
  <si>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</si>
  <si>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</si>
  <si>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</si>
  <si>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</si>
  <si>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</si>
  <si>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</si>
  <si>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</si>
  <si>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</si>
  <si>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</si>
  <si>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</si>
  <si>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</si>
  <si>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</si>
  <si>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</si>
  <si>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</si>
  <si>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</si>
  <si>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</si>
  <si>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</si>
  <si>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</si>
  <si>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</si>
  <si>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</si>
  <si>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</si>
  <si>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</si>
  <si>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</si>
  <si>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</si>
  <si>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</si>
  <si>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</si>
  <si>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</si>
  <si>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</si>
  <si>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</si>
  <si>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</si>
  <si>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</si>
  <si>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</si>
  <si>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</si>
  <si>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</si>
  <si>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</si>
  <si>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</si>
  <si>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</si>
  <si>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</si>
  <si>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</si>
  <si>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</si>
  <si>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</si>
  <si>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</si>
  <si>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</si>
  <si>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</si>
  <si>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</si>
  <si>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</si>
  <si>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</si>
  <si>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</si>
  <si>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</si>
  <si>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</si>
  <si>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</si>
  <si>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</si>
  <si>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</si>
  <si>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</si>
  <si>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</si>
  <si>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</si>
  <si>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</si>
  <si>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</si>
  <si>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</si>
  <si>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</si>
  <si>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</si>
  <si>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</si>
  <si>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</si>
  <si>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</si>
  <si>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</si>
  <si>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</si>
  <si>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</si>
  <si>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</si>
  <si>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</si>
  <si>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</si>
  <si>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</si>
  <si>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</si>
  <si>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</si>
  <si>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</si>
  <si>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</si>
  <si>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</si>
  <si>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</si>
  <si>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</si>
  <si>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</si>
  <si>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</si>
  <si>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</si>
  <si>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</si>
  <si>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</si>
  <si>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</si>
  <si>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</si>
  <si>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</si>
  <si>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</si>
  <si>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</si>
  <si>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</si>
  <si>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</si>
  <si>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</si>
  <si>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</si>
  <si>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</si>
  <si>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</si>
  <si>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</si>
  <si>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</si>
  <si>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</si>
  <si>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</si>
  <si>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</si>
  <si>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</si>
  <si>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</si>
  <si>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</si>
  <si>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</si>
  <si>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</si>
  <si>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</si>
  <si>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</si>
  <si>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</si>
  <si>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</si>
  <si>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</si>
  <si>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</si>
  <si>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</si>
  <si>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</si>
  <si>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</si>
  <si>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</si>
  <si>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</si>
  <si>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</si>
  <si>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</si>
  <si>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</si>
  <si>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</si>
  <si>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</si>
  <si>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</si>
  <si>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</si>
  <si>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</si>
  <si>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</si>
  <si>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</si>
  <si>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</si>
  <si>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</si>
  <si>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</si>
  <si>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</si>
  <si>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</si>
  <si>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</si>
  <si>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</si>
  <si>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</si>
  <si>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</si>
  <si>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</si>
  <si>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</si>
  <si>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</si>
  <si>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</si>
  <si>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</si>
  <si>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</si>
  <si>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</si>
  <si>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</si>
  <si>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</si>
  <si>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</si>
  <si>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</si>
  <si>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</si>
  <si>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</si>
  <si>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</si>
  <si>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</si>
  <si>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</si>
  <si>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</si>
  <si>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</si>
  <si>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</si>
  <si>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</si>
  <si>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</si>
  <si>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</si>
  <si>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</si>
  <si>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</si>
  <si>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</si>
  <si>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</si>
  <si>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</si>
  <si>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</si>
  <si>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</si>
  <si>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</si>
  <si>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</si>
  <si>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</si>
  <si>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</si>
  <si>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</si>
  <si>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</si>
  <si>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</si>
  <si>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</si>
  <si>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</si>
  <si>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</si>
  <si>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</si>
  <si>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</si>
  <si>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</si>
  <si>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</si>
  <si>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</si>
  <si>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</si>
  <si>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</si>
  <si>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</si>
  <si>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</si>
  <si>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</si>
  <si>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</si>
  <si>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</si>
  <si>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</si>
  <si>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</si>
  <si>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</si>
  <si>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</si>
  <si>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</si>
  <si>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</si>
  <si>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</si>
  <si>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</si>
  <si>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</si>
  <si>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</si>
  <si>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</si>
  <si>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</si>
  <si>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</si>
  <si>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</si>
  <si>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</si>
  <si>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</si>
  <si>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</si>
  <si>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</si>
  <si>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</si>
  <si>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</si>
  <si>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</si>
  <si>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</si>
  <si>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</si>
  <si>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</si>
  <si>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</si>
  <si>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</si>
  <si>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</si>
  <si>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</si>
  <si>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</si>
  <si>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</si>
  <si>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</si>
  <si>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</si>
  <si>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</si>
  <si>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</si>
  <si>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</si>
  <si>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</si>
  <si>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</si>
  <si>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</si>
  <si>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</si>
  <si>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</si>
  <si>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</si>
  <si>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</si>
  <si>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</si>
  <si>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</si>
  <si>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</si>
  <si>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</si>
  <si>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</si>
  <si>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</si>
  <si>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</si>
  <si>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</si>
  <si>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</si>
  <si>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</si>
  <si>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</si>
  <si>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</si>
  <si>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</si>
  <si>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</si>
  <si>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</si>
  <si>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</si>
  <si>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</si>
  <si>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</si>
  <si>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</si>
  <si>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</si>
  <si>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</si>
  <si>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</si>
  <si>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</si>
  <si>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</si>
  <si>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</si>
  <si>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</si>
  <si>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</si>
  <si>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</si>
  <si>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</si>
  <si>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</si>
  <si>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</si>
  <si>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</si>
  <si>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</si>
  <si>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</si>
  <si>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</si>
  <si>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</si>
  <si>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</si>
  <si>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</si>
  <si>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</si>
  <si>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</si>
  <si>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</si>
  <si>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</si>
  <si>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</si>
  <si>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</si>
  <si>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</si>
  <si>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</si>
  <si>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</si>
  <si>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</si>
  <si>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</si>
  <si>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</si>
  <si>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</si>
  <si>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</si>
  <si>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</si>
  <si>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</si>
  <si>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</si>
  <si>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</si>
  <si>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</si>
  <si>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</si>
  <si>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</si>
  <si>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</si>
  <si>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</si>
  <si>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</si>
  <si>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</si>
  <si>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</si>
  <si>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</si>
  <si>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</si>
  <si>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</si>
  <si>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</si>
  <si>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</si>
  <si>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</si>
  <si>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</si>
  <si>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</si>
  <si>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</si>
  <si>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</si>
  <si>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</si>
  <si>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</si>
  <si>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</si>
  <si>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</si>
  <si>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</si>
  <si>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</si>
  <si>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</si>
  <si>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</si>
  <si>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</si>
  <si>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</si>
  <si>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</si>
  <si>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</si>
  <si>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</si>
  <si>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</si>
  <si>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</si>
  <si>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</si>
  <si>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</si>
  <si>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</si>
  <si>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</si>
  <si>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</si>
  <si>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</si>
  <si>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</si>
  <si>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</si>
  <si>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</si>
  <si>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</si>
  <si>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</si>
  <si>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</si>
  <si>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</si>
  <si>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</si>
  <si>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</si>
  <si>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</si>
  <si>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</si>
  <si>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</si>
  <si>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</si>
  <si>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</si>
  <si>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</si>
  <si>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</si>
  <si>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</si>
  <si>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</si>
  <si>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</si>
  <si>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</si>
  <si>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</si>
  <si>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</si>
  <si>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</si>
  <si>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</si>
  <si>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</si>
  <si>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</si>
  <si>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</si>
  <si>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</si>
  <si>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</si>
  <si>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</si>
  <si>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</si>
  <si>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</si>
  <si>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</si>
  <si>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</si>
  <si>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</si>
  <si>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</si>
  <si>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</si>
  <si>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</si>
  <si>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</si>
  <si>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</si>
  <si>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</si>
  <si>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</si>
  <si>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</si>
  <si>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</si>
  <si>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</si>
  <si>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</si>
  <si>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</si>
  <si>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</si>
  <si>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</si>
  <si>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</si>
  <si>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</si>
  <si>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</si>
  <si>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</si>
  <si>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</si>
  <si>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</si>
  <si>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</si>
  <si>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</si>
  <si>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</si>
  <si>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</si>
  <si>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</si>
  <si>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</si>
  <si>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</si>
  <si>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</si>
  <si>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</si>
  <si>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</si>
  <si>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</si>
  <si>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</si>
  <si>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</si>
  <si>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</si>
  <si>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</si>
  <si>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</si>
  <si>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</si>
  <si>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</si>
  <si>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</si>
  <si>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</si>
  <si>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</si>
  <si>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</si>
  <si>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</si>
  <si>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</si>
  <si>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</si>
  <si>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</si>
  <si>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</si>
  <si>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</si>
  <si>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</si>
  <si>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</si>
  <si>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</si>
  <si>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</si>
  <si>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</si>
  <si>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</si>
  <si>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</si>
  <si>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</si>
  <si>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</si>
  <si>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</si>
  <si>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</si>
  <si>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</si>
  <si>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</si>
  <si>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</si>
  <si>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</si>
  <si>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</si>
  <si>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</si>
  <si>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</si>
  <si>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</si>
  <si>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</si>
  <si>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</si>
  <si>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</si>
  <si>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</si>
  <si>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</si>
  <si>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</si>
  <si>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</si>
  <si>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</si>
  <si>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</si>
  <si>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</si>
  <si>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</si>
  <si>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</si>
  <si>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</si>
  <si>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</si>
  <si>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</si>
  <si>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</si>
  <si>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</si>
  <si>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</si>
  <si>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</si>
  <si>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</si>
  <si>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</si>
  <si>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</si>
  <si>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</si>
  <si>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</si>
  <si>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</si>
  <si>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</si>
  <si>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</si>
  <si>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</si>
  <si>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</si>
  <si>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</si>
  <si>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</si>
  <si>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</si>
  <si>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</si>
  <si>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</si>
  <si>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</si>
  <si>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</si>
  <si>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</si>
  <si>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</si>
  <si>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</si>
  <si>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</si>
  <si>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</si>
  <si>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</si>
  <si>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</si>
  <si>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</si>
  <si>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</si>
  <si>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</si>
  <si>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</si>
  <si>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</si>
  <si>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</si>
  <si>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</si>
  <si>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</si>
  <si>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</si>
  <si>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</si>
  <si>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</si>
  <si>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</si>
  <si>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</si>
  <si>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</si>
  <si>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</si>
  <si>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</si>
  <si>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</si>
  <si>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</si>
  <si>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</si>
  <si>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</si>
  <si>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</si>
  <si>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</si>
  <si>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</si>
  <si>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</si>
  <si>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</si>
  <si>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</si>
  <si>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</si>
  <si>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</si>
  <si>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</si>
  <si>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</si>
  <si>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</si>
  <si>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</si>
  <si>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</si>
  <si>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</si>
  <si>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</si>
  <si>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</si>
  <si>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</si>
  <si>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</si>
  <si>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</si>
  <si>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</si>
  <si>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</si>
  <si>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</si>
  <si>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</si>
  <si>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</si>
  <si>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</si>
  <si>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</si>
  <si>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</si>
  <si>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</si>
  <si>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</si>
  <si>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</si>
  <si>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</si>
  <si>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</si>
  <si>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</si>
  <si>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</si>
  <si>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</si>
  <si>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</si>
  <si>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</si>
  <si>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</si>
  <si>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</si>
  <si>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</si>
  <si>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</si>
  <si>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</si>
  <si>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</si>
  <si>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</si>
  <si>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</si>
  <si>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</si>
  <si>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</si>
  <si>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</si>
  <si>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</si>
  <si>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</si>
  <si>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</si>
  <si>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</si>
  <si>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</si>
  <si>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</si>
  <si>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</si>
  <si>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</si>
  <si>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</si>
  <si>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</si>
  <si>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</si>
  <si>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</si>
  <si>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</si>
  <si>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</si>
  <si>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</si>
  <si>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</si>
  <si>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</si>
  <si>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</si>
  <si>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</si>
  <si>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</si>
  <si>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</si>
  <si>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</si>
  <si>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</si>
  <si>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</si>
  <si>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</si>
  <si>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</si>
  <si>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</si>
  <si>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</si>
  <si>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</si>
  <si>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</si>
  <si>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</si>
  <si>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</si>
  <si>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</si>
  <si>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</si>
  <si>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</si>
  <si>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</si>
  <si>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</si>
  <si>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</si>
  <si>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</si>
  <si>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</si>
  <si>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</si>
  <si>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</si>
  <si>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</si>
  <si>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</si>
  <si>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</si>
  <si>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</si>
  <si>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</si>
  <si>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</si>
  <si>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</si>
  <si>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</si>
  <si>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</si>
  <si>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</si>
  <si>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</si>
  <si>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</si>
  <si>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</si>
  <si>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</si>
  <si>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</si>
  <si>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</si>
  <si>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</si>
  <si>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</si>
  <si>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</si>
  <si>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</si>
  <si>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</si>
  <si>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</si>
  <si>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</si>
  <si>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</si>
  <si>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</si>
  <si>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</si>
  <si>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</si>
  <si>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</si>
  <si>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</si>
  <si>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</si>
  <si>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</si>
  <si>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</si>
  <si>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</si>
  <si>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</si>
  <si>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</si>
  <si>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</si>
  <si>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</si>
  <si>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</si>
  <si>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</si>
  <si>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</si>
  <si>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</si>
  <si>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</si>
  <si>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</si>
  <si>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</si>
  <si>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</si>
  <si>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</si>
  <si>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</si>
  <si>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</si>
  <si>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</si>
  <si>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</si>
  <si>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</si>
  <si>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</si>
  <si>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</si>
  <si>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</si>
  <si>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</si>
  <si>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</si>
  <si>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</si>
  <si>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</si>
  <si>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</si>
  <si>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</si>
  <si>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</si>
  <si>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</si>
  <si>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</si>
  <si>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</si>
  <si>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</si>
  <si>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</si>
  <si>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</si>
  <si>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</si>
  <si>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</si>
  <si>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</si>
  <si>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</si>
  <si>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</si>
  <si>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</si>
  <si>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</si>
  <si>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</si>
  <si>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</si>
  <si>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</si>
  <si>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</si>
  <si>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</si>
  <si>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</si>
  <si>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</si>
  <si>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</si>
  <si>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</si>
  <si>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</si>
  <si>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</si>
  <si>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</si>
  <si>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</si>
  <si>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</si>
  <si>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</si>
  <si>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</si>
  <si>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</si>
  <si>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</si>
  <si>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</si>
  <si>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</si>
  <si>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</si>
  <si>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</si>
  <si>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</si>
  <si>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</si>
  <si>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</si>
  <si>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</si>
  <si>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</si>
  <si>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</si>
  <si>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</si>
  <si>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</si>
  <si>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</si>
  <si>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</si>
  <si>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</si>
  <si>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</si>
  <si>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</si>
  <si>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</si>
  <si>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</si>
  <si>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</si>
  <si>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</si>
  <si>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</si>
  <si>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</si>
  <si>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</si>
  <si>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</si>
  <si>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</si>
  <si>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</si>
  <si>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</si>
  <si>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</si>
  <si>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</si>
  <si>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</si>
  <si>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</si>
  <si>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</si>
  <si>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</si>
  <si>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</si>
  <si>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</si>
  <si>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</si>
  <si>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</si>
  <si>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</si>
  <si>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</si>
  <si>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</si>
  <si>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</si>
  <si>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</si>
  <si>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</si>
  <si>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</si>
  <si>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</si>
  <si>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</si>
  <si>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</si>
  <si>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</si>
  <si>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</si>
  <si>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</si>
  <si>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</si>
  <si>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</si>
  <si>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</si>
  <si>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</si>
  <si>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</si>
  <si>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</si>
  <si>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</si>
  <si>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</si>
  <si>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</si>
  <si>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</si>
  <si>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</si>
  <si>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</si>
  <si>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</si>
  <si>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</si>
  <si>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</si>
  <si>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</si>
  <si>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</si>
  <si>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</si>
  <si>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</si>
  <si>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</si>
  <si>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</si>
  <si>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</si>
  <si>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</si>
  <si>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</si>
  <si>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</si>
  <si>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</si>
  <si>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</si>
  <si>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</si>
  <si>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</si>
  <si>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</si>
  <si>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</si>
  <si>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</si>
  <si>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</si>
  <si>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</si>
  <si>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</si>
  <si>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</si>
  <si>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</si>
  <si>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</si>
  <si>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</si>
  <si>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</si>
  <si>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</si>
  <si>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</si>
  <si>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</si>
  <si>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</si>
  <si>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</si>
  <si>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</si>
  <si>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</si>
  <si>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</si>
  <si>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</si>
  <si>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</si>
  <si>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</si>
  <si>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</si>
  <si>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</si>
  <si>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</si>
  <si>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</si>
  <si>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</si>
  <si>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</si>
  <si>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</si>
  <si>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</si>
  <si>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</si>
  <si>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</si>
  <si>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</si>
  <si>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</si>
  <si>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</si>
  <si>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</si>
  <si>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</si>
  <si>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</si>
  <si>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</si>
  <si>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</si>
  <si>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</si>
  <si>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</si>
  <si>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</si>
  <si>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</si>
  <si>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</si>
  <si>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</si>
  <si>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</si>
  <si>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</si>
  <si>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</si>
  <si>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</si>
  <si>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</si>
  <si>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</si>
  <si>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</si>
  <si>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</si>
  <si>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</si>
  <si>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</si>
  <si>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</si>
  <si>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</si>
  <si>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</si>
  <si>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</si>
  <si>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</si>
  <si>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</si>
  <si>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</si>
  <si>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</si>
  <si>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</si>
  <si>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</si>
  <si>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</si>
  <si>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</si>
  <si>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</si>
  <si>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</si>
  <si>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</si>
  <si>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</si>
  <si>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</si>
  <si>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</si>
  <si>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</si>
  <si>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</si>
  <si>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</si>
  <si>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</si>
  <si>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</si>
  <si>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</si>
  <si>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</si>
  <si>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</si>
  <si>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</si>
  <si>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</si>
  <si>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</si>
  <si>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</si>
  <si>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</si>
  <si>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</si>
  <si>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</si>
  <si>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</si>
  <si>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</si>
  <si>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</si>
  <si>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</si>
  <si>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</si>
  <si>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</si>
  <si>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</si>
  <si>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</si>
  <si>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</si>
  <si>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</si>
  <si>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</si>
  <si>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</si>
  <si>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</si>
  <si>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</si>
  <si>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</si>
  <si>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</si>
  <si>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</si>
  <si>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</si>
  <si>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</si>
  <si>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</si>
  <si>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</si>
  <si>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</si>
  <si>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</si>
  <si>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</si>
  <si>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</si>
  <si>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</si>
  <si>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</si>
  <si>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</si>
  <si>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</si>
  <si>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</si>
  <si>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</si>
  <si>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</si>
  <si>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</si>
  <si>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</si>
  <si>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</si>
  <si>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</si>
  <si>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</si>
  <si>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</si>
  <si>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</si>
  <si>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</si>
  <si>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</si>
  <si>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</si>
  <si>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</si>
  <si>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</si>
  <si>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</si>
  <si>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</si>
  <si>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</si>
  <si>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</si>
  <si>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</si>
  <si>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</si>
  <si>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</si>
  <si>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</si>
  <si>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</si>
  <si>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</si>
  <si>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</si>
  <si>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</si>
  <si>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</si>
  <si>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</si>
  <si>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</si>
  <si>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</si>
  <si>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</si>
  <si>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</si>
  <si>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</si>
  <si>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</si>
  <si>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</si>
  <si>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</si>
  <si>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</si>
  <si>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</si>
  <si>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</si>
  <si>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</si>
  <si>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</si>
  <si>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</si>
  <si>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</si>
  <si>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</si>
  <si>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</si>
  <si>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</si>
  <si>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</si>
  <si>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</si>
  <si>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</si>
  <si>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</si>
  <si>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</si>
  <si>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</si>
  <si>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</si>
  <si>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</si>
  <si>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</si>
  <si>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</si>
  <si>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</si>
  <si>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</si>
  <si>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</si>
  <si>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</si>
  <si>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</si>
  <si>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</si>
  <si>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</si>
  <si>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</si>
  <si>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</si>
  <si>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</si>
  <si>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</si>
  <si>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</si>
  <si>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</si>
  <si>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</si>
  <si>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</si>
  <si>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</si>
  <si>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</si>
  <si>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</si>
  <si>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</si>
  <si>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</si>
  <si>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</si>
  <si>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</si>
  <si>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</si>
  <si>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</si>
  <si>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</si>
  <si>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</si>
  <si>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</si>
  <si>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</si>
  <si>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</si>
  <si>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</si>
  <si>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</si>
  <si>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</si>
  <si>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</si>
  <si>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</si>
  <si>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</si>
  <si>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</si>
  <si>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</si>
  <si>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</si>
  <si>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</si>
  <si>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</si>
  <si>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</si>
  <si>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</si>
  <si>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</si>
  <si>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</si>
  <si>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</si>
  <si>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</si>
  <si>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</si>
  <si>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</si>
  <si>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</si>
  <si>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</si>
  <si>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</si>
  <si>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</si>
  <si>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</si>
  <si>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</si>
  <si>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</si>
  <si>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</si>
  <si>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</si>
  <si>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</si>
  <si>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</si>
  <si>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</si>
  <si>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</si>
  <si>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</si>
  <si>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</si>
  <si>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</si>
  <si>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</si>
  <si>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</si>
  <si>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</si>
  <si>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</si>
  <si>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</si>
  <si>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</si>
  <si>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</si>
  <si>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</si>
  <si>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</si>
  <si>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</si>
  <si>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</si>
  <si>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</si>
  <si>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</si>
  <si>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</si>
  <si>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</si>
  <si>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</si>
  <si>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</si>
  <si>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</si>
  <si>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</si>
  <si>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</si>
  <si>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</si>
  <si>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</si>
  <si>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</si>
  <si>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</si>
  <si>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</si>
  <si>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</si>
  <si>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</si>
  <si>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</si>
  <si>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</si>
  <si>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</si>
  <si>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</si>
  <si>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</si>
  <si>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</si>
  <si>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</si>
  <si>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</si>
  <si>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</si>
  <si>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</si>
  <si>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</si>
  <si>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</si>
  <si>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</si>
  <si>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</si>
  <si>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</si>
  <si>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</si>
  <si>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</si>
  <si>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</si>
  <si>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</si>
  <si>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</si>
  <si>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</si>
  <si>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</si>
  <si>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</si>
  <si>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</si>
  <si>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</si>
  <si>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</si>
  <si>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</si>
  <si>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</si>
  <si>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</si>
  <si>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</si>
  <si>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</si>
  <si>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</si>
  <si>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</si>
  <si>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</si>
  <si>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</si>
  <si>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</si>
  <si>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</si>
  <si>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</si>
  <si>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</si>
  <si>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</si>
  <si>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</si>
  <si>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</si>
  <si>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</si>
  <si>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</si>
  <si>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</si>
  <si>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</si>
  <si>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</si>
  <si>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</si>
  <si>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</si>
  <si>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</si>
  <si>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</si>
  <si>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</si>
  <si>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</si>
  <si>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</si>
  <si>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</si>
  <si>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</si>
  <si>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</si>
  <si>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</si>
  <si>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</si>
  <si>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</si>
  <si>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</si>
  <si>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</si>
  <si>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</si>
  <si>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</si>
  <si>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</si>
  <si>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</si>
  <si>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</si>
  <si>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</si>
  <si>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</si>
  <si>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</si>
  <si>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</si>
  <si>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</si>
  <si>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</si>
  <si>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</si>
  <si>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</si>
  <si>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</si>
  <si>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</si>
  <si>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</si>
  <si>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</si>
  <si>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</si>
  <si>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</si>
  <si>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</si>
  <si>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</si>
  <si>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</si>
  <si>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</si>
  <si>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</si>
  <si>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</si>
  <si>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</si>
  <si>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</si>
  <si>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</si>
  <si>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</si>
  <si>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</si>
  <si>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</si>
  <si>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</si>
  <si>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</si>
  <si>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</si>
  <si>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</si>
  <si>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</si>
  <si>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</si>
  <si>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</si>
  <si>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</si>
  <si>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</si>
  <si>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</si>
  <si>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</si>
  <si>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</si>
  <si>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</si>
  <si>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</si>
  <si>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</si>
  <si>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</si>
  <si>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</si>
  <si>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</si>
  <si>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</si>
  <si>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</si>
  <si>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</si>
  <si>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</si>
  <si>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</si>
  <si>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</si>
  <si>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</si>
  <si>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</si>
  <si>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</si>
  <si>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</si>
  <si>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</si>
  <si>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</si>
  <si>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</si>
  <si>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</si>
  <si>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</si>
  <si>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</si>
  <si>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</si>
  <si>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</si>
  <si>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</si>
  <si>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</si>
  <si>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</si>
  <si>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</si>
  <si>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</si>
  <si>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</si>
  <si>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</si>
  <si>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</si>
  <si>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</si>
  <si>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</si>
  <si>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</si>
  <si>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</si>
  <si>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</si>
  <si>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</si>
  <si>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</si>
  <si>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</si>
  <si>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</si>
  <si>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</si>
  <si>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</si>
  <si>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</si>
  <si>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</si>
  <si>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</si>
  <si>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</si>
  <si>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</si>
  <si>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</si>
  <si>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</si>
  <si>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</si>
  <si>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</si>
  <si>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</si>
  <si>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</si>
  <si>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</si>
  <si>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</si>
  <si>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</si>
  <si>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</si>
  <si>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</si>
  <si>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</si>
  <si>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</si>
  <si>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</si>
  <si>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</si>
  <si>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</si>
  <si>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</si>
  <si>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</si>
  <si>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</si>
  <si>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</si>
  <si>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</si>
  <si>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</si>
  <si>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</si>
  <si>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</si>
  <si>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</si>
  <si>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</si>
  <si>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</si>
  <si>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</si>
  <si>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</si>
  <si>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</si>
  <si>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</si>
  <si>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</si>
  <si>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</si>
  <si>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</si>
  <si>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</si>
  <si>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</si>
  <si>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</si>
  <si>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</si>
  <si>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</si>
  <si>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</si>
  <si>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</si>
  <si>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</si>
  <si>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</si>
  <si>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</si>
  <si>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</si>
  <si>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</si>
  <si>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</si>
  <si>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</si>
  <si>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</si>
  <si>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</si>
  <si>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</si>
  <si>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</si>
  <si>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</si>
  <si>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</si>
  <si>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</si>
  <si>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</si>
  <si>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</si>
  <si>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</si>
  <si>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</si>
  <si>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</si>
  <si>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</si>
  <si>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</si>
  <si>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</si>
  <si>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</si>
  <si>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</si>
  <si>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</si>
  <si>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</si>
  <si>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</si>
  <si>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</si>
  <si>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</si>
  <si>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</si>
  <si>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</si>
  <si>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</si>
  <si>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</si>
  <si>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</si>
  <si>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</si>
  <si>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</si>
  <si>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</si>
  <si>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</si>
  <si>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</si>
  <si>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</si>
  <si>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</si>
  <si>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</si>
  <si>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</si>
  <si>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</si>
  <si>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</si>
  <si>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</si>
  <si>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</si>
  <si>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</si>
  <si>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</si>
  <si>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</si>
  <si>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</si>
  <si>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</si>
  <si>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</si>
  <si>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</si>
  <si>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</si>
  <si>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</si>
  <si>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</si>
  <si>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</si>
  <si>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</si>
  <si>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</si>
  <si>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</si>
  <si>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</si>
  <si>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</si>
  <si>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</si>
  <si>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</si>
  <si>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</si>
  <si>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</si>
  <si>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</si>
  <si>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</si>
  <si>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</si>
  <si>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</si>
  <si>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</si>
  <si>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</si>
  <si>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</si>
  <si>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</si>
  <si>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</si>
  <si>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</si>
  <si>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</si>
  <si>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</si>
  <si>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</si>
  <si>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</si>
  <si>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</si>
  <si>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</si>
  <si>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</si>
  <si>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</si>
  <si>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</si>
  <si>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</si>
  <si>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</si>
  <si>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</si>
  <si>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</si>
  <si>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</si>
  <si>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</si>
  <si>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</si>
  <si>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</si>
  <si>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</si>
  <si>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</si>
  <si>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</si>
  <si>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</si>
  <si>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</si>
  <si>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</si>
  <si>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</si>
  <si>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</si>
  <si>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</si>
  <si>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</si>
  <si>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</si>
  <si>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</si>
  <si>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</si>
  <si>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</si>
  <si>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</si>
  <si>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</si>
  <si>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</si>
  <si>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</si>
  <si>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</si>
  <si>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</si>
  <si>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</si>
  <si>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</si>
  <si>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</si>
  <si>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</si>
  <si>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</si>
  <si>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</si>
  <si>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</si>
  <si>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</si>
  <si>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</si>
  <si>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</si>
  <si>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</si>
  <si>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</si>
  <si>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</si>
  <si>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</si>
  <si>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</si>
  <si>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</si>
  <si>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</si>
  <si>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</si>
  <si>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</si>
  <si>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</si>
  <si>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</si>
  <si>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</si>
  <si>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</si>
  <si>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</si>
  <si>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</si>
  <si>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</si>
  <si>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</si>
  <si>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</si>
  <si>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</si>
  <si>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</si>
  <si>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</si>
  <si>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</si>
  <si>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</si>
  <si>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</si>
  <si>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</si>
  <si>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</si>
  <si>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</si>
  <si>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</si>
  <si>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</si>
  <si>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</si>
  <si>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</si>
  <si>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</si>
  <si>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</si>
  <si>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</si>
  <si>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</si>
  <si>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</si>
  <si>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</si>
  <si>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</si>
  <si>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</si>
  <si>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</si>
  <si>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</si>
  <si>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</si>
  <si>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</si>
  <si>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</si>
  <si>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</si>
  <si>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</si>
  <si>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</si>
  <si>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</si>
  <si>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</si>
  <si>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</si>
  <si>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</si>
  <si>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</si>
  <si>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</si>
  <si>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</si>
  <si>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</si>
  <si>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</si>
  <si>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</si>
  <si>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</si>
  <si>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</si>
  <si>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</si>
  <si>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</si>
  <si>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</si>
  <si>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</si>
  <si>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</si>
  <si>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</si>
  <si>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</si>
  <si>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</si>
  <si>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</si>
  <si>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</si>
  <si>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</si>
  <si>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</si>
  <si>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</si>
  <si>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</si>
  <si>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</si>
  <si>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</si>
  <si>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</si>
  <si>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</si>
  <si>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</si>
  <si>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</si>
  <si>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</si>
  <si>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</si>
  <si>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</si>
  <si>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</si>
  <si>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</si>
  <si>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</si>
  <si>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</si>
  <si>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</si>
  <si>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</si>
  <si>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</si>
  <si>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</si>
  <si>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</si>
  <si>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</si>
  <si>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</si>
  <si>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</si>
  <si>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</si>
  <si>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</si>
  <si>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</si>
  <si>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</si>
  <si>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</si>
  <si>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</si>
  <si>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</si>
  <si>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</si>
  <si>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</si>
  <si>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</si>
  <si>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</si>
  <si>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</si>
  <si>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</si>
  <si>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</si>
  <si>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</si>
  <si>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</si>
  <si>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</si>
  <si>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</si>
  <si>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</si>
  <si>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</si>
  <si>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</si>
  <si>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</si>
  <si>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</si>
  <si>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</si>
  <si>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</si>
  <si>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</si>
  <si>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</si>
  <si>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</si>
  <si>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</si>
  <si>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</si>
  <si>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</si>
  <si>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</si>
  <si>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</si>
  <si>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</si>
  <si>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</si>
  <si>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</si>
  <si>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</si>
  <si>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</si>
  <si>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</si>
  <si>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</si>
  <si>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</si>
  <si>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</si>
  <si>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</si>
  <si>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</si>
  <si>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</si>
  <si>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</si>
  <si>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</si>
  <si>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</si>
  <si>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</si>
  <si>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</si>
  <si>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</si>
  <si>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</si>
  <si>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</si>
  <si>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</si>
  <si>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</si>
  <si>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</si>
  <si>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</si>
  <si>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</si>
  <si>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</si>
  <si>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</si>
  <si>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</si>
  <si>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</si>
  <si>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</si>
  <si>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</si>
  <si>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</si>
  <si>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</si>
  <si>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</si>
  <si>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</si>
  <si>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</si>
  <si>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</si>
  <si>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</si>
  <si>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</si>
  <si>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</si>
  <si>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</si>
  <si>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</si>
  <si>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</si>
  <si>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</si>
  <si>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</si>
  <si>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</si>
  <si>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</si>
  <si>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</si>
  <si>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</si>
  <si>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</si>
  <si>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</si>
  <si>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</si>
  <si>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</si>
  <si>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</si>
  <si>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</si>
  <si>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</si>
  <si>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</si>
  <si>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</si>
  <si>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</si>
  <si>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</si>
  <si>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</si>
  <si>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</si>
  <si>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</si>
  <si>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</si>
  <si>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</si>
  <si>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</si>
  <si>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</si>
  <si>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</si>
  <si>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</si>
  <si>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</si>
  <si>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</si>
  <si>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</si>
  <si>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</si>
  <si>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</si>
  <si>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</si>
  <si>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</si>
  <si>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</si>
  <si>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</si>
  <si>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</si>
  <si>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</si>
  <si>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</si>
  <si>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</si>
  <si>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</si>
  <si>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</si>
  <si>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</si>
  <si>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</si>
  <si>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</si>
  <si>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</si>
  <si>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</si>
  <si>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</si>
  <si>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</si>
  <si>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</si>
  <si>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</si>
  <si>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</si>
  <si>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</si>
  <si>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</si>
  <si>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</si>
  <si>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</si>
  <si>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</si>
  <si>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</si>
  <si>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</si>
  <si>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</si>
  <si>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</si>
  <si>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</si>
  <si>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</si>
  <si>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</si>
  <si>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</si>
  <si>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</si>
  <si>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</si>
  <si>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</si>
  <si>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</si>
  <si>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</si>
  <si>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</si>
  <si>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</si>
  <si>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</si>
  <si>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</si>
  <si>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</si>
  <si>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</si>
  <si>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</si>
  <si>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</si>
  <si>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</si>
  <si>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</si>
  <si>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</si>
  <si>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</si>
  <si>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</si>
  <si>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</si>
  <si>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</si>
  <si>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</si>
  <si>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</si>
  <si>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</si>
  <si>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</si>
  <si>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</si>
  <si>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</si>
  <si>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</si>
  <si>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</si>
  <si>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</si>
  <si>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</si>
  <si>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</si>
  <si>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</si>
  <si>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</si>
  <si>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</si>
  <si>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</si>
  <si>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</si>
  <si>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</si>
  <si>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</si>
  <si>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</si>
  <si>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</si>
  <si>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</si>
  <si>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</si>
  <si>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</si>
  <si>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</si>
  <si>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</si>
  <si>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</si>
  <si>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</si>
  <si>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</si>
  <si>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</si>
  <si>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</si>
  <si>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</si>
  <si>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</si>
  <si>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</si>
  <si>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</si>
  <si>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</si>
  <si>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</si>
  <si>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</si>
  <si>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</si>
  <si>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</si>
  <si>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</si>
  <si>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</si>
  <si>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</si>
  <si>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</si>
  <si>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</si>
  <si>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</si>
  <si>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</si>
  <si>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</si>
  <si>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</si>
  <si>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</si>
  <si>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</si>
  <si>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</si>
  <si>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</si>
  <si>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</si>
  <si>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</si>
  <si>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</si>
  <si>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</si>
  <si>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</si>
  <si>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</si>
  <si>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</si>
  <si>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</si>
  <si>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</si>
  <si>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</si>
  <si>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</si>
  <si>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</si>
  <si>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</si>
  <si>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</si>
  <si>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</si>
  <si>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</si>
  <si>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</si>
  <si>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</si>
  <si>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</si>
  <si>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</si>
  <si>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</si>
  <si>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</si>
  <si>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</si>
  <si>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</si>
  <si>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</si>
  <si>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</si>
  <si>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</si>
  <si>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</si>
  <si>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</si>
  <si>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</si>
  <si>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</si>
  <si>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</si>
  <si>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</si>
  <si>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</si>
  <si>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</si>
  <si>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</si>
  <si>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</si>
  <si>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</si>
  <si>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</si>
  <si>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</si>
  <si>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</si>
  <si>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</si>
  <si>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</si>
  <si>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</si>
  <si>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</si>
  <si>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</si>
  <si>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</si>
  <si>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</si>
  <si>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</si>
  <si>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</si>
  <si>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</si>
  <si>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</si>
  <si>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</si>
  <si>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</si>
  <si>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</si>
  <si>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</si>
  <si>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</si>
  <si>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</si>
  <si>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</si>
  <si>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</si>
  <si>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</si>
  <si>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</si>
  <si>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</si>
  <si>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</si>
  <si>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</si>
  <si>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</si>
  <si>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</si>
  <si>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</si>
  <si>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</si>
  <si>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</si>
  <si>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</si>
  <si>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</si>
  <si>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</si>
  <si>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</si>
  <si>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</si>
  <si>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</si>
  <si>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</si>
  <si>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</si>
  <si>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</si>
  <si>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</si>
  <si>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</si>
  <si>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</si>
  <si>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</si>
  <si>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</si>
  <si>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</si>
  <si>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</si>
  <si>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</si>
  <si>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</si>
  <si>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</si>
  <si>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</si>
  <si>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</si>
  <si>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</si>
  <si>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</si>
  <si>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</si>
  <si>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</si>
  <si>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</si>
  <si>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</si>
  <si>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</si>
  <si>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</si>
  <si>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</si>
  <si>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</si>
  <si>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</si>
  <si>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</si>
  <si>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</si>
  <si>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</si>
  <si>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</si>
  <si>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</si>
  <si>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</si>
  <si>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</si>
  <si>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</si>
  <si>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</si>
  <si>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</si>
  <si>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</si>
  <si>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</si>
  <si>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</si>
  <si>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</si>
  <si>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</si>
  <si>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</si>
  <si>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</si>
  <si>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</si>
  <si>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</si>
  <si>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</si>
  <si>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</si>
  <si>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</si>
  <si>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</si>
  <si>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</si>
  <si>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</si>
  <si>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</si>
  <si>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</si>
  <si>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</si>
  <si>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</si>
  <si>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</si>
  <si>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</si>
  <si>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</si>
  <si>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</si>
  <si>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</si>
  <si>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</si>
  <si>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</si>
  <si>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</si>
  <si>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</si>
  <si>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</si>
  <si>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</si>
  <si>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</si>
  <si>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</si>
  <si>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</si>
  <si>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</si>
  <si>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</si>
  <si>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</si>
  <si>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</si>
  <si>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</si>
  <si>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</si>
  <si>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</si>
  <si>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</si>
  <si>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</si>
  <si>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</si>
  <si>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</si>
  <si>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</si>
  <si>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</si>
  <si>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</si>
  <si>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</si>
  <si>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</si>
  <si>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</si>
  <si>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</si>
  <si>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</si>
  <si>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</si>
  <si>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</si>
  <si>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</si>
  <si>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</si>
  <si>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</si>
  <si>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</si>
  <si>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</si>
  <si>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</si>
  <si>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</si>
  <si>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</si>
  <si>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</si>
  <si>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</si>
  <si>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</si>
  <si>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</si>
  <si>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</si>
  <si>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</si>
  <si>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</si>
  <si>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</si>
  <si>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</si>
  <si>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</si>
  <si>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</si>
  <si>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</si>
  <si>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</si>
  <si>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</si>
  <si>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</si>
  <si>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</si>
  <si>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</si>
  <si>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</si>
  <si>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</si>
  <si>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</si>
  <si>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</si>
  <si>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</si>
  <si>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</si>
  <si>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</si>
  <si>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</si>
  <si>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</si>
  <si>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</si>
  <si>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</si>
  <si>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</si>
  <si>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</si>
  <si>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</si>
  <si>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</si>
  <si>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</si>
  <si>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</si>
  <si>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</si>
  <si>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</si>
  <si>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</si>
  <si>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</si>
  <si>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</si>
  <si>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</si>
  <si>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</si>
  <si>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</si>
  <si>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</si>
  <si>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</si>
  <si>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</si>
  <si>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</si>
  <si>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</si>
  <si>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</si>
  <si>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</si>
  <si>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</si>
  <si>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</si>
  <si>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</si>
  <si>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</si>
  <si>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</si>
  <si>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</si>
  <si>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</si>
  <si>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</si>
  <si>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</si>
  <si>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</si>
  <si>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</si>
  <si>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</si>
  <si>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</si>
  <si>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</si>
  <si>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</si>
  <si>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</si>
  <si>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</si>
  <si>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</si>
  <si>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</si>
  <si>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</si>
  <si>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</si>
  <si>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</si>
  <si>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</si>
  <si>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</si>
  <si>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</si>
  <si>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</si>
  <si>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</si>
  <si>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</si>
  <si>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</si>
  <si>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</si>
  <si>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</si>
  <si>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</si>
  <si>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</si>
  <si>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</si>
  <si>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</si>
  <si>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</si>
  <si>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</si>
  <si>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</si>
  <si>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</si>
  <si>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</si>
  <si>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</si>
  <si>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</si>
  <si>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</si>
  <si>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</si>
  <si>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</si>
  <si>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</si>
  <si>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</si>
  <si>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</si>
  <si>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</si>
  <si>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</si>
  <si>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</si>
  <si>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</si>
  <si>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</si>
  <si>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</si>
  <si>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</si>
  <si>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</si>
  <si>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</si>
  <si>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</si>
  <si>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</si>
  <si>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</si>
  <si>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</si>
  <si>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</si>
  <si>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</si>
  <si>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</si>
  <si>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</si>
  <si>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</si>
  <si>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</si>
  <si>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</si>
  <si>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</si>
  <si>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</si>
  <si>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</si>
  <si>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</si>
  <si>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</si>
  <si>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</si>
  <si>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</si>
  <si>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</si>
  <si>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</si>
  <si>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</si>
  <si>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</si>
  <si>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</si>
  <si>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</si>
  <si>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</si>
  <si>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</si>
  <si>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</si>
  <si>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</si>
  <si>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</si>
  <si>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</si>
  <si>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</si>
  <si>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</si>
  <si>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</si>
  <si>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</si>
  <si>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</si>
  <si>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</si>
  <si>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</si>
  <si>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</si>
  <si>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</si>
  <si>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</si>
  <si>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</si>
  <si>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</si>
  <si>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</si>
  <si>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</si>
  <si>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</si>
  <si>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</si>
  <si>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</si>
  <si>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</si>
  <si>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</si>
  <si>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</si>
  <si>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</si>
  <si>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</si>
  <si>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</si>
  <si>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</si>
  <si>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</si>
  <si>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</si>
  <si>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</si>
  <si>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</si>
  <si>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</si>
  <si>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</si>
  <si>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</si>
  <si>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</si>
  <si>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</si>
  <si>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</si>
  <si>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</si>
  <si>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</si>
  <si>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</si>
  <si>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</si>
  <si>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</si>
  <si>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</si>
  <si>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</si>
  <si>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</si>
  <si>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</si>
  <si>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</si>
  <si>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</si>
  <si>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</si>
  <si>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</si>
  <si>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</si>
  <si>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</si>
  <si>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</si>
  <si>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</si>
  <si>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</si>
  <si>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</si>
  <si>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</si>
  <si>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</si>
  <si>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</si>
  <si>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</si>
  <si>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</si>
  <si>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</si>
  <si>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</si>
  <si>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</si>
  <si>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</si>
  <si>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</si>
  <si>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</si>
  <si>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</si>
  <si>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</si>
  <si>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</si>
  <si>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</si>
  <si>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</si>
  <si>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</si>
  <si>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</si>
  <si>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</si>
  <si>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</si>
  <si>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</si>
  <si>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</si>
  <si>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</si>
  <si>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</si>
  <si>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</si>
  <si>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</si>
  <si>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</si>
  <si>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</si>
  <si>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</si>
  <si>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</si>
  <si>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</si>
  <si>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</si>
  <si>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</si>
  <si>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</si>
  <si>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</si>
  <si>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</si>
  <si>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</si>
  <si>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</si>
  <si>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</si>
  <si>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</si>
  <si>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</si>
  <si>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</si>
  <si>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</si>
  <si>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</si>
  <si>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</si>
  <si>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</si>
  <si>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</si>
  <si>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</si>
  <si>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</si>
  <si>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</si>
  <si>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</si>
  <si>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</si>
  <si>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</si>
  <si>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</si>
  <si>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</si>
  <si>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</si>
  <si>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</si>
  <si>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</si>
  <si>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</si>
  <si>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</si>
  <si>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</si>
  <si>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</si>
  <si>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</si>
  <si>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</si>
  <si>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</si>
  <si>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</si>
  <si>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</si>
  <si>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</si>
  <si>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</si>
  <si>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</si>
  <si>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</si>
  <si>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</si>
  <si>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</si>
  <si>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</si>
  <si>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</si>
  <si>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</si>
  <si>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</si>
  <si>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</si>
  <si>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</si>
  <si>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</si>
  <si>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</si>
  <si>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</si>
  <si>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</si>
  <si>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</si>
  <si>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</si>
  <si>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</si>
  <si>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</si>
  <si>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</si>
  <si>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</si>
  <si>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</si>
  <si>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</si>
  <si>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</si>
  <si>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</si>
  <si>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</si>
  <si>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</si>
  <si>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</si>
  <si>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</si>
  <si>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</si>
  <si>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</si>
  <si>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</si>
  <si>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</si>
  <si>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</si>
  <si>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</si>
  <si>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</si>
  <si>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</si>
  <si>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</si>
  <si>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</si>
  <si>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</si>
  <si>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</si>
  <si>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</si>
  <si>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</si>
  <si>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</si>
  <si>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</si>
  <si>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</si>
  <si>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</si>
  <si>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</si>
  <si>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</si>
  <si>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</si>
  <si>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</si>
  <si>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</si>
  <si>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</si>
  <si>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</si>
  <si>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</si>
  <si>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</si>
  <si>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</si>
  <si>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</si>
  <si>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</si>
  <si>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</si>
  <si>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</si>
  <si>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</si>
  <si>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</si>
  <si>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</si>
  <si>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</si>
  <si>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</si>
  <si>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</si>
  <si>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</si>
  <si>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</si>
  <si>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</si>
  <si>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</si>
  <si>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</si>
  <si>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</si>
  <si>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</si>
  <si>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</si>
  <si>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</si>
  <si>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</si>
  <si>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</si>
  <si>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</si>
  <si>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</si>
  <si>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</si>
  <si>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</si>
  <si>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</si>
  <si>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</si>
  <si>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</si>
  <si>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</si>
  <si>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</si>
  <si>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</si>
  <si>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</si>
  <si>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</si>
  <si>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</si>
  <si>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</si>
  <si>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</si>
  <si>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</si>
  <si>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</si>
  <si>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</si>
  <si>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</si>
  <si>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</si>
  <si>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</si>
  <si>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</si>
  <si>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</si>
  <si>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</si>
  <si>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</si>
  <si>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</si>
  <si>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</si>
  <si>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</si>
  <si>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</si>
  <si>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</si>
  <si>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</si>
  <si>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</si>
  <si>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</si>
  <si>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</si>
  <si>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</si>
  <si>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</si>
  <si>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</si>
  <si>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</si>
  <si>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</si>
  <si>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</si>
  <si>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</si>
  <si>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</si>
  <si>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</si>
  <si>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</si>
  <si>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</si>
  <si>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</si>
  <si>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</si>
  <si>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</si>
  <si>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</si>
  <si>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</si>
  <si>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</si>
  <si>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</si>
  <si>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</si>
  <si>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</si>
  <si>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</si>
  <si>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</si>
  <si>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</si>
  <si>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</si>
  <si>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</si>
  <si>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</si>
  <si>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</si>
  <si>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</si>
  <si>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</si>
  <si>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</si>
  <si>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</si>
  <si>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</si>
  <si>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</si>
  <si>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</si>
  <si>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</si>
  <si>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</si>
  <si>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</si>
  <si>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</si>
  <si>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</si>
  <si>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</si>
  <si>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</si>
  <si>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</si>
  <si>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</si>
  <si>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</si>
  <si>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</si>
  <si>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</si>
  <si>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</si>
  <si>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</si>
  <si>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</si>
  <si>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</si>
  <si>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</si>
  <si>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</si>
  <si>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</si>
  <si>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</si>
  <si>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</si>
  <si>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</si>
  <si>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</si>
  <si>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</si>
  <si>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</si>
  <si>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</si>
  <si>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</si>
  <si>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</si>
  <si>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</si>
  <si>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</si>
  <si>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</si>
  <si>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</si>
  <si>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</si>
  <si>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</si>
  <si>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</si>
  <si>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</si>
  <si>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</si>
  <si>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</si>
  <si>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</si>
  <si>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</si>
  <si>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</si>
  <si>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</si>
  <si>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</si>
  <si>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</si>
  <si>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</si>
  <si>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</si>
  <si>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</si>
  <si>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</si>
  <si>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</si>
  <si>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</si>
  <si>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</si>
  <si>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</si>
  <si>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</si>
  <si>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</si>
  <si>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</si>
  <si>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</si>
  <si>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</si>
  <si>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</si>
  <si>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</si>
  <si>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</si>
  <si>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</si>
  <si>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</si>
  <si>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</si>
  <si>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</si>
  <si>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</si>
  <si>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</si>
  <si>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</si>
  <si>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</si>
  <si>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</si>
  <si>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</si>
  <si>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</si>
  <si>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</si>
  <si>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</si>
  <si>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</si>
  <si>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</si>
  <si>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</si>
  <si>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</si>
  <si>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</si>
  <si>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</si>
  <si>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</si>
  <si>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</si>
  <si>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</si>
  <si>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</si>
  <si>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</si>
  <si>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</si>
  <si>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</si>
  <si>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</si>
  <si>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</si>
  <si>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</si>
  <si>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</si>
  <si>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</si>
  <si>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</si>
  <si>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</si>
  <si>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</si>
  <si>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</si>
  <si>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</si>
  <si>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</si>
  <si>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</si>
  <si>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</si>
  <si>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</si>
  <si>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</si>
  <si>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</si>
  <si>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</si>
  <si>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</si>
  <si>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</si>
  <si>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</si>
  <si>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</si>
  <si>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</si>
  <si>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</si>
  <si>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</si>
  <si>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</si>
  <si>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</si>
  <si>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</si>
  <si>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</si>
  <si>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</si>
  <si>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</si>
  <si>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</si>
  <si>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</si>
  <si>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</si>
  <si>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</si>
  <si>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</si>
  <si>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</si>
  <si>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</si>
  <si>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</si>
  <si>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</si>
  <si>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</si>
  <si>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</si>
  <si>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</si>
  <si>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</si>
  <si>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</si>
  <si>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</si>
  <si>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</si>
  <si>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</si>
  <si>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</si>
  <si>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</si>
  <si>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</si>
  <si>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</si>
  <si>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</si>
  <si>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</si>
  <si>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</si>
  <si>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</si>
  <si>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</si>
  <si>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</si>
  <si>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</si>
  <si>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</si>
  <si>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</si>
  <si>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</si>
  <si>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</si>
  <si>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</si>
  <si>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</si>
  <si>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</si>
  <si>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</si>
  <si>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</si>
  <si>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</si>
  <si>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</si>
  <si>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</si>
  <si>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</si>
  <si>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</si>
  <si>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</si>
  <si>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</si>
  <si>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</si>
  <si>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</si>
  <si>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</si>
  <si>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</si>
  <si>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</si>
  <si>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</si>
  <si>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</si>
  <si>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</si>
  <si>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</si>
  <si>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</si>
  <si>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</si>
  <si>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</si>
  <si>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</si>
  <si>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</si>
  <si>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</si>
  <si>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</si>
  <si>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</si>
  <si>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</si>
  <si>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</si>
  <si>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</si>
  <si>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</si>
  <si>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</si>
  <si>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</si>
  <si>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</si>
  <si>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</si>
  <si>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</si>
  <si>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</si>
  <si>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</si>
  <si>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</si>
  <si>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</si>
  <si>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</si>
  <si>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</si>
  <si>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</si>
  <si>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</si>
  <si>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</si>
  <si>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</si>
  <si>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</si>
  <si>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</si>
  <si>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</si>
  <si>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</si>
  <si>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</si>
  <si>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</si>
  <si>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</si>
  <si>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</si>
  <si>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</si>
  <si>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</si>
  <si>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</si>
  <si>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</si>
  <si>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</si>
  <si>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</si>
  <si>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</si>
  <si>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</si>
  <si>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</si>
  <si>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</si>
  <si>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</si>
  <si>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</si>
  <si>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</si>
  <si>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</si>
  <si>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</si>
  <si>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</si>
  <si>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</si>
  <si>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</si>
  <si>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</si>
  <si>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</si>
  <si>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</si>
  <si>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</si>
  <si>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</si>
  <si>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</si>
  <si>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</si>
  <si>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</si>
  <si>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</si>
  <si>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</si>
  <si>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</si>
  <si>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</si>
  <si>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</si>
  <si>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</si>
  <si>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</si>
  <si>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</si>
  <si>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</si>
  <si>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</si>
  <si>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</si>
  <si>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</si>
  <si>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</si>
  <si>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</si>
  <si>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</si>
  <si>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</si>
  <si>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</si>
  <si>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</si>
  <si>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</si>
  <si>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</si>
  <si>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</si>
  <si>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</si>
  <si>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</si>
  <si>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</si>
  <si>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</si>
  <si>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</si>
  <si>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</si>
  <si>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</si>
  <si>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</si>
  <si>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</si>
  <si>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</si>
  <si>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</si>
  <si>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</si>
  <si>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</si>
  <si>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</si>
  <si>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</si>
  <si>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</si>
  <si>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</si>
  <si>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</si>
  <si>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</si>
  <si>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</si>
  <si>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</si>
  <si>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</si>
  <si>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</si>
  <si>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</si>
  <si>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</si>
  <si>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</si>
  <si>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</si>
  <si>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</si>
  <si>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</si>
  <si>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</si>
  <si>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</si>
  <si>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</si>
  <si>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</si>
  <si>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</si>
  <si>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</si>
  <si>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</si>
  <si>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</si>
  <si>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</si>
  <si>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</si>
  <si>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</si>
  <si>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</si>
  <si>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</si>
  <si>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</si>
  <si>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</si>
  <si>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</si>
  <si>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</si>
  <si>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</si>
  <si>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</si>
  <si>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</si>
  <si>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</si>
  <si>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</si>
  <si>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</si>
  <si>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</si>
  <si>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</si>
  <si>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</si>
  <si>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</si>
  <si>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</si>
  <si>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</si>
  <si>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</si>
  <si>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</si>
  <si>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</si>
  <si>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</si>
  <si>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</si>
  <si>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</si>
  <si>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</si>
  <si>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</si>
  <si>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</si>
  <si>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</si>
  <si>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</si>
  <si>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</si>
  <si>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</si>
  <si>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</si>
  <si>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</si>
  <si>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</si>
  <si>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</si>
  <si>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</si>
  <si>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</si>
  <si>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</si>
  <si>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</si>
  <si>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</si>
  <si>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</si>
  <si>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</si>
  <si>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</si>
  <si>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</si>
  <si>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</si>
  <si>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</si>
  <si>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</si>
  <si>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</si>
  <si>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</si>
  <si>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</si>
  <si>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</si>
  <si>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</si>
  <si>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</si>
  <si>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</si>
  <si>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</si>
  <si>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</si>
  <si>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</si>
  <si>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</si>
  <si>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</si>
  <si>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</si>
  <si>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</si>
  <si>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</si>
  <si>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</si>
  <si>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</si>
  <si>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</si>
  <si>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</si>
  <si>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</si>
  <si>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</si>
  <si>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</si>
  <si>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</si>
  <si>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</si>
  <si>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</si>
  <si>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</si>
  <si>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</si>
  <si>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</si>
  <si>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</si>
  <si>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</si>
  <si>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</si>
  <si>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</si>
  <si>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</si>
  <si>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</si>
  <si>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</si>
  <si>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</si>
  <si>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</si>
  <si>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</si>
  <si>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</si>
  <si>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</si>
  <si>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</si>
  <si>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</si>
  <si>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</si>
  <si>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</si>
  <si>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</si>
  <si>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</si>
  <si>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</si>
  <si>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</si>
  <si>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</si>
  <si>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</si>
  <si>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</si>
  <si>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</si>
  <si>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</si>
  <si>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</si>
  <si>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</si>
  <si>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</si>
  <si>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</si>
  <si>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</si>
  <si>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</si>
  <si>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</si>
  <si>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</si>
  <si>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</si>
  <si>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</si>
  <si>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</si>
  <si>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</si>
  <si>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</si>
  <si>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</si>
  <si>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</si>
  <si>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</si>
  <si>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</si>
  <si>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</si>
  <si>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</si>
  <si>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</si>
  <si>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</si>
  <si>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</si>
  <si>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</si>
  <si>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</si>
  <si>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</si>
  <si>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</si>
  <si>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</si>
  <si>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</si>
  <si>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</si>
  <si>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</si>
  <si>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</si>
  <si>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</si>
  <si>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</si>
  <si>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</si>
  <si>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</si>
  <si>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</si>
  <si>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</si>
  <si>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</si>
  <si>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</si>
  <si>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</si>
  <si>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</si>
  <si>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</si>
  <si>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</si>
  <si>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</si>
  <si>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</si>
  <si>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</si>
  <si>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</si>
  <si>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</si>
  <si>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</si>
  <si>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</si>
  <si>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</si>
  <si>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</si>
  <si>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</si>
  <si>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</si>
  <si>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</si>
  <si>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</si>
  <si>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</si>
  <si>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</si>
  <si>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</si>
  <si>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</si>
  <si>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</si>
  <si>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</si>
  <si>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</si>
  <si>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</si>
  <si>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</si>
  <si>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</si>
  <si>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</si>
  <si>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</si>
  <si>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</si>
  <si>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</si>
  <si>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</si>
  <si>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</si>
  <si>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</si>
  <si>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</si>
  <si>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</si>
  <si>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</si>
  <si>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</si>
  <si>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</si>
  <si>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</si>
  <si>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</si>
  <si>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</si>
  <si>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</si>
  <si>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</si>
  <si>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</si>
  <si>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</si>
  <si>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</si>
  <si>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</si>
  <si>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</si>
  <si>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</si>
  <si>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</si>
  <si>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</si>
  <si>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</si>
  <si>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</si>
  <si>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</si>
  <si>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</si>
  <si>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</si>
  <si>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</si>
  <si>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</si>
  <si>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</si>
  <si>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</si>
  <si>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</si>
  <si>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</si>
  <si>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</si>
  <si>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</si>
  <si>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</si>
  <si>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</si>
  <si>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</si>
  <si>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</si>
  <si>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</si>
  <si>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</si>
  <si>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</si>
  <si>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</si>
  <si>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</si>
  <si>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</si>
  <si>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</si>
  <si>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</si>
  <si>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</si>
  <si>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</si>
  <si>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</si>
  <si>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</si>
  <si>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</si>
  <si>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</si>
  <si>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</si>
  <si>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</si>
  <si>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</si>
  <si>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</si>
  <si>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</si>
  <si>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</si>
  <si>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</si>
  <si>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</si>
  <si>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</si>
  <si>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</si>
  <si>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</si>
  <si>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</si>
  <si>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</si>
  <si>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</si>
  <si>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</si>
  <si>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</si>
  <si>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</si>
  <si>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</si>
  <si>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</si>
  <si>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</si>
  <si>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</si>
  <si>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</si>
  <si>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</si>
  <si>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</si>
  <si>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</si>
  <si>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</si>
  <si>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</si>
  <si>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</si>
  <si>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</si>
  <si>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</si>
  <si>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</si>
  <si>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</si>
  <si>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</si>
  <si>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</si>
  <si>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</si>
  <si>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</si>
  <si>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</si>
  <si>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</si>
  <si>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</si>
  <si>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</si>
  <si>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</si>
  <si>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</si>
  <si>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</si>
  <si>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</si>
  <si>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</si>
  <si>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</si>
  <si>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</si>
  <si>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</si>
  <si>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</si>
  <si>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</si>
  <si>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</si>
  <si>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</si>
  <si>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</si>
  <si>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</si>
  <si>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</si>
  <si>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</si>
  <si>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</si>
  <si>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</si>
  <si>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</si>
  <si>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</si>
  <si>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</si>
  <si>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</si>
  <si>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</si>
  <si>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</si>
  <si>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</si>
  <si>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</si>
  <si>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</si>
  <si>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</si>
  <si>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</si>
  <si>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</si>
  <si>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</si>
  <si>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</si>
  <si>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</si>
  <si>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</si>
  <si>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</si>
  <si>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</si>
  <si>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</si>
  <si>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</si>
  <si>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</si>
  <si>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</si>
  <si>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</si>
  <si>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</si>
  <si>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</si>
  <si>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</si>
  <si>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</si>
  <si>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</si>
  <si>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</si>
  <si>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</si>
  <si>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</si>
  <si>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</si>
  <si>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</si>
  <si>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</si>
  <si>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</si>
  <si>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</si>
  <si>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</si>
  <si>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</si>
  <si>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</si>
  <si>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</si>
  <si>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</si>
  <si>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</si>
  <si>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</si>
  <si>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</si>
  <si>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</si>
  <si>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</si>
  <si>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</si>
  <si>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</si>
  <si>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</si>
  <si>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</si>
  <si>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</si>
  <si>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</si>
  <si>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</si>
  <si>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</si>
  <si>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</si>
  <si>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</si>
  <si>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</si>
  <si>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</si>
  <si>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</si>
  <si>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</si>
  <si>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</si>
  <si>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</si>
  <si>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</si>
  <si>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</si>
  <si>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</si>
  <si>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</si>
  <si>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</si>
  <si>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</si>
  <si>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</si>
  <si>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</si>
  <si>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</si>
  <si>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</si>
  <si>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</si>
  <si>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</si>
  <si>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</si>
  <si>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</si>
  <si>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</si>
  <si>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</si>
  <si>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</si>
  <si>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</si>
  <si>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</si>
  <si>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</si>
  <si>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</si>
  <si>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</si>
  <si>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</si>
  <si>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</si>
  <si>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</si>
  <si>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</si>
  <si>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</si>
  <si>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</si>
  <si>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</si>
  <si>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</si>
  <si>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</si>
  <si>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</si>
  <si>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</si>
  <si>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</si>
  <si>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</si>
  <si>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</si>
  <si>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</si>
  <si>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</si>
  <si>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</si>
  <si>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</si>
  <si>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</si>
  <si>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</si>
  <si>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</si>
  <si>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</si>
  <si>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</si>
  <si>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</si>
  <si>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</si>
  <si>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</si>
  <si>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</si>
  <si>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</si>
  <si>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</si>
  <si>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</si>
  <si>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</si>
  <si>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</si>
  <si>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</si>
  <si>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</si>
  <si>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</si>
  <si>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</si>
  <si>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</si>
  <si>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</si>
  <si>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</si>
  <si>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</si>
  <si>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</si>
  <si>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</si>
  <si>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</si>
  <si>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</si>
  <si>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</si>
  <si>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</si>
  <si>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</si>
  <si>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</si>
  <si>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</si>
  <si>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</si>
  <si>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</si>
  <si>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</si>
  <si>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</si>
  <si>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</si>
  <si>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</si>
  <si>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</si>
  <si>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</si>
  <si>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</si>
  <si>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</si>
  <si>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</si>
  <si>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</si>
  <si>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</si>
  <si>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</si>
  <si>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</si>
  <si>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</si>
  <si>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</si>
  <si>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</si>
  <si>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</si>
  <si>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</si>
  <si>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</si>
  <si>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</si>
  <si>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</si>
  <si>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</si>
  <si>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</si>
  <si>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</si>
  <si>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</si>
  <si>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</si>
  <si>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</si>
  <si>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</si>
  <si>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</si>
  <si>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</si>
  <si>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</si>
  <si>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</si>
  <si>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</si>
  <si>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</si>
  <si>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</si>
  <si>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</si>
  <si>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</si>
  <si>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</si>
  <si>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</si>
  <si>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</si>
  <si>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</si>
  <si>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</si>
  <si>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</si>
  <si>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</si>
  <si>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</si>
  <si>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</si>
  <si>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</si>
  <si>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</si>
  <si>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</si>
  <si>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</si>
  <si>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</si>
  <si>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</si>
  <si>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</si>
  <si>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</si>
  <si>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</si>
  <si>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</si>
  <si>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</si>
  <si>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</si>
  <si>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</si>
  <si>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</si>
  <si>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</si>
  <si>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</si>
  <si>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</si>
  <si>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</si>
  <si>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</si>
  <si>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</si>
  <si>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</si>
  <si>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</si>
  <si>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</si>
  <si>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</si>
  <si>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</si>
  <si>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</si>
  <si>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</si>
  <si>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</si>
  <si>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</si>
  <si>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</si>
  <si>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</si>
  <si>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</si>
  <si>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</si>
  <si>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</si>
  <si>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</si>
  <si>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</si>
  <si>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</si>
  <si>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</si>
  <si>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</si>
  <si>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</si>
  <si>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</si>
  <si>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</si>
  <si>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</si>
  <si>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</si>
  <si>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</si>
  <si>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</si>
  <si>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</si>
  <si>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</si>
  <si>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</si>
  <si>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</si>
  <si>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</si>
  <si>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</si>
  <si>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</si>
  <si>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</si>
  <si>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</si>
  <si>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</si>
  <si>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</si>
  <si>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</si>
  <si>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</si>
  <si>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</si>
  <si>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</si>
  <si>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</si>
  <si>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</si>
  <si>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</si>
  <si>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</si>
  <si>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</si>
  <si>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</si>
  <si>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</si>
  <si>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</si>
  <si>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</si>
  <si>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</si>
  <si>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</si>
  <si>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</si>
  <si>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</si>
  <si>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</si>
  <si>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</si>
  <si>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</si>
  <si>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</si>
  <si>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</si>
  <si>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</si>
  <si>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</si>
  <si>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</si>
  <si>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</si>
  <si>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</si>
  <si>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</si>
  <si>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</si>
  <si>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</si>
  <si>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</si>
  <si>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</si>
  <si>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</si>
  <si>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</si>
  <si>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</si>
  <si>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</si>
  <si>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</si>
  <si>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</si>
  <si>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</si>
  <si>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</si>
  <si>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</si>
  <si>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</si>
  <si>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</si>
  <si>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</si>
  <si>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</si>
  <si>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</si>
  <si>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</si>
  <si>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</si>
  <si>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</si>
  <si>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</si>
  <si>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</si>
  <si>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</si>
  <si>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</si>
  <si>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</si>
  <si>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</si>
  <si>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</si>
  <si>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</si>
  <si>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</si>
  <si>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</si>
  <si>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</si>
  <si>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</si>
  <si>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</si>
  <si>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</si>
  <si>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</si>
  <si>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</si>
  <si>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</si>
  <si>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</si>
  <si>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</si>
  <si>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</si>
  <si>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</si>
  <si>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</si>
  <si>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</si>
  <si>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</si>
  <si>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</si>
  <si>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</si>
  <si>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</si>
  <si>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</si>
  <si>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</si>
  <si>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</si>
  <si>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</si>
  <si>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</si>
  <si>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</si>
  <si>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</si>
  <si>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</si>
  <si>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</si>
  <si>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</si>
  <si>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</si>
  <si>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</si>
  <si>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</si>
  <si>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</si>
  <si>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</si>
  <si>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</si>
  <si>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</si>
  <si>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</si>
  <si>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</si>
  <si>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</si>
  <si>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</si>
  <si>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</si>
  <si>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</si>
  <si>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</si>
  <si>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</si>
  <si>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</si>
  <si>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</si>
  <si>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</si>
  <si>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</si>
  <si>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</si>
  <si>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</si>
  <si>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</si>
  <si>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</si>
  <si>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</si>
  <si>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</si>
  <si>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</si>
  <si>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</si>
  <si>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</si>
  <si>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</si>
  <si>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</si>
  <si>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</si>
  <si>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</si>
  <si>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</si>
  <si>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</si>
  <si>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</si>
  <si>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</si>
  <si>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</si>
  <si>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</si>
  <si>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</si>
  <si>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</si>
  <si>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</si>
  <si>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</si>
  <si>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</si>
  <si>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</si>
  <si>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</si>
  <si>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</si>
  <si>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</si>
  <si>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</si>
  <si>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</si>
  <si>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</si>
  <si>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</si>
  <si>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</si>
  <si>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</si>
  <si>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</si>
  <si>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</si>
  <si>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</si>
  <si>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</si>
  <si>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</si>
  <si>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</si>
  <si>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</si>
  <si>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</si>
  <si>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</si>
  <si>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</si>
  <si>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</si>
  <si>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</si>
  <si>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</si>
  <si>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</si>
  <si>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</si>
  <si>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</si>
  <si>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</si>
  <si>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</si>
  <si>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</si>
  <si>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</si>
  <si>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</si>
  <si>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</si>
  <si>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</si>
  <si>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</si>
  <si>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</si>
  <si>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</si>
  <si>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</si>
  <si>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</si>
  <si>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</si>
  <si>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</si>
  <si>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</si>
  <si>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</si>
  <si>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</si>
  <si>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</si>
  <si>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</si>
  <si>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</si>
  <si>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</si>
  <si>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</si>
  <si>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</si>
  <si>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</si>
  <si>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</si>
  <si>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</si>
  <si>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</si>
  <si>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</si>
  <si>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</si>
  <si>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</si>
  <si>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</si>
  <si>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</si>
  <si>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</si>
  <si>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</si>
  <si>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</si>
  <si>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</si>
  <si>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</si>
  <si>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</si>
  <si>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</si>
  <si>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</si>
  <si>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</si>
  <si>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</si>
  <si>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</si>
  <si>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</si>
  <si>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</si>
  <si>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</si>
  <si>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</si>
  <si>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</si>
  <si>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</si>
  <si>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</si>
  <si>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</si>
  <si>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</si>
  <si>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</si>
  <si>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</si>
  <si>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</si>
  <si>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</si>
  <si>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</si>
  <si>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</si>
  <si>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</si>
  <si>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</si>
  <si>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</si>
  <si>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</si>
  <si>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</si>
  <si>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</si>
  <si>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</si>
  <si>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</si>
  <si>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</si>
  <si>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</si>
  <si>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</si>
  <si>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</si>
  <si>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</si>
  <si>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</si>
  <si>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</si>
  <si>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</si>
  <si>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</si>
  <si>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</si>
  <si>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</si>
  <si>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</si>
  <si>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</si>
  <si>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</si>
  <si>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</si>
  <si>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</si>
  <si>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</si>
  <si>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</si>
  <si>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</si>
  <si>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</si>
  <si>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</si>
  <si>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</si>
  <si>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</si>
  <si>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</si>
  <si>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</si>
  <si>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</si>
  <si>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</si>
  <si>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</si>
  <si>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</si>
  <si>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</si>
  <si>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</si>
  <si>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</si>
  <si>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</si>
  <si>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</si>
  <si>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</si>
  <si>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</si>
  <si>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</si>
  <si>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</si>
  <si>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</si>
  <si>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</si>
  <si>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</si>
  <si>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</si>
  <si>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</si>
  <si>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</si>
  <si>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</si>
  <si>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</si>
  <si>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</si>
  <si>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</si>
  <si>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</si>
  <si>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</si>
  <si>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</si>
  <si>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</si>
  <si>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</si>
  <si>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</si>
  <si>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</si>
  <si>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</si>
  <si>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</si>
  <si>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</si>
  <si>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</si>
  <si>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</si>
  <si>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</si>
  <si>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</si>
  <si>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</si>
  <si>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</si>
  <si>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</si>
  <si>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</si>
  <si>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</si>
  <si>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</si>
  <si>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</si>
  <si>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</si>
  <si>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</si>
  <si>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</si>
  <si>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</si>
  <si>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</si>
  <si>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</si>
  <si>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</si>
  <si>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</si>
  <si>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</si>
  <si>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</si>
  <si>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</si>
  <si>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</si>
  <si>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</si>
  <si>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</si>
  <si>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</si>
  <si>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</si>
  <si>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</si>
  <si>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</si>
  <si>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</si>
  <si>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</si>
  <si>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</si>
  <si>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</si>
  <si>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</si>
  <si>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</si>
  <si>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</si>
  <si>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</si>
  <si>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</si>
  <si>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</si>
  <si>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</si>
  <si>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</si>
  <si>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</si>
  <si>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</si>
  <si>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</si>
  <si>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</si>
  <si>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</si>
  <si>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</si>
  <si>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</si>
  <si>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</si>
  <si>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</si>
  <si>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</si>
  <si>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</si>
  <si>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</si>
  <si>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</si>
  <si>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</si>
  <si>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</si>
  <si>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</si>
  <si>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</si>
  <si>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</si>
  <si>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</si>
  <si>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</si>
  <si>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</si>
  <si>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</si>
  <si>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</si>
  <si>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</si>
  <si>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</si>
  <si>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</si>
  <si>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</si>
  <si>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</si>
  <si>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</si>
  <si>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</si>
  <si>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</si>
  <si>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</si>
  <si>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</si>
  <si>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</si>
  <si>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</si>
  <si>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</si>
  <si>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</si>
  <si>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</si>
  <si>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</si>
  <si>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</si>
  <si>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</si>
  <si>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</si>
  <si>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</si>
  <si>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</si>
  <si>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</si>
  <si>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</si>
  <si>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</si>
  <si>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</si>
  <si>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</si>
  <si>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</si>
  <si>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</si>
  <si>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</si>
  <si>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</si>
  <si>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</si>
  <si>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</si>
  <si>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</si>
  <si>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</si>
  <si>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</si>
  <si>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</si>
  <si>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</si>
  <si>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</si>
  <si>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</si>
  <si>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</si>
  <si>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</si>
  <si>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</si>
  <si>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</si>
  <si>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</si>
  <si>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</si>
  <si>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</si>
  <si>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</si>
  <si>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</si>
  <si>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</si>
  <si>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</si>
  <si>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</si>
  <si>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</si>
  <si>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</si>
  <si>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</si>
  <si>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</si>
  <si>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</si>
  <si>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</si>
  <si>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</si>
  <si>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</si>
  <si>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</si>
  <si>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</si>
  <si>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</si>
  <si>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</si>
  <si>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</si>
  <si>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</si>
  <si>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</si>
  <si>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</si>
  <si>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</si>
  <si>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</si>
  <si>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</si>
  <si>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</si>
  <si>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</si>
  <si>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</si>
  <si>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</si>
  <si>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</si>
  <si>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</si>
  <si>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</si>
  <si>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</si>
  <si>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</si>
  <si>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</si>
  <si>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</si>
  <si>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</si>
  <si>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</si>
  <si>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</si>
  <si>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</si>
  <si>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</si>
  <si>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</si>
  <si>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</si>
  <si>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</si>
  <si>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</si>
  <si>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</si>
  <si>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</si>
  <si>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</si>
  <si>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</si>
  <si>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</si>
  <si>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</si>
  <si>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</si>
  <si>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</si>
  <si>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</si>
  <si>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</si>
  <si>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</si>
  <si>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</si>
  <si>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</si>
  <si>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</si>
  <si>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</si>
  <si>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</si>
  <si>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</si>
  <si>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</si>
  <si>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</si>
  <si>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</si>
  <si>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</si>
  <si>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</si>
  <si>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</si>
  <si>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</si>
  <si>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</si>
  <si>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</si>
  <si>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</si>
  <si>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</si>
  <si>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</si>
  <si>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</si>
  <si>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</si>
  <si>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</si>
  <si>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</si>
  <si>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</si>
  <si>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</si>
  <si>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</si>
  <si>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</si>
  <si>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</si>
  <si>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</si>
  <si>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</si>
  <si>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</si>
  <si>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</si>
  <si>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</si>
  <si>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</si>
  <si>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</si>
  <si>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</si>
  <si>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</si>
  <si>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</si>
  <si>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</si>
  <si>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</si>
  <si>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</si>
  <si>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</si>
  <si>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</si>
  <si>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</si>
  <si>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</si>
  <si>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</si>
  <si>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</si>
  <si>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</si>
  <si>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</si>
  <si>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</si>
  <si>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</si>
  <si>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</si>
  <si>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</si>
  <si>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</si>
  <si>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</si>
  <si>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</si>
  <si>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</si>
  <si>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</si>
  <si>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</si>
  <si>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</si>
  <si>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</si>
  <si>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</si>
  <si>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</si>
  <si>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</si>
  <si>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</si>
  <si>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</si>
  <si>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</si>
  <si>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</si>
  <si>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</si>
  <si>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</si>
  <si>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</si>
  <si>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</si>
  <si>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</si>
  <si>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</si>
  <si>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</si>
  <si>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</si>
  <si>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</si>
  <si>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</si>
  <si>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</si>
  <si>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</si>
  <si>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</si>
  <si>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</si>
  <si>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</si>
  <si>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</si>
  <si>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</si>
  <si>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</si>
  <si>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</si>
  <si>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</si>
  <si>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</si>
  <si>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</si>
  <si>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</si>
  <si>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</si>
  <si>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</si>
  <si>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</si>
  <si>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</si>
  <si>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</si>
  <si>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</si>
  <si>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</si>
  <si>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</si>
  <si>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</si>
  <si>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</si>
  <si>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</si>
  <si>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</si>
  <si>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</si>
  <si>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</si>
  <si>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</si>
  <si>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</si>
  <si>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</si>
  <si>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</si>
  <si>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</si>
  <si>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</si>
  <si>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</si>
  <si>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</si>
  <si>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</si>
  <si>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</si>
  <si>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</si>
  <si>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</si>
  <si>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</si>
  <si>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</si>
  <si>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</si>
  <si>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</si>
  <si>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</si>
  <si>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</si>
  <si>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</si>
  <si>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</si>
  <si>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</si>
  <si>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</si>
  <si>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</si>
  <si>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</si>
  <si>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</si>
  <si>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</si>
  <si>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</si>
  <si>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</si>
  <si>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</si>
  <si>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</si>
  <si>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</si>
  <si>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</si>
  <si>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</si>
  <si>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</si>
  <si>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</si>
  <si>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</si>
  <si>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</si>
  <si>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</si>
  <si>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</si>
  <si>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</si>
  <si>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</si>
  <si>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</si>
  <si>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</si>
  <si>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</si>
  <si>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</si>
  <si>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</si>
  <si>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</si>
  <si>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</si>
  <si>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</si>
  <si>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</si>
  <si>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</si>
  <si>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</si>
  <si>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</si>
  <si>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</si>
  <si>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</si>
  <si>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</si>
  <si>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</si>
  <si>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</si>
  <si>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</si>
  <si>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</si>
  <si>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</si>
  <si>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</si>
  <si>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</si>
  <si>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</si>
  <si>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</si>
  <si>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</si>
  <si>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</si>
  <si>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</si>
  <si>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</si>
  <si>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</si>
  <si>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</si>
  <si>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</si>
  <si>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</si>
  <si>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</si>
  <si>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</si>
  <si>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</si>
  <si>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</si>
  <si>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</si>
  <si>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</si>
  <si>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</si>
  <si>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</si>
  <si>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</si>
  <si>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</si>
  <si>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</si>
  <si>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</si>
  <si>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</si>
  <si>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</si>
  <si>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</si>
  <si>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</si>
  <si>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</si>
  <si>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</si>
  <si>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</si>
  <si>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</si>
  <si>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</si>
  <si>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</si>
  <si>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</si>
  <si>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</si>
  <si>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</si>
  <si>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</si>
  <si>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</si>
  <si>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</si>
  <si>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</si>
  <si>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</si>
  <si>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</si>
  <si>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</si>
  <si>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</si>
  <si>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</si>
  <si>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</si>
  <si>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</si>
  <si>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</si>
  <si>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</si>
  <si>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</si>
  <si>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</si>
  <si>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</si>
  <si>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</si>
  <si>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</si>
  <si>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</si>
  <si>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</si>
  <si>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</si>
  <si>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</si>
  <si>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</si>
  <si>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</si>
  <si>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</si>
  <si>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</si>
  <si>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</si>
  <si>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</si>
  <si>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</si>
  <si>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</si>
  <si>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</si>
  <si>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</si>
  <si>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</si>
  <si>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</si>
  <si>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</si>
  <si>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</si>
  <si>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</si>
  <si>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</si>
  <si>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</si>
  <si>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</si>
  <si>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</si>
  <si>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</si>
  <si>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</si>
  <si>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</si>
  <si>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</si>
  <si>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</si>
  <si>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</si>
  <si>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</si>
  <si>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</si>
  <si>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</si>
  <si>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</si>
  <si>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</si>
  <si>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</si>
  <si>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</si>
  <si>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</si>
  <si>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</si>
  <si>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</si>
  <si>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</si>
  <si>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</si>
  <si>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</si>
  <si>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</si>
  <si>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</si>
  <si>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</si>
  <si>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</si>
  <si>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</si>
  <si>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</si>
  <si>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</si>
  <si>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</si>
  <si>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</si>
  <si>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</si>
  <si>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</si>
  <si>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</si>
  <si>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</si>
  <si>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</si>
  <si>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</si>
  <si>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</si>
  <si>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</si>
  <si>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</si>
  <si>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</si>
  <si>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</si>
  <si>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</si>
  <si>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</si>
  <si>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</si>
  <si>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</si>
  <si>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</si>
  <si>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</si>
  <si>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</si>
  <si>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</si>
  <si>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</si>
  <si>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</si>
  <si>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</si>
  <si>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</si>
  <si>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</si>
  <si>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</si>
  <si>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</si>
  <si>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</si>
  <si>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</si>
  <si>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</si>
  <si>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</si>
  <si>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</si>
  <si>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</si>
  <si>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</si>
  <si>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</si>
  <si>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</si>
  <si>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</si>
  <si>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</si>
  <si>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</si>
  <si>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</si>
  <si>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</si>
  <si>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</si>
  <si>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</si>
  <si>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</si>
  <si>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</si>
  <si>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</si>
  <si>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</si>
  <si>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</si>
  <si>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</si>
  <si>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</si>
  <si>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</si>
  <si>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</si>
  <si>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</si>
  <si>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</si>
  <si>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</si>
  <si>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</si>
  <si>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</si>
  <si>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</si>
  <si>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</si>
  <si>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</si>
  <si>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</si>
  <si>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</si>
  <si>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</si>
  <si>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</si>
  <si>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</si>
  <si>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</si>
  <si>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</si>
  <si>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</si>
  <si>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</si>
  <si>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</si>
  <si>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</si>
  <si>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</si>
  <si>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</si>
  <si>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</si>
  <si>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</si>
  <si>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</si>
  <si>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</si>
  <si>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</si>
  <si>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</si>
  <si>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</si>
  <si>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</si>
  <si>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</si>
  <si>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</si>
  <si>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</si>
  <si>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</si>
  <si>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</si>
  <si>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</si>
  <si>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</si>
  <si>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</si>
  <si>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</si>
  <si>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</si>
  <si>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</si>
  <si>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</si>
  <si>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</si>
  <si>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</si>
  <si>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</si>
  <si>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</si>
  <si>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</si>
  <si>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</si>
  <si>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</si>
  <si>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</si>
  <si>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</si>
  <si>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</si>
  <si>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</si>
  <si>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</si>
  <si>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</si>
  <si>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</si>
  <si>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</si>
  <si>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</si>
  <si>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</si>
  <si>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</si>
  <si>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</si>
  <si>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</si>
  <si>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</si>
  <si>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</si>
  <si>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</si>
  <si>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</si>
  <si>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</si>
  <si>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</si>
  <si>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</si>
  <si>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</si>
  <si>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</si>
  <si>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</si>
  <si>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</si>
  <si>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</si>
  <si>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</si>
  <si>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</si>
  <si>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</si>
  <si>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</si>
  <si>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</si>
  <si>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</si>
  <si>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</si>
  <si>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</si>
  <si>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</si>
  <si>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</si>
  <si>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</si>
  <si>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</si>
  <si>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</si>
  <si>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</si>
  <si>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</si>
  <si>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</si>
  <si>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</si>
  <si>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</si>
  <si>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</si>
  <si>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</si>
  <si>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</si>
  <si>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</si>
  <si>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</si>
  <si>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</si>
  <si>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</si>
  <si>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</si>
  <si>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</si>
  <si>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</si>
  <si>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</si>
  <si>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</si>
  <si>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</si>
  <si>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</si>
  <si>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</si>
  <si>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</si>
  <si>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</si>
  <si>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</si>
  <si>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</si>
  <si>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</si>
  <si>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</si>
  <si>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</si>
  <si>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</si>
  <si>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</si>
  <si>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</si>
  <si>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</si>
  <si>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</si>
  <si>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</si>
  <si>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</si>
  <si>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</si>
  <si>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</si>
  <si>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</si>
  <si>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</si>
  <si>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</si>
  <si>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</si>
  <si>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</si>
  <si>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</si>
  <si>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</si>
  <si>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</si>
  <si>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</si>
  <si>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</si>
  <si>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</si>
  <si>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</si>
  <si>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</si>
  <si>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</si>
  <si>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</si>
  <si>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</si>
  <si>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</si>
  <si>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</si>
  <si>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</si>
  <si>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</si>
  <si>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</si>
  <si>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</si>
  <si>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</si>
  <si>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</si>
  <si>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</si>
  <si>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</si>
  <si>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</si>
  <si>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</si>
  <si>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</si>
  <si>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</si>
  <si>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</si>
  <si>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</si>
  <si>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</si>
  <si>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</si>
  <si>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</si>
  <si>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</si>
  <si>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</si>
  <si>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</si>
  <si>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</si>
  <si>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</si>
  <si>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</si>
  <si>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</si>
  <si>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</si>
  <si>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</si>
  <si>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</si>
  <si>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</si>
  <si>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</si>
  <si>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</si>
  <si>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</si>
  <si>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</si>
  <si>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</si>
  <si>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</si>
  <si>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</si>
  <si>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</si>
  <si>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</si>
  <si>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</si>
  <si>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</si>
  <si>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</si>
  <si>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</si>
  <si>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</si>
  <si>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</si>
  <si>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</si>
  <si>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</si>
  <si>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</si>
  <si>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</si>
  <si>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</si>
  <si>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</si>
  <si>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</si>
  <si>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</si>
  <si>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</si>
  <si>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</si>
  <si>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</si>
  <si>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</si>
  <si>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</si>
  <si>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</si>
  <si>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</si>
  <si>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</si>
  <si>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</si>
  <si>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</si>
  <si>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</si>
  <si>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</si>
  <si>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</si>
  <si>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</si>
  <si>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</si>
  <si>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</si>
  <si>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</si>
  <si>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</si>
  <si>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</si>
  <si>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</si>
  <si>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</si>
  <si>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</si>
  <si>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</si>
  <si>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</si>
  <si>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</si>
  <si>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</si>
  <si>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</si>
  <si>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</si>
  <si>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</si>
  <si>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</si>
  <si>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</si>
  <si>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</si>
  <si>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</si>
  <si>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</si>
  <si>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</si>
  <si>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</si>
  <si>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</si>
  <si>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</si>
  <si>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</si>
  <si>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</si>
  <si>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</si>
  <si>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</si>
  <si>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</si>
  <si>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</si>
  <si>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</si>
  <si>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</si>
  <si>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</si>
  <si>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</si>
  <si>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</si>
  <si>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</si>
  <si>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</si>
  <si>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</si>
  <si>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</si>
  <si>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</si>
  <si>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</si>
  <si>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</si>
  <si>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</si>
  <si>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</si>
  <si>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</si>
  <si>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</si>
  <si>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</si>
  <si>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</si>
  <si>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</si>
  <si>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</si>
  <si>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</si>
  <si>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</si>
  <si>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</si>
  <si>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</si>
  <si>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</si>
  <si>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</si>
  <si>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</si>
  <si>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</si>
  <si>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</si>
  <si>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</si>
  <si>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</si>
  <si>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</si>
  <si>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</si>
  <si>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</si>
  <si>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</si>
  <si>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</si>
  <si>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</si>
  <si>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</si>
  <si>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</si>
  <si>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</si>
  <si>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</si>
  <si>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</si>
  <si>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</si>
  <si>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</si>
  <si>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</si>
  <si>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</si>
  <si>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</si>
  <si>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</si>
  <si>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</si>
  <si>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</si>
  <si>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</si>
  <si>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</si>
  <si>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</si>
  <si>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</si>
  <si>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</si>
  <si>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</si>
  <si>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</si>
  <si>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</si>
  <si>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</si>
  <si>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</si>
  <si>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</si>
  <si>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</si>
  <si>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</si>
  <si>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</si>
  <si>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</si>
  <si>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</si>
  <si>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</si>
  <si>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</si>
  <si>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</si>
  <si>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</si>
  <si>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</si>
  <si>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</si>
  <si>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</si>
  <si>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</si>
  <si>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</si>
  <si>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</si>
  <si>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</si>
  <si>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</si>
  <si>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</si>
  <si>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</si>
  <si>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</si>
  <si>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</si>
  <si>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</si>
  <si>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</si>
  <si>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</si>
  <si>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</si>
  <si>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</si>
  <si>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</si>
  <si>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</si>
  <si>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</si>
  <si>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</si>
  <si>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</si>
  <si>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</si>
  <si>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</si>
  <si>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</si>
  <si>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</si>
  <si>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</si>
  <si>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</si>
  <si>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</si>
  <si>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</si>
  <si>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</si>
  <si>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</si>
  <si>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</si>
  <si>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</si>
  <si>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</si>
  <si>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</si>
  <si>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</si>
  <si>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</si>
  <si>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</si>
  <si>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</si>
  <si>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</si>
  <si>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</si>
  <si>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</si>
  <si>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</si>
  <si>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</si>
  <si>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</si>
  <si>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</si>
  <si>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</si>
  <si>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</si>
  <si>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</si>
  <si>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</si>
  <si>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</si>
  <si>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</si>
  <si>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</si>
  <si>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</si>
  <si>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</si>
  <si>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</si>
  <si>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</si>
  <si>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</si>
  <si>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</si>
  <si>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</si>
  <si>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</si>
  <si>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</si>
  <si>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</si>
  <si>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</si>
  <si>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</si>
  <si>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</si>
  <si>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</si>
  <si>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</si>
  <si>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</si>
  <si>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</si>
  <si>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</si>
  <si>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</si>
  <si>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</si>
  <si>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</si>
  <si>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</si>
  <si>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</si>
  <si>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</si>
  <si>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</si>
  <si>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</si>
  <si>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</si>
  <si>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</si>
  <si>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</si>
  <si>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</si>
  <si>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</si>
  <si>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</si>
  <si>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</si>
  <si>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</si>
  <si>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</si>
  <si>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</si>
  <si>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</si>
  <si>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</si>
  <si>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</si>
  <si>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</si>
  <si>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</si>
  <si>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</si>
  <si>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</si>
  <si>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</si>
  <si>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</si>
  <si>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</si>
  <si>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</si>
  <si>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</si>
  <si>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</si>
  <si>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</si>
  <si>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</si>
  <si>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</si>
  <si>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</si>
  <si>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</si>
  <si>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</si>
  <si>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</si>
  <si>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</si>
  <si>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</si>
  <si>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</si>
  <si>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</si>
  <si>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</si>
  <si>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</si>
  <si>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</si>
  <si>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</si>
  <si>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</si>
  <si>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</si>
  <si>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</si>
  <si>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</si>
  <si>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</si>
  <si>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</si>
  <si>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</si>
  <si>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</si>
  <si>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</si>
  <si>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</si>
  <si>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</si>
  <si>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</si>
  <si>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</si>
  <si>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</si>
  <si>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</si>
  <si>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</si>
  <si>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</si>
  <si>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</si>
  <si>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</si>
  <si>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</si>
  <si>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</si>
  <si>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</si>
  <si>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</si>
  <si>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</si>
  <si>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</si>
  <si>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</si>
  <si>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</si>
  <si>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</si>
  <si>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</si>
  <si>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</si>
  <si>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</si>
  <si>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</si>
  <si>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</si>
  <si>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</si>
  <si>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</si>
  <si>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</si>
  <si>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</si>
  <si>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</si>
  <si>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</si>
  <si>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</si>
  <si>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</si>
  <si>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</si>
  <si>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</si>
  <si>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</si>
  <si>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</si>
  <si>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</si>
  <si>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</si>
  <si>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</si>
  <si>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</si>
  <si>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</si>
  <si>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</si>
  <si>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</si>
  <si>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</si>
  <si>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</si>
  <si>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</si>
  <si>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</si>
  <si>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</si>
  <si>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</si>
  <si>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</si>
  <si>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</si>
  <si>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</si>
  <si>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</si>
  <si>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</si>
  <si>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</si>
  <si>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</si>
  <si>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</si>
  <si>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</si>
  <si>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</si>
  <si>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</si>
  <si>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</si>
  <si>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</si>
  <si>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</si>
  <si>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</si>
  <si>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</si>
  <si>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</si>
  <si>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</si>
  <si>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</si>
  <si>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</si>
  <si>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</si>
  <si>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</si>
  <si>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</si>
  <si>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</si>
  <si>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</si>
  <si>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</si>
  <si>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</si>
  <si>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</si>
  <si>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</si>
  <si>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</si>
  <si>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</si>
  <si>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</si>
  <si>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</si>
  <si>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</si>
  <si>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</si>
  <si>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</si>
  <si>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</si>
  <si>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</si>
  <si>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</si>
  <si>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</si>
  <si>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</si>
  <si>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</si>
  <si>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</si>
  <si>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</si>
  <si>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</si>
  <si>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</si>
  <si>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</si>
  <si>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</si>
  <si>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</si>
  <si>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</si>
  <si>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</si>
  <si>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</si>
  <si>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</si>
  <si>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</si>
  <si>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</si>
  <si>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</si>
  <si>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</si>
  <si>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</si>
  <si>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</si>
  <si>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</si>
  <si>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</si>
  <si>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</si>
  <si>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</si>
  <si>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</si>
  <si>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</si>
  <si>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</si>
  <si>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</si>
  <si>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</si>
  <si>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</si>
  <si>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</si>
  <si>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</si>
  <si>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</si>
  <si>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</si>
  <si>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</si>
  <si>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</si>
  <si>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</si>
  <si>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</si>
  <si>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</si>
  <si>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</si>
  <si>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</si>
  <si>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</si>
  <si>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</si>
  <si>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</si>
  <si>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</si>
  <si>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</si>
  <si>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</si>
  <si>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</si>
  <si>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</si>
  <si>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</si>
  <si>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</si>
  <si>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</si>
  <si>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</si>
  <si>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</si>
  <si>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</si>
  <si>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</si>
  <si>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</si>
  <si>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</si>
  <si>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</si>
  <si>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</si>
  <si>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</si>
  <si>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</si>
  <si>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</si>
  <si>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</si>
  <si>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</si>
  <si>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</si>
  <si>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</si>
  <si>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</si>
  <si>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</si>
  <si>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</si>
  <si>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</si>
  <si>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</si>
  <si>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</si>
  <si>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</si>
  <si>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</si>
  <si>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</si>
  <si>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</si>
  <si>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</si>
  <si>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</si>
  <si>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</si>
  <si>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</si>
  <si>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</si>
  <si>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</si>
  <si>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</si>
  <si>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</si>
  <si>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</si>
  <si>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</si>
  <si>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</si>
  <si>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</si>
  <si>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</si>
  <si>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</si>
  <si>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</si>
  <si>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</si>
  <si>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</si>
  <si>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</si>
  <si>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</si>
  <si>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</si>
  <si>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</si>
  <si>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</si>
  <si>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</si>
  <si>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</si>
  <si>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</si>
  <si>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</si>
  <si>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</si>
  <si>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</si>
  <si>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</si>
  <si>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</si>
  <si>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</si>
  <si>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</si>
  <si>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</si>
  <si>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</si>
  <si>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</si>
  <si>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</si>
  <si>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</si>
  <si>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</si>
  <si>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</si>
  <si>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</si>
  <si>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</si>
  <si>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</si>
  <si>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</si>
  <si>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</si>
  <si>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</si>
  <si>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</si>
  <si>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</si>
  <si>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</si>
  <si>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</si>
  <si>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</si>
  <si>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</si>
  <si>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</si>
  <si>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</si>
  <si>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</si>
  <si>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</si>
  <si>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</si>
  <si>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</si>
  <si>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</si>
  <si>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</si>
  <si>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</si>
  <si>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</si>
  <si>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</si>
  <si>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</si>
  <si>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</si>
  <si>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</si>
  <si>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</si>
  <si>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</si>
  <si>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</si>
  <si>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</si>
  <si>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</si>
  <si>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</si>
  <si>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</si>
  <si>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</si>
  <si>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</si>
  <si>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</si>
  <si>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</si>
  <si>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</si>
  <si>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</si>
  <si>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</si>
  <si>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</si>
  <si>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</si>
  <si>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</si>
  <si>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</si>
  <si>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</si>
  <si>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</si>
  <si>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</si>
  <si>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</si>
  <si>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</si>
  <si>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</si>
  <si>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</si>
  <si>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</si>
  <si>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</si>
  <si>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</si>
  <si>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</si>
  <si>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</si>
  <si>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</si>
  <si>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</si>
  <si>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</si>
  <si>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</si>
  <si>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</si>
  <si>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</si>
  <si>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</si>
  <si>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</si>
  <si>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</si>
  <si>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</si>
  <si>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</si>
  <si>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</si>
  <si>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</si>
  <si>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</si>
  <si>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</si>
  <si>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</si>
  <si>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</si>
  <si>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</si>
  <si>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</si>
  <si>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</si>
  <si>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</si>
  <si>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</si>
  <si>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</si>
  <si>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</si>
  <si>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</si>
  <si>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</si>
  <si>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</si>
  <si>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</si>
  <si>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</si>
  <si>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</si>
  <si>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</si>
  <si>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</si>
  <si>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</si>
  <si>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</si>
  <si>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</si>
  <si>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</si>
  <si>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</si>
  <si>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</si>
  <si>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</si>
  <si>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</si>
  <si>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</si>
  <si>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</si>
  <si>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</si>
  <si>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</si>
  <si>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</si>
  <si>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</si>
  <si>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</si>
  <si>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</si>
  <si>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</si>
  <si>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</si>
  <si>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</si>
  <si>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</si>
  <si>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</si>
  <si>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</si>
  <si>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</si>
  <si>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</si>
  <si>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</si>
  <si>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</si>
  <si>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</si>
  <si>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</si>
  <si>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</si>
  <si>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</si>
  <si>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</si>
  <si>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</si>
  <si>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</si>
  <si>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</si>
  <si>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</si>
  <si>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</si>
  <si>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</si>
  <si>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</si>
  <si>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</si>
  <si>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</si>
  <si>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</si>
  <si>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</si>
  <si>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</si>
  <si>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</si>
  <si>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</si>
  <si>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</si>
  <si>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</si>
  <si>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</si>
  <si>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</si>
  <si>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</si>
  <si>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</si>
  <si>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</si>
  <si>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</si>
  <si>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</si>
  <si>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</si>
  <si>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</si>
  <si>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</si>
  <si>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</si>
  <si>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</si>
  <si>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</si>
  <si>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</si>
  <si>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</si>
  <si>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</si>
  <si>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</si>
  <si>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</si>
  <si>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</si>
  <si>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</si>
  <si>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</si>
  <si>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</si>
  <si>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</si>
  <si>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</si>
  <si>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</si>
  <si>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</si>
  <si>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</si>
  <si>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</si>
  <si>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</si>
  <si>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</si>
  <si>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</si>
  <si>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</si>
  <si>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</si>
  <si>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</si>
  <si>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</si>
  <si>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</si>
  <si>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</si>
  <si>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</si>
  <si>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</si>
  <si>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</si>
  <si>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</si>
  <si>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</si>
  <si>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</si>
  <si>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</si>
  <si>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</si>
  <si>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</si>
  <si>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</si>
  <si>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</si>
  <si>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</si>
  <si>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</si>
  <si>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</si>
  <si>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</si>
  <si>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</si>
  <si>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</si>
  <si>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</si>
  <si>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</si>
  <si>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</si>
  <si>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</si>
  <si>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</si>
  <si>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</si>
  <si>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</si>
  <si>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</si>
  <si>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</si>
  <si>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</si>
  <si>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</si>
  <si>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</si>
  <si>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</si>
  <si>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</si>
  <si>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</si>
  <si>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</si>
  <si>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</si>
  <si>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</si>
  <si>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</si>
  <si>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</si>
  <si>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</si>
  <si>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</si>
  <si>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</si>
  <si>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</si>
  <si>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</si>
  <si>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</si>
  <si>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</si>
  <si>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</si>
  <si>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</si>
  <si>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</si>
  <si>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</si>
  <si>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</si>
  <si>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</si>
  <si>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</si>
  <si>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</si>
  <si>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</si>
  <si>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</si>
  <si>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</si>
  <si>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</si>
  <si>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</si>
  <si>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</si>
  <si>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</si>
  <si>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</si>
  <si>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</si>
  <si>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</si>
  <si>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</si>
  <si>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</si>
  <si>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</si>
  <si>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</si>
  <si>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</si>
  <si>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</si>
  <si>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</si>
  <si>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</si>
  <si>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</si>
  <si>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</si>
  <si>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</si>
  <si>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</si>
  <si>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</si>
  <si>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</si>
  <si>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</si>
  <si>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</si>
  <si>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</si>
  <si>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</si>
  <si>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</si>
  <si>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</si>
  <si>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</si>
  <si>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</si>
  <si>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</si>
  <si>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</si>
  <si>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</si>
  <si>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</si>
  <si>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</si>
  <si>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</si>
  <si>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</si>
  <si>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</si>
  <si>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</si>
  <si>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</si>
  <si>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</si>
  <si>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</si>
  <si>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</si>
  <si>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</si>
  <si>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</si>
  <si>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</si>
  <si>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</si>
  <si>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</si>
  <si>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</si>
  <si>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</si>
  <si>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</si>
  <si>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</si>
  <si>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</si>
  <si>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</si>
  <si>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</si>
  <si>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</si>
  <si>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</si>
  <si>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</si>
  <si>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</si>
  <si>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</si>
  <si>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</si>
  <si>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</si>
  <si>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</si>
  <si>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</si>
  <si>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</si>
  <si>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</si>
  <si>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</si>
  <si>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</si>
  <si>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</si>
  <si>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</si>
  <si>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</si>
  <si>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</si>
  <si>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</si>
  <si>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</si>
  <si>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</si>
  <si>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</si>
  <si>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</si>
  <si>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</si>
  <si>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</si>
  <si>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</si>
  <si>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</si>
  <si>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</si>
  <si>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</si>
  <si>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</si>
  <si>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</si>
  <si>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</si>
  <si>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</si>
  <si>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</si>
  <si>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</si>
  <si>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</si>
  <si>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</si>
  <si>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</si>
  <si>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</si>
  <si>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</si>
  <si>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</si>
  <si>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</si>
  <si>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</si>
  <si>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</si>
  <si>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</si>
  <si>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</si>
  <si>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</si>
  <si>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</si>
  <si>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</si>
  <si>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</si>
  <si>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</si>
  <si>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</si>
  <si>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</si>
  <si>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</si>
  <si>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</si>
  <si>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</si>
  <si>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</si>
  <si>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</si>
  <si>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</si>
  <si>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</si>
  <si>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</si>
  <si>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</si>
  <si>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</si>
  <si>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</si>
  <si>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</si>
  <si>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</si>
  <si>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</si>
  <si>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</si>
  <si>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</si>
  <si>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</si>
  <si>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</si>
  <si>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</si>
  <si>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</si>
  <si>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</si>
  <si>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</si>
  <si>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</si>
  <si>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</si>
  <si>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</si>
  <si>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</si>
  <si>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</si>
  <si>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</si>
  <si>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</si>
  <si>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</si>
  <si>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</si>
  <si>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</si>
  <si>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</si>
  <si>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</si>
  <si>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</si>
  <si>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</si>
  <si>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</si>
  <si>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</si>
  <si>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</si>
  <si>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</si>
  <si>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</si>
  <si>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</si>
  <si>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</si>
  <si>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</si>
  <si>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</si>
  <si>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</si>
  <si>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</si>
  <si>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</si>
  <si>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</si>
  <si>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</si>
  <si>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</si>
  <si>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</si>
  <si>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</si>
  <si>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</si>
  <si>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</si>
  <si>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</si>
  <si>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</si>
  <si>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</si>
  <si>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</si>
  <si>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</si>
  <si>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</si>
  <si>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</si>
  <si>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</si>
  <si>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</si>
  <si>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</si>
  <si>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</si>
  <si>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</si>
  <si>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</si>
  <si>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</si>
  <si>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</si>
  <si>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</si>
  <si>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</si>
  <si>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</si>
  <si>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</si>
  <si>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</si>
  <si>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</si>
  <si>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</si>
  <si>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</si>
  <si>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</si>
  <si>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</si>
  <si>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</si>
  <si>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</si>
  <si>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</si>
  <si>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</si>
  <si>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</si>
  <si>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</si>
  <si>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</si>
  <si>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</si>
  <si>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</si>
  <si>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</si>
  <si>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</si>
  <si>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</si>
  <si>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</si>
  <si>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</si>
  <si>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</si>
  <si>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</si>
  <si>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</si>
  <si>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</si>
  <si>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</si>
  <si>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</si>
  <si>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</si>
  <si>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</si>
  <si>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</si>
  <si>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</si>
  <si>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</si>
  <si>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</si>
  <si>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</si>
  <si>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</si>
  <si>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</si>
  <si>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</si>
  <si>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</si>
  <si>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</si>
  <si>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</si>
  <si>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</si>
  <si>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</si>
  <si>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</si>
  <si>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</si>
  <si>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</si>
  <si>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</si>
  <si>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</si>
  <si>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</si>
  <si>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</si>
  <si>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</si>
  <si>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</si>
  <si>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</si>
  <si>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</si>
  <si>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</si>
  <si>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</si>
  <si>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</si>
  <si>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</si>
  <si>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</si>
  <si>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</si>
  <si>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</si>
  <si>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</si>
  <si>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</si>
  <si>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</si>
  <si>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</si>
  <si>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</si>
  <si>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</si>
  <si>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</si>
  <si>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</si>
  <si>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</si>
  <si>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</si>
  <si>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</si>
  <si>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</si>
  <si>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</si>
  <si>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</si>
  <si>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</si>
  <si>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</si>
  <si>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</si>
  <si>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</si>
  <si>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</si>
  <si>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</si>
  <si>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</si>
  <si>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</si>
  <si>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</si>
  <si>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</si>
  <si>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</si>
  <si>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</si>
  <si>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</si>
  <si>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</si>
  <si>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</si>
  <si>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</si>
  <si>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</si>
  <si>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</si>
  <si>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</si>
  <si>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</si>
  <si>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</si>
  <si>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</si>
  <si>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</si>
  <si>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</si>
  <si>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</si>
  <si>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</si>
  <si>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</si>
  <si>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</si>
  <si>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</si>
  <si>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</si>
  <si>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</si>
  <si>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</si>
  <si>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</si>
  <si>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</si>
  <si>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</si>
  <si>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</si>
  <si>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</si>
  <si>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</si>
  <si>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</si>
  <si>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</si>
  <si>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</si>
  <si>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</si>
  <si>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</si>
  <si>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</si>
  <si>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</si>
  <si>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</si>
  <si>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</si>
  <si>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</si>
  <si>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</si>
  <si>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</si>
  <si>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</si>
  <si>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</si>
  <si>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</si>
  <si>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</si>
  <si>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</si>
  <si>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</si>
  <si>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</si>
  <si>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</si>
  <si>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</si>
  <si>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</si>
  <si>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</si>
  <si>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</si>
  <si>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</si>
  <si>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</si>
  <si>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</si>
  <si>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</si>
  <si>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</si>
  <si>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</si>
  <si>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</si>
  <si>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</si>
  <si>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</si>
  <si>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</si>
  <si>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</si>
  <si>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</si>
  <si>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</si>
  <si>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</si>
  <si>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</si>
  <si>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</si>
  <si>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</si>
  <si>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</si>
  <si>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</si>
  <si>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</si>
  <si>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</si>
  <si>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</si>
  <si>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</si>
  <si>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</si>
  <si>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</si>
  <si>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</si>
  <si>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</si>
  <si>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</si>
  <si>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</si>
  <si>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</si>
  <si>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</si>
  <si>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</si>
  <si>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</si>
  <si>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</si>
  <si>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</si>
  <si>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</si>
  <si>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</si>
  <si>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</si>
  <si>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</si>
  <si>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</si>
  <si>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</si>
  <si>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</si>
  <si>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</si>
  <si>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</si>
  <si>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</si>
  <si>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</si>
  <si>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</si>
  <si>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</si>
  <si>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</si>
  <si>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</si>
  <si>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</si>
  <si>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</si>
  <si>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</si>
  <si>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</si>
  <si>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</si>
  <si>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</si>
  <si>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</si>
  <si>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</si>
  <si>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</si>
  <si>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</si>
  <si>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</si>
  <si>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</si>
  <si>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</si>
  <si>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</si>
  <si>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</si>
  <si>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</si>
  <si>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</si>
  <si>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</si>
  <si>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</si>
  <si>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</si>
  <si>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</si>
  <si>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</si>
  <si>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</si>
  <si>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</si>
  <si>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</si>
  <si>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</si>
  <si>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</si>
  <si>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</si>
  <si>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</si>
  <si>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</si>
  <si>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</si>
  <si>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</si>
  <si>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</si>
  <si>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</si>
  <si>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</si>
  <si>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</si>
  <si>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</si>
  <si>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</si>
  <si>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</si>
  <si>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</si>
  <si>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</si>
  <si>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</si>
  <si>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</si>
  <si>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</si>
  <si>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</si>
  <si>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</si>
  <si>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</si>
  <si>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</si>
  <si>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</si>
  <si>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</si>
  <si>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</si>
  <si>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</si>
  <si>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</si>
  <si>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</si>
  <si>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</si>
  <si>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</si>
  <si>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</si>
  <si>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</si>
  <si>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</si>
  <si>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</si>
  <si>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</si>
  <si>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</si>
  <si>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</si>
  <si>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</si>
  <si>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</si>
  <si>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</si>
  <si>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</si>
  <si>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</si>
  <si>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</si>
  <si>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</si>
  <si>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</si>
  <si>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</si>
  <si>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</si>
  <si>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</si>
  <si>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</si>
  <si>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</si>
  <si>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</si>
  <si>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</si>
  <si>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</si>
  <si>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</si>
  <si>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</si>
  <si>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</si>
  <si>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</si>
  <si>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</si>
  <si>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</si>
  <si>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</si>
  <si>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</si>
  <si>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</si>
  <si>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</si>
  <si>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</si>
  <si>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</si>
  <si>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</si>
  <si>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</si>
  <si>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</si>
  <si>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</si>
  <si>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</si>
  <si>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</si>
  <si>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</si>
  <si>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</si>
  <si>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</si>
  <si>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</si>
  <si>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</si>
  <si>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</si>
  <si>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</si>
  <si>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</si>
  <si>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</si>
  <si>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</si>
  <si>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</si>
  <si>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</si>
  <si>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</si>
  <si>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</si>
  <si>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</si>
  <si>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</si>
  <si>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</si>
  <si>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</si>
  <si>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</si>
  <si>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</si>
  <si>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</si>
  <si>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</si>
  <si>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</si>
  <si>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</si>
  <si>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</si>
  <si>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</si>
  <si>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</si>
  <si>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</si>
  <si>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</si>
  <si>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</si>
  <si>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</si>
  <si>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</si>
  <si>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</si>
  <si>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</si>
  <si>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</si>
  <si>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</si>
  <si>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</si>
  <si>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</si>
  <si>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</si>
  <si>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</si>
  <si>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</si>
  <si>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</si>
  <si>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</si>
  <si>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</si>
  <si>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</si>
  <si>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</si>
  <si>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</si>
  <si>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</si>
  <si>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</si>
  <si>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</si>
  <si>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</si>
  <si>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</si>
  <si>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</si>
  <si>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</si>
  <si>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</si>
  <si>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</si>
  <si>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</si>
  <si>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</si>
  <si>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</si>
  <si>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</si>
  <si>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</si>
  <si>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</si>
  <si>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</si>
  <si>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</si>
  <si>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</si>
  <si>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</si>
  <si>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</si>
  <si>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</si>
  <si>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</si>
  <si>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</si>
  <si>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</si>
  <si>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</si>
  <si>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</si>
  <si>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</si>
  <si>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</si>
  <si>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</si>
  <si>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</si>
  <si>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</si>
  <si>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</si>
  <si>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</si>
  <si>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</si>
  <si>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</si>
  <si>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</si>
  <si>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</si>
  <si>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</si>
  <si>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</si>
  <si>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</si>
  <si>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</si>
  <si>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</si>
  <si>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</si>
  <si>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</si>
  <si>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</si>
  <si>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</si>
  <si>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</si>
  <si>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</si>
  <si>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</si>
  <si>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</si>
  <si>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</si>
  <si>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</si>
  <si>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</si>
  <si>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</si>
  <si>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</si>
  <si>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</si>
  <si>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</si>
  <si>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</si>
  <si>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</si>
  <si>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</si>
  <si>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</si>
  <si>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</si>
  <si>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</si>
  <si>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</si>
  <si>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</si>
  <si>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</si>
  <si>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</si>
  <si>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</si>
  <si>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</si>
  <si>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</si>
  <si>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</si>
  <si>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</si>
  <si>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</si>
  <si>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</si>
  <si>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</si>
  <si>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</si>
  <si>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</si>
  <si>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</si>
  <si>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</si>
  <si>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</si>
  <si>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</si>
  <si>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</si>
  <si>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</si>
  <si>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</si>
  <si>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</si>
  <si>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</si>
  <si>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</si>
  <si>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</si>
  <si>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</si>
  <si>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</si>
  <si>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</si>
  <si>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</si>
  <si>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</si>
  <si>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</si>
  <si>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</si>
  <si>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</si>
  <si>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</si>
  <si>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</si>
  <si>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</si>
  <si>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</si>
  <si>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</si>
  <si>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</si>
  <si>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</si>
  <si>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</si>
  <si>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</si>
  <si>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</si>
  <si>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</si>
  <si>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</si>
  <si>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</si>
  <si>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</si>
  <si>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</si>
  <si>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</si>
  <si>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</si>
  <si>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</si>
  <si>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</si>
  <si>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</si>
  <si>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</si>
  <si>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</si>
  <si>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</si>
  <si>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</si>
  <si>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</si>
  <si>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</si>
  <si>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</si>
  <si>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</si>
  <si>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</si>
  <si>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</si>
  <si>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</si>
  <si>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</si>
  <si>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</si>
  <si>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</si>
  <si>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</si>
  <si>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</si>
  <si>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</si>
  <si>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</si>
  <si>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</si>
  <si>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</si>
  <si>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</si>
  <si>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</si>
  <si>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</si>
  <si>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</si>
  <si>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</si>
  <si>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</si>
  <si>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</si>
  <si>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</si>
  <si>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</si>
  <si>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</si>
  <si>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</si>
  <si>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</si>
  <si>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</si>
  <si>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</si>
  <si>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</si>
  <si>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</si>
  <si>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</si>
  <si>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</si>
  <si>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</si>
  <si>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</si>
  <si>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</si>
  <si>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</si>
  <si>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</si>
  <si>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</si>
  <si>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</si>
  <si>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</si>
  <si>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</si>
  <si>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</si>
  <si>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</si>
  <si>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</si>
  <si>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</si>
  <si>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</si>
  <si>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</si>
  <si>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</si>
  <si>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</si>
  <si>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</si>
  <si>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</si>
  <si>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</si>
  <si>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</si>
  <si>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</si>
  <si>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</si>
  <si>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</si>
  <si>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</si>
  <si>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</si>
  <si>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</si>
  <si>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</si>
  <si>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</si>
  <si>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</si>
  <si>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</si>
  <si>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</si>
  <si>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</si>
  <si>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</si>
  <si>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</si>
  <si>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</si>
  <si>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</si>
  <si>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</si>
  <si>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</si>
  <si>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</si>
  <si>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</si>
  <si>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</si>
  <si>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</si>
  <si>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</si>
  <si>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</si>
  <si>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</si>
  <si>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</si>
  <si>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</si>
  <si>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</si>
  <si>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</si>
  <si>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</si>
  <si>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</si>
  <si>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</si>
  <si>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</si>
  <si>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</si>
  <si>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</si>
  <si>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</si>
  <si>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</si>
  <si>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</si>
  <si>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</si>
  <si>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</si>
  <si>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</si>
  <si>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</si>
  <si>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</si>
  <si>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</si>
  <si>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</si>
  <si>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</si>
  <si>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</si>
  <si>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</si>
  <si>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</si>
  <si>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</si>
  <si>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</si>
  <si>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</si>
  <si>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</si>
  <si>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</si>
  <si>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</si>
  <si>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</si>
  <si>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</si>
  <si>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</si>
  <si>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</si>
  <si>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</si>
  <si>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</si>
  <si>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</si>
  <si>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</si>
  <si>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</si>
  <si>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</si>
  <si>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</si>
  <si>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</si>
  <si>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</si>
  <si>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</si>
  <si>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</si>
  <si>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</si>
  <si>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</si>
  <si>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</si>
  <si>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</si>
  <si>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</si>
  <si>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</si>
  <si>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</si>
  <si>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</si>
  <si>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</si>
  <si>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</si>
  <si>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</si>
  <si>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</si>
  <si>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</si>
  <si>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</si>
  <si>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</si>
  <si>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</si>
  <si>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</si>
  <si>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</si>
  <si>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</si>
  <si>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</si>
  <si>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</si>
  <si>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</si>
  <si>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</si>
  <si>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</si>
  <si>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</si>
  <si>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</si>
  <si>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</si>
  <si>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</si>
  <si>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</si>
  <si>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</si>
  <si>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</si>
  <si>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</si>
  <si>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</si>
  <si>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</si>
  <si>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</si>
  <si>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</si>
  <si>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</si>
  <si>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</si>
  <si>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</si>
  <si>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</si>
  <si>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</si>
  <si>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</si>
  <si>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</si>
  <si>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</si>
  <si>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</si>
  <si>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</si>
  <si>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</si>
  <si>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</si>
  <si>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</si>
  <si>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</si>
  <si>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</si>
  <si>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</si>
  <si>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</si>
  <si>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</si>
  <si>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</si>
  <si>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</si>
  <si>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</si>
  <si>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</si>
  <si>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</si>
  <si>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</si>
  <si>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</si>
  <si>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</si>
  <si>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</si>
  <si>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</si>
  <si>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</si>
  <si>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</si>
  <si>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</si>
  <si>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</si>
  <si>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</si>
  <si>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</si>
  <si>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</si>
  <si>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</si>
  <si>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</si>
  <si>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</si>
  <si>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</si>
  <si>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</si>
  <si>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</si>
  <si>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</si>
  <si>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</si>
  <si>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</si>
  <si>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</si>
  <si>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</si>
  <si>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</si>
  <si>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</si>
  <si>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</si>
  <si>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</si>
  <si>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</si>
  <si>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</si>
  <si>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</si>
  <si>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</si>
  <si>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</si>
  <si>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</si>
  <si>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</si>
  <si>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</si>
  <si>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</si>
  <si>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</si>
  <si>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</si>
  <si>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</si>
  <si>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</si>
  <si>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</si>
  <si>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</si>
  <si>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</si>
  <si>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</si>
  <si>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</si>
  <si>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</si>
  <si>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</si>
  <si>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</si>
  <si>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</si>
  <si>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</si>
  <si>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</si>
  <si>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</si>
  <si>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</si>
  <si>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</si>
  <si>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</si>
  <si>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</si>
  <si>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</si>
  <si>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</si>
  <si>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</si>
  <si>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</si>
  <si>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</si>
  <si>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</si>
  <si>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</si>
  <si>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</si>
  <si>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</si>
  <si>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</si>
  <si>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</si>
  <si>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</si>
  <si>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</si>
  <si>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</si>
  <si>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</si>
  <si>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</si>
  <si>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</si>
  <si>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</si>
  <si>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</si>
  <si>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</si>
  <si>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</si>
  <si>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</si>
  <si>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</si>
  <si>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</si>
  <si>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</si>
  <si>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</si>
  <si>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</si>
  <si>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</si>
  <si>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</si>
  <si>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</si>
  <si>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</si>
  <si>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</si>
  <si>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</si>
  <si>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</si>
  <si>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</si>
  <si>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</si>
  <si>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</si>
  <si>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</si>
  <si>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</si>
  <si>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</si>
  <si>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</si>
  <si>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</si>
  <si>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</si>
  <si>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</si>
  <si>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</si>
  <si>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</si>
  <si>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</si>
  <si>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</si>
  <si>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</si>
  <si>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</si>
  <si>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</si>
  <si>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</si>
  <si>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</si>
  <si>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</si>
  <si>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</si>
  <si>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</si>
  <si>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</si>
  <si>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</si>
  <si>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</si>
  <si>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</si>
  <si>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</si>
  <si>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</si>
  <si>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</si>
  <si>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</si>
  <si>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</si>
  <si>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</si>
  <si>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</si>
  <si>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</si>
  <si>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</si>
  <si>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</si>
  <si>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</si>
  <si>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</si>
  <si>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</si>
  <si>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</si>
  <si>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</si>
  <si>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</si>
  <si>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</si>
  <si>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</si>
  <si>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</si>
  <si>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</si>
  <si>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</si>
  <si>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</si>
  <si>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</si>
  <si>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</si>
  <si>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</si>
  <si>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</si>
  <si>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</si>
  <si>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</si>
  <si>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</si>
  <si>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</si>
  <si>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</si>
  <si>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</si>
  <si>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</si>
  <si>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</si>
  <si>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</si>
  <si>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</si>
  <si>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</si>
  <si>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</si>
  <si>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</si>
  <si>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</si>
  <si>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</si>
  <si>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</si>
  <si>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</si>
  <si>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</si>
  <si>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</si>
  <si>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</si>
  <si>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</si>
  <si>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</si>
  <si>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</si>
  <si>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</si>
  <si>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</si>
  <si>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</si>
  <si>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</si>
  <si>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</si>
  <si>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</si>
  <si>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</si>
  <si>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</si>
  <si>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</si>
  <si>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</si>
  <si>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</si>
  <si>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</si>
  <si>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</si>
  <si>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</si>
  <si>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</si>
  <si>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</si>
  <si>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</si>
  <si>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</si>
  <si>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</si>
  <si>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</si>
  <si>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</si>
  <si>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</si>
  <si>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</si>
  <si>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</si>
  <si>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</si>
  <si>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</si>
  <si>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</si>
  <si>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</si>
  <si>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</si>
  <si>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</si>
  <si>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</si>
  <si>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</si>
  <si>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</si>
  <si>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</si>
  <si>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</si>
  <si>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</si>
  <si>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</si>
  <si>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</si>
  <si>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</si>
  <si>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</si>
  <si>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</si>
  <si>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</si>
  <si>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</si>
  <si>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</si>
  <si>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</si>
  <si>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</si>
  <si>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</si>
  <si>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</si>
  <si>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</si>
  <si>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</si>
  <si>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</si>
  <si>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</si>
  <si>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</si>
  <si>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</si>
  <si>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</si>
  <si>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</si>
  <si>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</si>
  <si>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</si>
  <si>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</si>
  <si>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</si>
  <si>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</si>
  <si>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</si>
  <si>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</si>
  <si>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</si>
  <si>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</si>
  <si>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</si>
  <si>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</si>
  <si>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</si>
  <si>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</si>
  <si>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</si>
  <si>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</si>
  <si>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</si>
  <si>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</si>
  <si>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</si>
  <si>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</si>
  <si>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</si>
  <si>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</si>
  <si>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</si>
  <si>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</si>
  <si>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</si>
  <si>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</si>
  <si>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</si>
  <si>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</si>
  <si>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</si>
  <si>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</si>
  <si>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</si>
  <si>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</si>
  <si>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</si>
  <si>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</si>
  <si>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</si>
  <si>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</si>
  <si>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</si>
  <si>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</si>
  <si>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</si>
  <si>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</si>
  <si>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</si>
  <si>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</si>
  <si>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</si>
  <si>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</si>
  <si>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</si>
  <si>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</si>
  <si>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</si>
  <si>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</si>
  <si>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</si>
  <si>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</si>
  <si>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</si>
  <si>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</si>
  <si>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</si>
  <si>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</si>
  <si>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</si>
  <si>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</si>
  <si>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</si>
  <si>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</si>
  <si>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</si>
  <si>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</si>
  <si>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</si>
  <si>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</si>
  <si>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</si>
  <si>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</si>
  <si>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</si>
  <si>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</si>
  <si>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</si>
  <si>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</si>
  <si>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</si>
  <si>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</si>
  <si>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</si>
  <si>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</si>
  <si>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</si>
  <si>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</si>
  <si>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</si>
  <si>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</si>
  <si>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</si>
  <si>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</si>
  <si>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</si>
  <si>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</si>
  <si>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</si>
  <si>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</si>
  <si>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</si>
  <si>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</si>
  <si>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</si>
  <si>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</si>
  <si>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</si>
  <si>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</si>
  <si>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</si>
  <si>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</si>
  <si>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</si>
  <si>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</si>
  <si>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</si>
  <si>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</si>
  <si>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</si>
  <si>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</si>
  <si>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</si>
  <si>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</si>
  <si>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</si>
  <si>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</si>
  <si>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</si>
  <si>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</si>
  <si>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</si>
  <si>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</si>
  <si>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</si>
  <si>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</si>
  <si>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</si>
  <si>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</si>
  <si>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</si>
  <si>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</si>
  <si>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</si>
  <si>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</si>
  <si>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</si>
  <si>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</si>
  <si>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</si>
  <si>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</si>
  <si>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</si>
  <si>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</si>
  <si>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</si>
  <si>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</si>
  <si>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</si>
  <si>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</si>
  <si>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</si>
  <si>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</si>
  <si>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</si>
  <si>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</si>
  <si>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</si>
  <si>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</si>
  <si>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</si>
  <si>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</si>
  <si>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</si>
  <si>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</si>
  <si>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</si>
  <si>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</si>
  <si>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</si>
  <si>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</si>
  <si>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</si>
  <si>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</si>
  <si>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</si>
  <si>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</si>
  <si>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</si>
  <si>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</si>
  <si>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</si>
  <si>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</si>
  <si>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</si>
  <si>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</si>
  <si>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</si>
  <si>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</si>
  <si>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</si>
  <si>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</si>
  <si>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</si>
  <si>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</si>
  <si>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</si>
  <si>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</si>
  <si>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</si>
  <si>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</si>
  <si>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</si>
  <si>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</si>
  <si>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</si>
  <si>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</si>
  <si>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</si>
  <si>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</si>
  <si>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</si>
  <si>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</si>
  <si>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</si>
  <si>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</si>
  <si>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</si>
  <si>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</si>
  <si>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</si>
  <si>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</si>
  <si>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</si>
  <si>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</si>
  <si>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</si>
  <si>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</si>
  <si>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</si>
  <si>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</si>
  <si>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</si>
  <si>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</si>
  <si>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</si>
  <si>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</si>
  <si>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</si>
  <si>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</si>
  <si>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</si>
  <si>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</si>
  <si>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</si>
  <si>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</si>
  <si>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</si>
  <si>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</si>
  <si>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</si>
  <si>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</si>
  <si>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</si>
  <si>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</si>
  <si>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</si>
  <si>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</si>
  <si>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</si>
  <si>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</si>
  <si>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</si>
  <si>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</si>
  <si>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</si>
  <si>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</si>
  <si>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</si>
  <si>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</si>
  <si>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</si>
  <si>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</si>
  <si>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</si>
  <si>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</si>
  <si>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</si>
  <si>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</si>
  <si>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</si>
  <si>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</si>
  <si>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</si>
  <si>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</si>
  <si>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</si>
  <si>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</si>
  <si>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</si>
  <si>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</si>
  <si>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</si>
  <si>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</si>
  <si>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</si>
  <si>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</si>
  <si>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</si>
  <si>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</si>
  <si>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</si>
  <si>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</si>
  <si>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</si>
  <si>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</si>
  <si>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</si>
  <si>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</si>
  <si>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</si>
  <si>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</si>
  <si>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</si>
  <si>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</si>
  <si>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</si>
  <si>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</si>
  <si>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</si>
  <si>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</si>
  <si>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</si>
  <si>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</si>
  <si>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</si>
  <si>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</si>
  <si>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</si>
  <si>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</si>
  <si>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</si>
  <si>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</si>
  <si>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</si>
  <si>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</si>
  <si>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</si>
  <si>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</si>
  <si>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</si>
  <si>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</si>
  <si>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</si>
  <si>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</si>
  <si>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</si>
  <si>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</si>
  <si>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</si>
  <si>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</si>
  <si>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</si>
  <si>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</si>
  <si>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</si>
  <si>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</si>
  <si>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</si>
  <si>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</si>
  <si>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</si>
  <si>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</si>
  <si>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</si>
  <si>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</si>
  <si>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</si>
  <si>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</si>
  <si>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</si>
  <si>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</si>
  <si>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</si>
  <si>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</si>
  <si>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</si>
  <si>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</si>
  <si>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</si>
  <si>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</si>
  <si>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</si>
  <si>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</si>
  <si>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</si>
  <si>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</si>
  <si>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</si>
  <si>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</si>
  <si>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</si>
  <si>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</si>
  <si>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</si>
  <si>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</si>
  <si>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</si>
  <si>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</si>
  <si>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</si>
  <si>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</si>
  <si>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</si>
  <si>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</si>
  <si>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</si>
  <si>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</si>
  <si>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</si>
  <si>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</si>
  <si>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</si>
  <si>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</si>
  <si>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</si>
  <si>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</si>
  <si>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</si>
  <si>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</si>
  <si>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</si>
  <si>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</si>
  <si>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</si>
  <si>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</si>
  <si>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</si>
  <si>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</si>
  <si>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</si>
  <si>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</si>
  <si>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</si>
  <si>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</si>
  <si>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</si>
  <si>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</si>
  <si>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</si>
  <si>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</si>
  <si>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</si>
  <si>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</si>
  <si>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</si>
  <si>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</si>
  <si>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</si>
  <si>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</si>
  <si>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</si>
  <si>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</si>
  <si>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</si>
  <si>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</si>
  <si>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</si>
  <si>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</si>
  <si>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</si>
  <si>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</si>
  <si>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</si>
  <si>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</si>
  <si>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</si>
  <si>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</si>
  <si>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</si>
  <si>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</si>
  <si>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</si>
  <si>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</si>
  <si>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</si>
  <si>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</si>
  <si>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</si>
  <si>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</si>
  <si>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</si>
  <si>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</si>
  <si>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</si>
  <si>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</si>
  <si>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</si>
  <si>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</si>
  <si>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</si>
  <si>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</si>
  <si>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</si>
  <si>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</si>
  <si>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</si>
  <si>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</si>
  <si>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</si>
  <si>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</si>
  <si>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</si>
  <si>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</si>
  <si>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</si>
  <si>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</si>
  <si>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</si>
  <si>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</si>
  <si>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</si>
  <si>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</si>
  <si>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</si>
  <si>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</si>
  <si>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</si>
  <si>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</si>
  <si>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</si>
  <si>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</si>
  <si>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</si>
  <si>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</si>
  <si>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</si>
  <si>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</si>
  <si>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</si>
  <si>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</si>
  <si>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</si>
  <si>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</si>
  <si>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</si>
  <si>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</si>
  <si>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</si>
  <si>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</si>
  <si>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</si>
  <si>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</si>
  <si>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</si>
  <si>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</si>
  <si>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</si>
  <si>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</si>
  <si>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</si>
  <si>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</si>
  <si>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</si>
  <si>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</si>
  <si>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</si>
  <si>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</si>
  <si>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</si>
  <si>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</si>
  <si>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</si>
  <si>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</si>
  <si>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</si>
  <si>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</si>
  <si>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</si>
  <si>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</si>
  <si>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</si>
  <si>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</si>
  <si>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</si>
  <si>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</si>
  <si>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</si>
  <si>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</si>
  <si>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</si>
  <si>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</si>
  <si>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</si>
  <si>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</si>
  <si>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</si>
  <si>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</si>
  <si>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</si>
  <si>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</si>
  <si>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</si>
  <si>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</si>
  <si>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</si>
  <si>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</si>
  <si>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</si>
  <si>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</si>
  <si>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</si>
  <si>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</si>
  <si>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</si>
  <si>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</si>
  <si>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</si>
  <si>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</si>
  <si>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</si>
  <si>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</si>
  <si>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</si>
  <si>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</si>
  <si>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</si>
  <si>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</si>
  <si>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</si>
  <si>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</si>
  <si>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</si>
  <si>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</si>
  <si>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</si>
  <si>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</si>
  <si>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</si>
  <si>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</si>
  <si>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</si>
  <si>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</si>
  <si>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</si>
  <si>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</si>
  <si>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</si>
  <si>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</si>
  <si>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</si>
  <si>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</si>
  <si>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</si>
  <si>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</si>
  <si>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</si>
  <si>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</si>
  <si>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</si>
  <si>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</si>
  <si>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</si>
  <si>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</si>
  <si>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</si>
  <si>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</si>
  <si>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</si>
  <si>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</si>
  <si>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</si>
  <si>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</si>
  <si>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</si>
  <si>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</si>
  <si>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</si>
  <si>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</si>
  <si>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</si>
  <si>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</si>
  <si>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</si>
  <si>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</si>
  <si>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</si>
  <si>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</si>
  <si>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</si>
  <si>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</si>
  <si>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</si>
  <si>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</si>
  <si>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</si>
  <si>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</si>
  <si>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</si>
  <si>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</si>
  <si>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</si>
  <si>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</si>
  <si>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</si>
  <si>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</si>
  <si>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</si>
  <si>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</si>
  <si>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</si>
  <si>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</si>
  <si>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</si>
  <si>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</si>
  <si>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</si>
  <si>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</si>
  <si>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</si>
  <si>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</si>
  <si>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</si>
  <si>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</si>
  <si>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</si>
  <si>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</si>
  <si>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</si>
  <si>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</si>
  <si>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</si>
  <si>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</si>
  <si>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</si>
  <si>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</si>
  <si>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</si>
  <si>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</si>
  <si>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</si>
  <si>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</si>
  <si>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</si>
  <si>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</si>
  <si>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</si>
  <si>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</si>
  <si>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</si>
  <si>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</si>
  <si>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</si>
  <si>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</si>
  <si>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</si>
  <si>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</si>
  <si>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</si>
  <si>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</si>
  <si>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</si>
  <si>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</si>
  <si>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</si>
  <si>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</si>
  <si>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</si>
  <si>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</si>
  <si>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</si>
  <si>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</si>
  <si>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</si>
  <si>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</si>
  <si>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</si>
  <si>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</si>
  <si>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</si>
  <si>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</si>
  <si>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</si>
  <si>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</si>
  <si>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</si>
  <si>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</si>
  <si>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</si>
  <si>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</si>
  <si>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</si>
  <si>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</si>
  <si>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</si>
  <si>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</si>
  <si>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</si>
  <si>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</si>
  <si>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</si>
  <si>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</si>
  <si>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</si>
  <si>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</si>
  <si>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</si>
  <si>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</si>
  <si>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</si>
  <si>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</si>
  <si>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</si>
  <si>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</si>
  <si>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</si>
  <si>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</si>
  <si>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</si>
  <si>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</si>
  <si>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</si>
  <si>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</si>
  <si>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</si>
  <si>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</si>
  <si>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</si>
  <si>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</si>
  <si>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</si>
  <si>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</si>
  <si>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</si>
  <si>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</si>
  <si>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</si>
  <si>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</si>
  <si>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</si>
  <si>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</si>
  <si>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</si>
  <si>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</si>
  <si>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</si>
  <si>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</si>
  <si>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</si>
  <si>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</si>
  <si>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</si>
  <si>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</si>
  <si>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</si>
  <si>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</si>
  <si>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</si>
  <si>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</si>
  <si>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</si>
  <si>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</si>
  <si>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</si>
  <si>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</si>
  <si>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</si>
  <si>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</si>
  <si>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</si>
  <si>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</si>
  <si>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</si>
  <si>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</si>
  <si>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</si>
  <si>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</si>
  <si>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</si>
  <si>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</si>
  <si>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</si>
  <si>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</si>
  <si>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</si>
  <si>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</si>
  <si>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</si>
  <si>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</si>
  <si>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</si>
  <si>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</si>
  <si>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</si>
  <si>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</si>
  <si>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</si>
  <si>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</si>
  <si>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</si>
  <si>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</si>
  <si>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</si>
  <si>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</si>
  <si>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</si>
  <si>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</si>
  <si>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</si>
  <si>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</si>
  <si>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</si>
  <si>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</si>
  <si>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</si>
  <si>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</si>
  <si>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</si>
  <si>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</si>
  <si>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</si>
  <si>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</si>
  <si>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</si>
  <si>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</si>
  <si>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</si>
  <si>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</si>
  <si>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</si>
  <si>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</si>
  <si>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</si>
  <si>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</si>
  <si>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</si>
  <si>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</si>
  <si>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</si>
  <si>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</si>
  <si>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</si>
  <si>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</si>
  <si>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</si>
  <si>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</si>
  <si>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</si>
  <si>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</si>
  <si>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</si>
  <si>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</si>
  <si>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</si>
  <si>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</si>
  <si>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</si>
  <si>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</si>
  <si>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</si>
  <si>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</si>
  <si>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</si>
  <si>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</si>
  <si>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</si>
  <si>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</si>
  <si>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</si>
  <si>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</si>
  <si>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</si>
  <si>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</si>
  <si>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</si>
  <si>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</si>
  <si>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</si>
  <si>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</si>
  <si>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</si>
  <si>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</si>
  <si>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</si>
  <si>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</si>
  <si>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</si>
  <si>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</si>
  <si>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</si>
  <si>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</si>
  <si>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</si>
  <si>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</si>
  <si>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</si>
  <si>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</si>
  <si>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</si>
  <si>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</si>
  <si>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</si>
  <si>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</si>
  <si>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</si>
  <si>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</si>
  <si>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</si>
  <si>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</si>
  <si>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</si>
  <si>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</si>
  <si>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</si>
  <si>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</si>
  <si>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</si>
  <si>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</si>
  <si>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</si>
  <si>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</si>
  <si>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</si>
  <si>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</si>
  <si>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</si>
  <si>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</si>
  <si>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</si>
  <si>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</si>
  <si>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</si>
  <si>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</si>
  <si>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</si>
  <si>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</si>
  <si>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</si>
  <si>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</si>
  <si>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</si>
  <si>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</si>
  <si>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</si>
  <si>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</si>
  <si>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</si>
  <si>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</si>
  <si>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</si>
  <si>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</si>
  <si>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</si>
  <si>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</si>
  <si>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</si>
  <si>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</si>
  <si>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</si>
  <si>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</si>
  <si>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</si>
  <si>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</si>
  <si>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</si>
  <si>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</si>
  <si>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</si>
  <si>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</si>
  <si>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</si>
  <si>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</si>
  <si>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</si>
  <si>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</si>
  <si>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</si>
  <si>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</si>
  <si>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</si>
  <si>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</si>
  <si>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</si>
  <si>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</si>
  <si>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</si>
  <si>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</si>
  <si>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</si>
  <si>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</si>
  <si>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</si>
  <si>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</si>
  <si>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</si>
  <si>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</si>
  <si>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</si>
  <si>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</si>
  <si>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</si>
  <si>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</si>
  <si>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</si>
  <si>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</si>
  <si>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</si>
  <si>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</si>
  <si>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</si>
  <si>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</si>
  <si>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</si>
  <si>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</si>
  <si>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</si>
  <si>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</si>
  <si>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</si>
  <si>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</si>
  <si>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</si>
  <si>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</si>
  <si>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</si>
  <si>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</si>
  <si>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</si>
  <si>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</si>
  <si>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</si>
  <si>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</si>
  <si>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</si>
  <si>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</si>
  <si>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</si>
  <si>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</si>
  <si>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</si>
  <si>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</si>
  <si>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</si>
  <si>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</si>
  <si>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</si>
  <si>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</si>
  <si>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</si>
  <si>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</si>
  <si>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</si>
  <si>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</si>
  <si>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</si>
  <si>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</si>
  <si>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</si>
  <si>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</si>
  <si>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</si>
  <si>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</si>
  <si>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</si>
  <si>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</si>
  <si>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</si>
  <si>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</si>
  <si>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</si>
  <si>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</si>
  <si>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</si>
  <si>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</si>
  <si>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</si>
  <si>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</si>
  <si>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</si>
  <si>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</si>
  <si>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</si>
  <si>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</si>
  <si>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</si>
  <si>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</si>
  <si>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</si>
  <si>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</si>
  <si>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</si>
  <si>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</si>
  <si>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</si>
  <si>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</si>
  <si>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</si>
  <si>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</si>
  <si>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</si>
  <si>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</si>
  <si>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</si>
  <si>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</si>
  <si>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</si>
  <si>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</si>
  <si>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</si>
  <si>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</si>
  <si>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</si>
  <si>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</si>
  <si>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</si>
  <si>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</si>
  <si>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</si>
  <si>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</si>
  <si>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</si>
  <si>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</si>
  <si>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</si>
  <si>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</si>
  <si>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</si>
  <si>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</si>
  <si>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</si>
  <si>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</si>
  <si>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</si>
  <si>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</si>
  <si>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</si>
  <si>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</si>
  <si>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</si>
  <si>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</si>
  <si>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</si>
  <si>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</si>
  <si>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</si>
  <si>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</si>
  <si>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</si>
  <si>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</si>
  <si>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</si>
  <si>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</si>
  <si>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</si>
  <si>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</si>
  <si>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</si>
  <si>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</si>
  <si>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</si>
  <si>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</si>
  <si>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</si>
  <si>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</si>
  <si>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</si>
  <si>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</si>
  <si>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</si>
  <si>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</si>
  <si>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</si>
  <si>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</si>
  <si>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</si>
  <si>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</si>
  <si>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</si>
  <si>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</si>
  <si>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</si>
  <si>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</si>
  <si>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</si>
  <si>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</si>
  <si>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</si>
  <si>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</si>
  <si>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</si>
  <si>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</si>
  <si>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</si>
  <si>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</si>
  <si>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</si>
  <si>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</si>
  <si>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</si>
  <si>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</si>
  <si>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</si>
  <si>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</si>
  <si>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</si>
  <si>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</si>
  <si>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</si>
  <si>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</si>
  <si>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</si>
  <si>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</si>
  <si>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</si>
  <si>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</si>
  <si>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</si>
  <si>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</si>
  <si>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</si>
  <si>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</si>
  <si>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</si>
  <si>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</si>
  <si>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</si>
  <si>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</si>
  <si>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</si>
  <si>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</si>
  <si>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</si>
  <si>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</si>
  <si>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</si>
  <si>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</si>
  <si>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</si>
  <si>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</si>
  <si>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</si>
  <si>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</si>
  <si>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</si>
  <si>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</si>
  <si>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</si>
  <si>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</si>
  <si>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</si>
  <si>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</si>
  <si>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</si>
  <si>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</si>
  <si>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</si>
  <si>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</si>
  <si>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</si>
  <si>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</si>
  <si>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</si>
  <si>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</si>
  <si>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</si>
  <si>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</si>
  <si>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</si>
  <si>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</si>
  <si>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</si>
  <si>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</si>
  <si>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</si>
  <si>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</si>
  <si>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</si>
  <si>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</si>
  <si>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</si>
  <si>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</si>
  <si>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</si>
  <si>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</si>
  <si>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</si>
  <si>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</si>
  <si>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</si>
  <si>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</si>
  <si>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</si>
  <si>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</si>
  <si>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</si>
  <si>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</si>
  <si>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</si>
  <si>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</si>
  <si>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</si>
  <si>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</si>
  <si>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</si>
  <si>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</si>
  <si>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</si>
  <si>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</si>
  <si>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</si>
  <si>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</si>
  <si>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</si>
  <si>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</si>
  <si>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</si>
  <si>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</si>
  <si>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</si>
  <si>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</si>
  <si>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</si>
  <si>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</si>
  <si>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</si>
  <si>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</si>
  <si>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</si>
  <si>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</si>
  <si>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</si>
  <si>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</si>
  <si>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</si>
  <si>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</si>
  <si>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</si>
  <si>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</si>
  <si>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</si>
  <si>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</si>
  <si>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</si>
  <si>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</si>
  <si>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</si>
  <si>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</si>
  <si>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</si>
  <si>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</si>
  <si>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</si>
  <si>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</si>
  <si>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</si>
  <si>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</si>
  <si>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</si>
  <si>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</si>
  <si>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</si>
  <si>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</si>
  <si>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</si>
  <si>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</si>
  <si>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</si>
  <si>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</si>
  <si>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</si>
  <si>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</si>
  <si>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</si>
  <si>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</si>
  <si>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</si>
  <si>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</si>
  <si>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</si>
  <si>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</si>
  <si>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</si>
  <si>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</si>
  <si>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</si>
  <si>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</si>
  <si>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</si>
  <si>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</si>
  <si>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</si>
  <si>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</si>
  <si>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</si>
  <si>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</si>
  <si>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</si>
  <si>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</si>
  <si>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</si>
  <si>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</si>
  <si>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</si>
  <si>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</si>
  <si>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</si>
  <si>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</si>
  <si>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</si>
  <si>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</si>
  <si>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</si>
  <si>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</si>
  <si>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</si>
  <si>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</si>
  <si>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</si>
  <si>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</si>
  <si>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</si>
  <si>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</si>
  <si>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</si>
  <si>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</si>
  <si>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</si>
  <si>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</si>
  <si>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</si>
  <si>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</si>
  <si>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</si>
  <si>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</si>
  <si>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</si>
  <si>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</si>
  <si>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</si>
  <si>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</si>
  <si>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</si>
  <si>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</si>
  <si>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</si>
  <si>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</si>
  <si>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</si>
  <si>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</si>
  <si>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</si>
  <si>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</si>
  <si>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</si>
  <si>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</si>
  <si>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</si>
  <si>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</si>
  <si>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</si>
  <si>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</si>
  <si>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</si>
  <si>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</si>
  <si>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</si>
  <si>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</si>
  <si>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</si>
  <si>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</si>
  <si>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</si>
  <si>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</si>
  <si>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</si>
  <si>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</si>
  <si>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</si>
  <si>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</si>
  <si>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</si>
  <si>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</si>
  <si>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</si>
  <si>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</si>
  <si>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</si>
  <si>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</si>
  <si>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</si>
  <si>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</si>
  <si>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</si>
  <si>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</si>
  <si>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</si>
  <si>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</si>
  <si>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</si>
  <si>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</si>
  <si>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</si>
  <si>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</si>
  <si>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</si>
  <si>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</si>
  <si>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</si>
  <si>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</si>
  <si>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</si>
  <si>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</si>
  <si>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</si>
  <si>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</si>
  <si>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</si>
  <si>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</si>
  <si>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</si>
  <si>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</si>
  <si>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</si>
  <si>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</si>
  <si>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</si>
  <si>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</si>
  <si>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</si>
  <si>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</si>
  <si>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</si>
  <si>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</si>
  <si>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</si>
  <si>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</si>
  <si>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</si>
  <si>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</si>
  <si>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</si>
  <si>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</si>
  <si>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</si>
  <si>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</si>
  <si>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</si>
  <si>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</si>
  <si>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</si>
  <si>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</si>
  <si>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</si>
  <si>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</si>
  <si>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</si>
  <si>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</si>
  <si>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</si>
  <si>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</si>
  <si>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</si>
  <si>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</si>
  <si>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</si>
  <si>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</si>
  <si>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</si>
  <si>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</si>
  <si>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</si>
  <si>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</si>
  <si>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</si>
  <si>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</si>
  <si>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</si>
  <si>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</si>
  <si>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</si>
  <si>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</si>
  <si>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</si>
  <si>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</si>
  <si>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</si>
  <si>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</si>
  <si>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</si>
  <si>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</si>
  <si>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</si>
  <si>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</si>
  <si>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</si>
  <si>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</si>
  <si>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</si>
  <si>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</si>
  <si>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</si>
  <si>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</si>
  <si>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</si>
  <si>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</si>
  <si>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</si>
  <si>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</si>
  <si>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</si>
  <si>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</si>
  <si>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</si>
  <si>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</si>
  <si>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</si>
  <si>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</si>
  <si>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</si>
  <si>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</si>
  <si>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</si>
  <si>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</si>
  <si>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</si>
  <si>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</si>
  <si>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</si>
  <si>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</si>
  <si>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</si>
  <si>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</si>
  <si>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</si>
  <si>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</si>
  <si>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</si>
  <si>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</si>
  <si>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</si>
  <si>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</si>
  <si>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</si>
  <si>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</si>
  <si>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</si>
  <si>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</si>
  <si>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</si>
  <si>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</si>
  <si>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</si>
  <si>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</si>
  <si>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</si>
  <si>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</si>
  <si>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</si>
  <si>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</si>
  <si>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</si>
  <si>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</si>
  <si>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</si>
  <si>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</si>
  <si>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</si>
  <si>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</si>
  <si>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</si>
  <si>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</si>
  <si>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</si>
  <si>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</si>
  <si>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</si>
  <si>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</si>
  <si>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</si>
  <si>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</si>
  <si>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</si>
  <si>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</si>
  <si>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</si>
  <si>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</si>
  <si>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</si>
  <si>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</si>
  <si>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</si>
  <si>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</si>
  <si>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</si>
  <si>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</si>
  <si>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</si>
  <si>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</si>
  <si>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</si>
  <si>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</si>
  <si>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</si>
  <si>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</si>
  <si>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</si>
  <si>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</si>
  <si>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</si>
  <si>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</si>
  <si>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</si>
  <si>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</si>
  <si>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</si>
  <si>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</si>
  <si>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</si>
  <si>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</si>
  <si>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</si>
  <si>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</si>
  <si>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</si>
  <si>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</si>
  <si>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</si>
  <si>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</si>
  <si>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</si>
  <si>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</si>
  <si>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</si>
  <si>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</si>
  <si>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</si>
  <si>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</si>
  <si>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</si>
  <si>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</si>
  <si>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</si>
  <si>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</si>
  <si>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</si>
  <si>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</si>
  <si>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</si>
  <si>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</si>
  <si>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</si>
  <si>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</si>
  <si>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</si>
  <si>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</si>
  <si>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</si>
  <si>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</si>
  <si>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</si>
  <si>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</si>
  <si>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</si>
  <si>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</si>
  <si>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</si>
  <si>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</si>
  <si>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</si>
  <si>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</si>
  <si>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</si>
  <si>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</si>
  <si>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</si>
  <si>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</si>
  <si>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</si>
  <si>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</si>
  <si>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</si>
  <si>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</si>
  <si>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</si>
  <si>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</si>
  <si>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</si>
  <si>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</si>
  <si>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</si>
  <si>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</si>
  <si>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</si>
  <si>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</si>
  <si>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</si>
  <si>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</si>
  <si>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</si>
  <si>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</si>
  <si>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</si>
  <si>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</si>
  <si>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</si>
  <si>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</si>
  <si>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</si>
  <si>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</si>
  <si>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</si>
  <si>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</si>
  <si>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</si>
  <si>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</si>
  <si>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</si>
  <si>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</si>
  <si>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</si>
  <si>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</si>
  <si>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</si>
  <si>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</si>
  <si>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</si>
  <si>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</si>
  <si>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</si>
  <si>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</si>
  <si>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</si>
  <si>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</si>
  <si>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</si>
  <si>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</si>
  <si>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</si>
  <si>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</si>
  <si>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</si>
  <si>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</si>
  <si>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</si>
  <si>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</si>
  <si>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</si>
  <si>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</si>
  <si>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</si>
  <si>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</si>
  <si>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</si>
  <si>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</si>
  <si>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</si>
  <si>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</si>
  <si>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</si>
  <si>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</si>
  <si>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</si>
  <si>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</si>
  <si>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</si>
  <si>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</si>
  <si>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</si>
  <si>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</si>
  <si>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</si>
  <si>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</si>
  <si>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</si>
  <si>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</si>
  <si>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</si>
  <si>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</si>
  <si>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</si>
  <si>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</si>
  <si>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</si>
  <si>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</si>
  <si>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</si>
  <si>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</si>
  <si>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</si>
  <si>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</si>
  <si>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</si>
  <si>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</si>
  <si>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</si>
  <si>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</si>
  <si>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</si>
  <si>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</si>
  <si>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</si>
  <si>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</si>
  <si>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</si>
  <si>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</si>
  <si>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</si>
  <si>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</si>
  <si>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</si>
  <si>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</si>
  <si>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</si>
  <si>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</si>
  <si>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</si>
  <si>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</si>
  <si>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</si>
  <si>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</si>
  <si>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</si>
  <si>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</si>
  <si>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</si>
  <si>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</si>
  <si>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</si>
  <si>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</si>
  <si>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</si>
  <si>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</si>
  <si>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</si>
  <si>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</si>
  <si>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</si>
  <si>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</si>
  <si>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</si>
  <si>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</si>
  <si>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</si>
  <si>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</si>
  <si>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</si>
  <si>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</si>
  <si>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</si>
  <si>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</si>
  <si>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</si>
  <si>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</si>
  <si>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</si>
  <si>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</si>
  <si>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</si>
  <si>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</si>
  <si>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</si>
  <si>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</si>
  <si>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</si>
  <si>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</si>
  <si>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</si>
  <si>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</si>
  <si>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</si>
  <si>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</si>
  <si>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</si>
  <si>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</si>
  <si>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</si>
  <si>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</si>
  <si>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</si>
  <si>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</si>
  <si>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</si>
  <si>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</si>
  <si>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</si>
  <si>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</si>
  <si>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</si>
  <si>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</si>
  <si>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</si>
  <si>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</si>
  <si>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</si>
  <si>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</si>
  <si>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</si>
  <si>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</si>
  <si>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</si>
  <si>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</si>
  <si>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</si>
  <si>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</si>
  <si>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</si>
  <si>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</si>
  <si>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</si>
  <si>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</si>
  <si>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</si>
  <si>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</si>
  <si>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</si>
  <si>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</si>
  <si>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</si>
  <si>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</si>
  <si>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</si>
  <si>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</si>
  <si>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</si>
  <si>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</si>
  <si>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</si>
  <si>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</si>
  <si>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</si>
  <si>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</si>
  <si>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</si>
  <si>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</si>
  <si>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</si>
  <si>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</si>
  <si>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</si>
  <si>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</si>
  <si>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</si>
  <si>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</si>
  <si>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</si>
  <si>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</si>
  <si>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</si>
  <si>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</si>
  <si>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</si>
  <si>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</si>
  <si>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</si>
  <si>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</si>
  <si>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</si>
  <si>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</si>
  <si>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</si>
  <si>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</si>
  <si>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</si>
  <si>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</si>
  <si>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</si>
  <si>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</si>
  <si>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</si>
  <si>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</si>
  <si>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</si>
  <si>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</si>
  <si>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</si>
  <si>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</si>
  <si>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</si>
  <si>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</si>
  <si>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</si>
  <si>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</si>
  <si>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</si>
  <si>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</si>
  <si>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</si>
  <si>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</si>
  <si>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</si>
  <si>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</si>
  <si>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</si>
  <si>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</si>
  <si>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</si>
  <si>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</si>
  <si>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</si>
  <si>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</si>
  <si>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</si>
  <si>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</si>
  <si>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</si>
  <si>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</si>
  <si>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</si>
  <si>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</si>
  <si>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</si>
  <si>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</si>
  <si>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</si>
  <si>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</si>
  <si>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</si>
  <si>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</si>
  <si>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</si>
  <si>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</si>
  <si>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</si>
  <si>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</si>
  <si>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</si>
  <si>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</si>
  <si>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</si>
  <si>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</si>
  <si>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</si>
  <si>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</si>
  <si>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</si>
  <si>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</si>
  <si>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</si>
  <si>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</si>
  <si>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</si>
  <si>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</si>
  <si>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</si>
  <si>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</si>
  <si>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</si>
  <si>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</si>
  <si>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</si>
  <si>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</si>
  <si>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</si>
  <si>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</si>
  <si>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</si>
  <si>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</si>
  <si>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</si>
  <si>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</si>
  <si>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</si>
  <si>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</si>
  <si>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</si>
  <si>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</si>
  <si>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</si>
  <si>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</si>
  <si>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</si>
  <si>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</si>
  <si>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</si>
  <si>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</si>
  <si>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</si>
  <si>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</si>
  <si>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</si>
  <si>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</si>
  <si>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</si>
  <si>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</si>
  <si>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</si>
  <si>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</si>
  <si>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</si>
  <si>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</si>
  <si>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</si>
  <si>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</si>
  <si>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</si>
  <si>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</si>
  <si>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</si>
  <si>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</si>
  <si>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</si>
  <si>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</si>
  <si>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</si>
  <si>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</si>
  <si>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</si>
  <si>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</si>
  <si>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</si>
  <si>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</si>
  <si>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</si>
  <si>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</si>
  <si>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</si>
  <si>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</si>
  <si>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</si>
  <si>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</si>
  <si>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</si>
  <si>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</si>
  <si>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</si>
  <si>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</si>
  <si>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</si>
  <si>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</si>
  <si>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</si>
  <si>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</si>
  <si>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</si>
  <si>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</si>
  <si>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</si>
  <si>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</si>
  <si>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</si>
  <si>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</si>
  <si>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</si>
  <si>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</si>
  <si>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</si>
  <si>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</si>
  <si>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SUCCESSFUL</t>
  </si>
  <si>
    <t>MEDIAN SUCCESSFUL</t>
  </si>
  <si>
    <t>MEDIAN FAILED</t>
  </si>
  <si>
    <t>MEAN FAILED</t>
  </si>
  <si>
    <t>MINIMUM SUCCESSFUL</t>
  </si>
  <si>
    <t>MINIMUN FAILED</t>
  </si>
  <si>
    <t>MAXIMUM SUCCESSFUL</t>
  </si>
  <si>
    <t>MAXIMUM FAILED</t>
  </si>
  <si>
    <t>VARIANCE SUCCESSFUL</t>
  </si>
  <si>
    <t xml:space="preserve">VARIANCE FAILED </t>
  </si>
  <si>
    <t>STANDARD DEV SUCCESSFUL</t>
  </si>
  <si>
    <t>STANDARD DEV FAILED</t>
  </si>
  <si>
    <t>MEDIAN</t>
  </si>
  <si>
    <t>SUCCESSFUL</t>
  </si>
  <si>
    <t>FAILED</t>
  </si>
  <si>
    <t>FIRST Q</t>
  </si>
  <si>
    <t>THIRD Q</t>
  </si>
  <si>
    <t>SECOND Q</t>
  </si>
  <si>
    <t>OUTLIERS</t>
  </si>
  <si>
    <t>IQR</t>
  </si>
  <si>
    <t>Q1-(1.5*IQR)BOUNDARY</t>
  </si>
  <si>
    <t>Q3+(1.5*IQR)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</si>
</sst>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15">
    <dxf>
      <font>
        <b val="0"/>
        <i val="0"/>
        <color auto="1"/>
      </font>
      <fill>
        <patternFill>
          <fgColor auto="1"/>
          <bgColor theme="9" tint="-0.49998474074526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-0.499984740745262"/>
        </patternFill>
      </fill>
    </dxf>
    <dxf>
      <fill>
        <patternFill>
          <bgColor theme="5" tint="-0.24994659260841701"/>
        </patternFill>
      </fill>
    </dxf>
    <dxf>
      <fill>
        <patternFill>
          <bgColor rgb="FF7030A0"/>
        </patternFill>
      </fill>
    </dxf>
    <dxf>
      <font>
        <b val="0"/>
        <i val="0"/>
        <color auto="1"/>
      </font>
      <fill>
        <patternFill>
          <fgColor auto="1"/>
          <bgColor theme="9" tint="-0.49998474074526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-0.499984740745262"/>
        </patternFill>
      </fill>
    </dxf>
    <dxf>
      <fill>
        <patternFill>
          <bgColor theme="5" tint="-0.24994659260841701"/>
        </patternFill>
      </fill>
    </dxf>
    <dxf>
      <fill>
        <patternFill>
          <bgColor rgb="FF7030A0"/>
        </patternFill>
      </fill>
    </dxf>
    <dxf>
      <font>
        <b val="0"/>
        <i val="0"/>
        <color auto="1"/>
      </font>
      <fill>
        <patternFill>
          <fgColor auto="1"/>
          <bgColor theme="9" tint="-0.49998474074526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-0.499984740745262"/>
        </patternFill>
      </fill>
    </dxf>
    <dxf>
      <fill>
        <patternFill>
          <bgColor theme="5" tint="-0.24994659260841701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ON EXCEL BY NICHOLE EDET.xlsx]PIVOT CATEGORY!PivotTable2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E-BE4D-AB7F-067288F45286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CE-BE4D-AB7F-067288F45286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CE-BE4D-AB7F-067288F45286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CE-BE4D-AB7F-067288F45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029872"/>
        <c:axId val="720993232"/>
      </c:barChart>
      <c:catAx>
        <c:axId val="75302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993232"/>
        <c:crosses val="autoZero"/>
        <c:auto val="1"/>
        <c:lblAlgn val="ctr"/>
        <c:lblOffset val="100"/>
        <c:noMultiLvlLbl val="0"/>
      </c:catAx>
      <c:valAx>
        <c:axId val="72099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02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ON EXCEL BY NICHOLE EDET.xlsx]PIVOT SUB-CATEGORY!PivotTable3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98-B04A-8270-6708B1050152}"/>
            </c:ext>
          </c:extLst>
        </c:ser>
        <c:ser>
          <c:idx val="1"/>
          <c:order val="1"/>
          <c:tx>
            <c:strRef>
              <c:f>'PIVOT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8-B04A-8270-6708B1050152}"/>
            </c:ext>
          </c:extLst>
        </c:ser>
        <c:ser>
          <c:idx val="2"/>
          <c:order val="2"/>
          <c:tx>
            <c:strRef>
              <c:f>'PIVOT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8-B04A-8270-6708B1050152}"/>
            </c:ext>
          </c:extLst>
        </c:ser>
        <c:ser>
          <c:idx val="3"/>
          <c:order val="3"/>
          <c:tx>
            <c:strRef>
              <c:f>'PIVOT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98-B04A-8270-6708B1050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2263871"/>
        <c:axId val="1306549311"/>
      </c:barChart>
      <c:catAx>
        <c:axId val="131226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49311"/>
        <c:crosses val="autoZero"/>
        <c:auto val="1"/>
        <c:lblAlgn val="ctr"/>
        <c:lblOffset val="100"/>
        <c:noMultiLvlLbl val="0"/>
      </c:catAx>
      <c:valAx>
        <c:axId val="130654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26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ON EXCEL BY NICHOLE EDET.xlsx]PIVOT DATE CREATED!PivotTable4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059124513078636E-2"/>
          <c:y val="0.16739760727583472"/>
          <c:w val="0.88186351706036759"/>
          <c:h val="0.70959135316418775"/>
        </c:manualLayout>
      </c:layout>
      <c:lineChart>
        <c:grouping val="standard"/>
        <c:varyColors val="0"/>
        <c:ser>
          <c:idx val="0"/>
          <c:order val="0"/>
          <c:tx>
            <c:strRef>
              <c:f>'PIVOT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F-B540-A217-40B7060DDFA2}"/>
            </c:ext>
          </c:extLst>
        </c:ser>
        <c:ser>
          <c:idx val="1"/>
          <c:order val="1"/>
          <c:tx>
            <c:strRef>
              <c:f>'PIVOT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F-B540-A217-40B7060DDFA2}"/>
            </c:ext>
          </c:extLst>
        </c:ser>
        <c:ser>
          <c:idx val="2"/>
          <c:order val="2"/>
          <c:tx>
            <c:strRef>
              <c:f>'PIVOT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4F-B540-A217-40B7060DDFA2}"/>
            </c:ext>
          </c:extLst>
        </c:ser>
        <c:ser>
          <c:idx val="3"/>
          <c:order val="3"/>
          <c:tx>
            <c:strRef>
              <c:f>'PIVOT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01-5C44-962A-0986735F7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0075167"/>
        <c:axId val="1340076815"/>
      </c:lineChart>
      <c:catAx>
        <c:axId val="1340075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076815"/>
        <c:crosses val="autoZero"/>
        <c:auto val="1"/>
        <c:lblAlgn val="ctr"/>
        <c:lblOffset val="100"/>
        <c:noMultiLvlLbl val="0"/>
      </c:catAx>
      <c:valAx>
        <c:axId val="1340076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07516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>
          <a:alpha val="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6019343925501993"/>
          <c:y val="2.68867917870848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926045535623946E-2"/>
          <c:y val="0.11124404221155743"/>
          <c:w val="0.9444690591537851"/>
          <c:h val="0.74321190547176819"/>
        </c:manualLayout>
      </c:layout>
      <c:lineChart>
        <c:grouping val="standard"/>
        <c:varyColors val="0"/>
        <c:ser>
          <c:idx val="0"/>
          <c:order val="0"/>
          <c:tx>
            <c:strRef>
              <c:f>BONUS!$A$1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BONUS!$A$2:$A$14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E-E24F-A39B-172B48BB45A1}"/>
            </c:ext>
          </c:extLst>
        </c:ser>
        <c:ser>
          <c:idx val="5"/>
          <c:order val="1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5E-E24F-A39B-172B48BB45A1}"/>
            </c:ext>
          </c:extLst>
        </c:ser>
        <c:ser>
          <c:idx val="6"/>
          <c:order val="2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5E-E24F-A39B-172B48BB45A1}"/>
            </c:ext>
          </c:extLst>
        </c:ser>
        <c:ser>
          <c:idx val="7"/>
          <c:order val="3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5E-E24F-A39B-172B48BB4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68175"/>
        <c:axId val="134458079"/>
      </c:lineChart>
      <c:catAx>
        <c:axId val="13476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8079"/>
        <c:crosses val="autoZero"/>
        <c:auto val="1"/>
        <c:lblAlgn val="ctr"/>
        <c:lblOffset val="100"/>
        <c:noMultiLvlLbl val="0"/>
      </c:catAx>
      <c:valAx>
        <c:axId val="13445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68175"/>
        <c:crosses val="autoZero"/>
        <c:crossBetween val="between"/>
      </c:valAx>
      <c:spPr>
        <a:noFill/>
        <a:ln>
          <a:solidFill>
            <a:schemeClr val="accent1">
              <a:alpha val="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</a:t>
          </a:r>
        </a:p>
      </cx:txPr>
    </cx:title>
    <cx:plotArea>
      <cx:plotAreaRegion>
        <cx:plotSurface>
          <cx:spPr>
            <a:ln>
              <a:solidFill>
                <a:schemeClr val="accent1">
                  <a:alpha val="0"/>
                </a:schemeClr>
              </a:solidFill>
            </a:ln>
          </cx:spPr>
        </cx:plotSurface>
        <cx:series layoutId="boxWhisker" uniqueId="{D3197E78-FDCA-5A47-99F2-A5A66A0171A3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boxWhisker" uniqueId="{FA8DAF29-8B5F-144D-AFFE-315FE4BB485A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42333</xdr:rowOff>
    </xdr:from>
    <xdr:to>
      <xdr:col>12</xdr:col>
      <xdr:colOff>194733</xdr:colOff>
      <xdr:row>16</xdr:row>
      <xdr:rowOff>59267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89E168-B4FD-D54B-8A48-D535D9FAA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181133</xdr:colOff>
      <xdr:row>3</xdr:row>
      <xdr:rowOff>41641</xdr:rowOff>
    </xdr:from>
    <xdr:to>
      <xdr:col>13</xdr:col>
      <xdr:colOff>266494</xdr:colOff>
      <xdr:row>17</xdr:row>
      <xdr:rowOff>161562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9B4F10-B3B8-A34A-A887-FC6BB2637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3</xdr:row>
      <xdr:rowOff>12700</xdr:rowOff>
    </xdr:from>
    <xdr:to>
      <xdr:col>14</xdr:col>
      <xdr:colOff>419100</xdr:colOff>
      <xdr:row>21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D74464-0387-E741-9AC9-3518D1AA3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187157</xdr:colOff>
      <xdr:row>14</xdr:row>
      <xdr:rowOff>93579</xdr:rowOff>
    </xdr:from>
    <xdr:to>
      <xdr:col>7</xdr:col>
      <xdr:colOff>1256630</xdr:colOff>
      <xdr:row>37</xdr:row>
      <xdr:rowOff>40106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7EED4BB-C89B-6340-9C44-609E6434B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391808</xdr:colOff>
      <xdr:row>23</xdr:row>
      <xdr:rowOff>162129</xdr:rowOff>
    </xdr:from>
    <xdr:to>
      <xdr:col>8</xdr:col>
      <xdr:colOff>1094362</xdr:colOff>
      <xdr:row>39</xdr:row>
      <xdr:rowOff>81066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2E34A340-DC68-0149-B2D6-713656432C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19308" y="4543629"/>
              <a:ext cx="5007854" cy="29669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94575</xdr:colOff>
      <xdr:row>23</xdr:row>
      <xdr:rowOff>108085</xdr:rowOff>
    </xdr:from>
    <xdr:to>
      <xdr:col>12</xdr:col>
      <xdr:colOff>486383</xdr:colOff>
      <xdr:row>38</xdr:row>
      <xdr:rowOff>14051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1C0C2FAD-5C15-3C4F-8531-A0C3478BFD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48175" y="4489585"/>
              <a:ext cx="4786008" cy="27634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256702</xdr:colOff>
      <xdr:row>4</xdr:row>
      <xdr:rowOff>175639</xdr:rowOff>
    </xdr:from>
    <xdr:to>
      <xdr:col>13</xdr:col>
      <xdr:colOff>162127</xdr:colOff>
      <xdr:row>20</xdr:row>
      <xdr:rowOff>148618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B40FF25-FE63-0C4C-8608-21DFDA1D4BF0}"/>
            </a:ext>
          </a:extLst>
        </xdr:cNvPr>
        <xdr:cNvSpPr txBox="1"/>
      </xdr:nvSpPr>
      <xdr:spPr>
        <a:xfrm>
          <a:off x="10011383" y="932235"/>
          <a:ext cx="5958191" cy="2999362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Use your data to determine whether the mean or the median summarizes the data more meaningfully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scenerio, the mean and median summarize the data meaningfully because the data has a wide range .The standard deviation is high which data is more spread out</a:t>
          </a:r>
        </a:p>
        <a:p>
          <a:endParaRPr lang="en-US" sz="14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Use your data to determine if there is more variability with successful or unsuccessful campaigns. Does this make sense? Why or why not?</a:t>
          </a:r>
        </a:p>
        <a:p>
          <a:r>
            <a:rPr lang="en-US" sz="14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Successful</a:t>
          </a:r>
          <a:r>
            <a:rPr lang="en-US" sz="14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has a wider and more spread out data set than Failed thus Successful has more variability.</a:t>
          </a:r>
          <a:endParaRPr lang="en-US" sz="14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1.465621064817" createdVersion="6" refreshedVersion="6" minRefreshableVersion="3" recordCount="4115" xr:uid="{CF6CC894-052A-0343-BA5F-042F709B12E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1.526775347222" createdVersion="6" refreshedVersion="6" minRefreshableVersion="3" recordCount="4115" xr:uid="{6253C398-CA75-9049-8DC0-025F953188B9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x v="502"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5F665-64DB-2644-9E1B-4D3C664D47D3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6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6FB52-49E2-6C4A-B03D-76BA6E78B985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6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BF313-D2E1-1D4D-B5FF-1DF8EB5D2FED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F1" zoomScale="88" zoomScaleNormal="88" workbookViewId="0">
      <selection activeCell="M7" sqref="M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style="6" bestFit="1" customWidth="1"/>
    <col min="16" max="16" width="15.33203125" customWidth="1"/>
    <col min="17" max="17" width="22" customWidth="1"/>
    <col min="18" max="18" width="13.6640625" customWidth="1"/>
    <col min="19" max="19" width="21.83203125" customWidth="1"/>
    <col min="20" max="20" width="17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8359</v>
      </c>
      <c r="R1" s="5" t="s">
        <v>8308</v>
      </c>
      <c r="S1" s="5" t="s">
        <v>8364</v>
      </c>
      <c r="T1" s="5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>E45/D45</f>
        <v>3.0865999999999998</v>
      </c>
      <c r="P45" s="8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8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8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8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8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8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8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8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8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8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8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8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8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8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8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8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8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8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8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8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8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8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8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8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8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8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8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8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8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8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8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8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8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8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8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8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8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8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8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8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8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8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8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8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8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8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8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8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8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8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8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8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8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8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8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8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8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8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8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8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8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8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8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8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>E132/L132</f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8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8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8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8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8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8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8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8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8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8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8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8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8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8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8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8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8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8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8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8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8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8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8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8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8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8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8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8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8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8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8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8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8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8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8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8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8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8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8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8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8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8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8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8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8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8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8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8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8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8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8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8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8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8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8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8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8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8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8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8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8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8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8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8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8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8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8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8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8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8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8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8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8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8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8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8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8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8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8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8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8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8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8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8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8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8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8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8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8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8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8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8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8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8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8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8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8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8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8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8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8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8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8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8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8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8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8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8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8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8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8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8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8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8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8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8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8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8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8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8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8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8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8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8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8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8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8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8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8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8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8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8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8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8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8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8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8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8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8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8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8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8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8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8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8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8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8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8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8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8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8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8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8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8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8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8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8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8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8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8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8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8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8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8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8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8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8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8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8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8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8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8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8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8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8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8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8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8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8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8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8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8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8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8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8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8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8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8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8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8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8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8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8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8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8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8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8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8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8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8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8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8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8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8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8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8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8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8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8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8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8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8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8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8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8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8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8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8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8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8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8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8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8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8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8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8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8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8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8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8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8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8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8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8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8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8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8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8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8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8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8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8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8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8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8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8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8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8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8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8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8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8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8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8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8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8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8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8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8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8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8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8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8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8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8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8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8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8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8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8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8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8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8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8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8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8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8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8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8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8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8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8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8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8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8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8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8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8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8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8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8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8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8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8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8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8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8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8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8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8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8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8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8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8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8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8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8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8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8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8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8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8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8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8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8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8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8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8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8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8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8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8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8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8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8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8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8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8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8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8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8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8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8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8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8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8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8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8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8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8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8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8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8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8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8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8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8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8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8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8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8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8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8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8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8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8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8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8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8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8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8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8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8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8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8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8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8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8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8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8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8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8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8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8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8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8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8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8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8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8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8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8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8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8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8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8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8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8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8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8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8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8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8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8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8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8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8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8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8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8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8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8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8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8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8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8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8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8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8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8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8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8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8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8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8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8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8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8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8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8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8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8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8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8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8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8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8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8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8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8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8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8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8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8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8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8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8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8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8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8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8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8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8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8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8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8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8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8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8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8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8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8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8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8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8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8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8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8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8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8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8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8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8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8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8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8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8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8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8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8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8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8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8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8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8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8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8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8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8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8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8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8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8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8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8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8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8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8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8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8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8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8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8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8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8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8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8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8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8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8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8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8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8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8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8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8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8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8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8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8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8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8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8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8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8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8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8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8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8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8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8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8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8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8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8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8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8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8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8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8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8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8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8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8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8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8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8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8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8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8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8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8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8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8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8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8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8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8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8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8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8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8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8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8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8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8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8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8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8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8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8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8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8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8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8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8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8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8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8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8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8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8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8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8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8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8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8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8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8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8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8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8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8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8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8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8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8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8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8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8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8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8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8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8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8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8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8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8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8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8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8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8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8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8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8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8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8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8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8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8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8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8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8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8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8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8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8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8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8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8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8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8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8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8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8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8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8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8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8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8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8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8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8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8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8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8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8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8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8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8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8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8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8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8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8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8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8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8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8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8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8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8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8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8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8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8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8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8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8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8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8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8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8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8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8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8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8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8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8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8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8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8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8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8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8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8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8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8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8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8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8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8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8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8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8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8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8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8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8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8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8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8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8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8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8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8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8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8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8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8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8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8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8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8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8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8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8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8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8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8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8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8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8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8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8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8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8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8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8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8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8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8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8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8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8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8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8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8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8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8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8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8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8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8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8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8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8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8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8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8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8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8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8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8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8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8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8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8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8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8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8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8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8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8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8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8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8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8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8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8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8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8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8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8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8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8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8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8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8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8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8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8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8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8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8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8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8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8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8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8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8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8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8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8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8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8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8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8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8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8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8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8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8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8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8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8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8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8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8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8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8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8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8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8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8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8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8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8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8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8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8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8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8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8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8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8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8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8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8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8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8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8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8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8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8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8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8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8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8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8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8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8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8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8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8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8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8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8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8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8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8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8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8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8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8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8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8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8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8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8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8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8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8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8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8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8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8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8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8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8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8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8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8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8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8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8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8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8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8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8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8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8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8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8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8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8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8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8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8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8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8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8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8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8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8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8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8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8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8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8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8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8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8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8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8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8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8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8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8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8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8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8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8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8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8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8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8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8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8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8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8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8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8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8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8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8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8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8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8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8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8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8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8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8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8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8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8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8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8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8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8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8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8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8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8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8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8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8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8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8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8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8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8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8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8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8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8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8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8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8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8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8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8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8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8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8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8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8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8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8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8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8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8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8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8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8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8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8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8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8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8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8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8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8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8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8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8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8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8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8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8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8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8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8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8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8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8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8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8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8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8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8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8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8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8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8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8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8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8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8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8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8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8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8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8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8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8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8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8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8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8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8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8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8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8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8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8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8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8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8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8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8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8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8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8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8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8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8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8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8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8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8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8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8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8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8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8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8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8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8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8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8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8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8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8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8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8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8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8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8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8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8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8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8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8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8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8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8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8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8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8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8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8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8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8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8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8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8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8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8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8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8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8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8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8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8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8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8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8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8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8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8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8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8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8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8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8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8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8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8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8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8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8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8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8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8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8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8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8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8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8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8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8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8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8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8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8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8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8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8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8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8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8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8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8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8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8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8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8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8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8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8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8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8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8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8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8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8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8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8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8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8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8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8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8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8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8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8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8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8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8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8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8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8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8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8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8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8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8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8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8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8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8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8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8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8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8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8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8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8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8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8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8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8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8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8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8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8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8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8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8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8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8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8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8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8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8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8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8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8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8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8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8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8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8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8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8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8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8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8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8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8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8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8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8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8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8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8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8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8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8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8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8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8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8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8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8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8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8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8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8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8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8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8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8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8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8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8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8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8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8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8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8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8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8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8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8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8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8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8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8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8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8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8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8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8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8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8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8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8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8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8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8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8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8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8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8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8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8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8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8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8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8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8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8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8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8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8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8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8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8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8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8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8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8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8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8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8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8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8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8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8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8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8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8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8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8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8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8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8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8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8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8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8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8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8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8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8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8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8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8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8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8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8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8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8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8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8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8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8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8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8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8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8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8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8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8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8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8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8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8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8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8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8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8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8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8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8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8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8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8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8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8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8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8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8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8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8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8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8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8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8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8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8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8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8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8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8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8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8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8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8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8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8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8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8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8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8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8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8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8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8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8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8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8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8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8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8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8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8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8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8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8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8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8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8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8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8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8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8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8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8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8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8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8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8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8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8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8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8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8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8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8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8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8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8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8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8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8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8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8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8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8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8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8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8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8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8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8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8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8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8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8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8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8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8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8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8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8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8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8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8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8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8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8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8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8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8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8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8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8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8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8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8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8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8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8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8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8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8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8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8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8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8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8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8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8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8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8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8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8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8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8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8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8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8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8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8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8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8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8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8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8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8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8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8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8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8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8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8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8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8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8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8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8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8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8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8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8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8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8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8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8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8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8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8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8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8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8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8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8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8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8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8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8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8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8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8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8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8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8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8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8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8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8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8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8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8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8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8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8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8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8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8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8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8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8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8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8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8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8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8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8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8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8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8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8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8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8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8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8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8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8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8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8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8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8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8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8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8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8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8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8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8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8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8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8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8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8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8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8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8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8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8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8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8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8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8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8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8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8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8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8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8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8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8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8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8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8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8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8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8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8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8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8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8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8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8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8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8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8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8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8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8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8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8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8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8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8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8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8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8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8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8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8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8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8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8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8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8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8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8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8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8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8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8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8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8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8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8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8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8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8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8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8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8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8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8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8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8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8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8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8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8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8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8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8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8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8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8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8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8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8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8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8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8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8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8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8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8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8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8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8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8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8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8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8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8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8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8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8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8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8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8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8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8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8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8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8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8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8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8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8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8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8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8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8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8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8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8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8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8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8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8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8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8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8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8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8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8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8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8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8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8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8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8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8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8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8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8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8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8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8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8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8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8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8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8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8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8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8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8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8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8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8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8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8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8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8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8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8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8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8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8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8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8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8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8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8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8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8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8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8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8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8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8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8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8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8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8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8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8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8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8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8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8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8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8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8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8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8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8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8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8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8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8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8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8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8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8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8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8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8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8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8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8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8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8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8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8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8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8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8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8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8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8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8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8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8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8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8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8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8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8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8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8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8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8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8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8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8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8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8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8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8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8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8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8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8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8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8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8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8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8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8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8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8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8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8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8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8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8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8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8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8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8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8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8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8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8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8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8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8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8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8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8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8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8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8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8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8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8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8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8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8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8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8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8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8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8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8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8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8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8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8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8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8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8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8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8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8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8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8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8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8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8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8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8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8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8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8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8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8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8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8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8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8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8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8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8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8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8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8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8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8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8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8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8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8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8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8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8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8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8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8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8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8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8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8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8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8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8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8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8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8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8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8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8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8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8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8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8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8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8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8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8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8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8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8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8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8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8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8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8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8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8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8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8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8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8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8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8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8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8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8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8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8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8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8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8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8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8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8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8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8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8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8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8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8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8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8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8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8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8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8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8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8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8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8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8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8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8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8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8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8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8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8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8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8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8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8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8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8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8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8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8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8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8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8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8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8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8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8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8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8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8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8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8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8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8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8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8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8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8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8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8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8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8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8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8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8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8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8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8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8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8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8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8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8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8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8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8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8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8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8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8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8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8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8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8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8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8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8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8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8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8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8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8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8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8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8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8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8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8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8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8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8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8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8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8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8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8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8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8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8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8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8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8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8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8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8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8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8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8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8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8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8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8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8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8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8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8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8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8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8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8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8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8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8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8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8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8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8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8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8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8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8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8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8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8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8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8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8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8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8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8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8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8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8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8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8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8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8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8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8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8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8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8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8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8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8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8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8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8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8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8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8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8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8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8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8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8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8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8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8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8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8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8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8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8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8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8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8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8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8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8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8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8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8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8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8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8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8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8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8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8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8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8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8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8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8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8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8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8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8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8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8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8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8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8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8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8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8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8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8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8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8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8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8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8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8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8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8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8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8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8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8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8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8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8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8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8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8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8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8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8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8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8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8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8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8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8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8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8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8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8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8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8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8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8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8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8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8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8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8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8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8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8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8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8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8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8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8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8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8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8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8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8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8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8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8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8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8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8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8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8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8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8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8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8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8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8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8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8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8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8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8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8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8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8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8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8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8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8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8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8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8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8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8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8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8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8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8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8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8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8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8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8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8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8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8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8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8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8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8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8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8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8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8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8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8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8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8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8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8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8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8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8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8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8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8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8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8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8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8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8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8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8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8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8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8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8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8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8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8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8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8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8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8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8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8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8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8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8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8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8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8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8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8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8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8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8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8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8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8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8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8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8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8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8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8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8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8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8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8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8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8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8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8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8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8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8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8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8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8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8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8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8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8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8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8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8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8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8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8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8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8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8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8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8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8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8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8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8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8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8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8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8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8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8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8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8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8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8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8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8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8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8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8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8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8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8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8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8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8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8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8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8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8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8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8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8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8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8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8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8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8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8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8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8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8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8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8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8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8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8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8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8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8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8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8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8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8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8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8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8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8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8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8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8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8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8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8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8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8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8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8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8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8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8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8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8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8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8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8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8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8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8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8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8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8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8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8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8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8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8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8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8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8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8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8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8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8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8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8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8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8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8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8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8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8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8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8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8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8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8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8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8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8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8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8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8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8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8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8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8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8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8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8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8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8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8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8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8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8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8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8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8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8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8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8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8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8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8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8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8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8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8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8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8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8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8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8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8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8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8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8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8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8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8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8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8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8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8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8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8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8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8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8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8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8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8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8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8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8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8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8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8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8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8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8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8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8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8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8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8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8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8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8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8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8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8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8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8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8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8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8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8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8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8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8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8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8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8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8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8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8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8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8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8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8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8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8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8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8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8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8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8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8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8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8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8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8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8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8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8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8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8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8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8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8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8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8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8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8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8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8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8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8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8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8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8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8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8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8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8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8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8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8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8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8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8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8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8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8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8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8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8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8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8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8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8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8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8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8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8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8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8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8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8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8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8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8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8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8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8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8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8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8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8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8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8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8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8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8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8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8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8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8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8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8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8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8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8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8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8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8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8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8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8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8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8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8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8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8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8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8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8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8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8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8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8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8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8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8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8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8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8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8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8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8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8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8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8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8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8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8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8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8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8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8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8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8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8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8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8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8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8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8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8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8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8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8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8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8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8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8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8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8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8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8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8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8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8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8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8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8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8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8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8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8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8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8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8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8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8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8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8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8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8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8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8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8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8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8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8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8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8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8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8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8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8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8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8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8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8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8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8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8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8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8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8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8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8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8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8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8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8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8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8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8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8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8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8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8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8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8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8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8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8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8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8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8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8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8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8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8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8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8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8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8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8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8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8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8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8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8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8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8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8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8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8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8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8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8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8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8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8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8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8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8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8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8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8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8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8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8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8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8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8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8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8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8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8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8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8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8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8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8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8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8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8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8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8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8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8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8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8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8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8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8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8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8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8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8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8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8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8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8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8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8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8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8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8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8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8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8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8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8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8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8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8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8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8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8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8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8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8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8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8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8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8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8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8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8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8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8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8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8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8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8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8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8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8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8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8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8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8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8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8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8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8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8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8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8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8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8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8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8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8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8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8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8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8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8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8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8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8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8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8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8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8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8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8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8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8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8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8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8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8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8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8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8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8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8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8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8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8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8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8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8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8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8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8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8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8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8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8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8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8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8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8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8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8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8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8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8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8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8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8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8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8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8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8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8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8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8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8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8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8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8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8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8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8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8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8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8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8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8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8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8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8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8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8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8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8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8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8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8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8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8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8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8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8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8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8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8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8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8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8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8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8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8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8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8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8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8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8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8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8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8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8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8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8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8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8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8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8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8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8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8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8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8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8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8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8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8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8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8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8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8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8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8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8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8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8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8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8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8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8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8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8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8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8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8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8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8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8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8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8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8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8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8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8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8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8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8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8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8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8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8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8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8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8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8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8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8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8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8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8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8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8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8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8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8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8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8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8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8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8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8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8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8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8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8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8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8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8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8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8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8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8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8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8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8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8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8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8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8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8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8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8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8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8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8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8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8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8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8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8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8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8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8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8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8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8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8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8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8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8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8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8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8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8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8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8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8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8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8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8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8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8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8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8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8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8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8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8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8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8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8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8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8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8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8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8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8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8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8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8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8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8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8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8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8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8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8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8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8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8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8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8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8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8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8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8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8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8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8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8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8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8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8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8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8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8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8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8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8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8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8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8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8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8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8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8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8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8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8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8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8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8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8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8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8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8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8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8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8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8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8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8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8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8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8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8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8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8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8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8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8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8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8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8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8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8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8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8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8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8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8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8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8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8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8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8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8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8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8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8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8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8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8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8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8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8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8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8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8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8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8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8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8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8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8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8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8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8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8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8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8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8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8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8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8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8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8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8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8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8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8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8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8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8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8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8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8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8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8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8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8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8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8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8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8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8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8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8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8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8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8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8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8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8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8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8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8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8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8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8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8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8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8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8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8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8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8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8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8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8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8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8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8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8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8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8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8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8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8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8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8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8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8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8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8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8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8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8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8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8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8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8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8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8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8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8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8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8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8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8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8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8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8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8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8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8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8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8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8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8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8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8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8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8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8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8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8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8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8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8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8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8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8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8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8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8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8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8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8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8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8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8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8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8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8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8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8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8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8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8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8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8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8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8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8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8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8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8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8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8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8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8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8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8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8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8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8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8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8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8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8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8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8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8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8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8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8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8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8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8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8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8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8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8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8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8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8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8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8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8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8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8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8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8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8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8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8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8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8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8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8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8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8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8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8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8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8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8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8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8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8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8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8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8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8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8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8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8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8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8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8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8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8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8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8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8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8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8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8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8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8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8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8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8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8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8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8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8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8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8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8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8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8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8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8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8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8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8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8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8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8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8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8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8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8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8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8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8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8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8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8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8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8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8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8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8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8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8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8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8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8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8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8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8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8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8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8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8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8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8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8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8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8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8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8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8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8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8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8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8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8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8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8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8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8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8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8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8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8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8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8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8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8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8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8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8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8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8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8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8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8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8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8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8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8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8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8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8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8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8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8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8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8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8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8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8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8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8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8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8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8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8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8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8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8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8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8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8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8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8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8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8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8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8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8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8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8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8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8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8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8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8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8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8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8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8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8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8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8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8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8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8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8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8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8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8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8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8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8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8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8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8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8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8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8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8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8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8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8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8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8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8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8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8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8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8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8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8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8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8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8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8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8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8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8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8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8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8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8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8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8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8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8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8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8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8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8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8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8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8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8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8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8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8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8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8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8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8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8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8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8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8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8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8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8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8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autoFilter ref="A1:O4115" xr:uid="{BA69829C-499A-9A49-8DEC-1EABBFC667CB}"/>
  <conditionalFormatting sqref="F1:F1048576">
    <cfRule type="containsText" dxfId="14" priority="9" operator="containsText" text="canceled">
      <formula>NOT(ISERROR(SEARCH("canceled",F1)))</formula>
    </cfRule>
    <cfRule type="containsText" dxfId="13" priority="11" operator="containsText" text="live">
      <formula>NOT(ISERROR(SEARCH("live",F1)))</formula>
    </cfRule>
    <cfRule type="containsText" dxfId="12" priority="12" operator="containsText" text="failed">
      <formula>NOT(ISERROR(SEARCH("failed",F1)))</formula>
    </cfRule>
    <cfRule type="containsText" dxfId="11" priority="13" operator="containsText" text="unsuccessful">
      <formula>NOT(ISERROR(SEARCH("unsuccessful",F1)))</formula>
    </cfRule>
    <cfRule type="containsText" dxfId="10" priority="14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percentile" val="0"/>
        <cfvo type="percentile" val="50"/>
        <cfvo type="percentile" val="9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3A8DE-6846-3948-933B-6715DB8EEED1}">
  <sheetPr codeName="Sheet2"/>
  <dimension ref="A3:F14"/>
  <sheetViews>
    <sheetView tabSelected="1" topLeftCell="A2" zoomScale="150" zoomScaleNormal="100" workbookViewId="0">
      <selection activeCell="D22" sqref="D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1.1640625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.1640625" bestFit="1" customWidth="1"/>
  </cols>
  <sheetData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8309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10" t="s">
        <v>8335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10" t="s">
        <v>8332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10" t="s">
        <v>8330</v>
      </c>
      <c r="B8" s="6">
        <v>24</v>
      </c>
      <c r="C8" s="6"/>
      <c r="D8" s="6"/>
      <c r="E8" s="6"/>
      <c r="F8" s="6">
        <v>24</v>
      </c>
    </row>
    <row r="9" spans="1:6" x14ac:dyDescent="0.2">
      <c r="A9" s="10" t="s">
        <v>8324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10" t="s">
        <v>8337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10" t="s">
        <v>8321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10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10" t="s">
        <v>8316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10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3D46C-9A33-DF43-A11A-9BA41D64C729}">
  <sheetPr codeName="Sheet3"/>
  <dimension ref="A3:F46"/>
  <sheetViews>
    <sheetView zoomScale="122" zoomScaleNormal="122"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8315</v>
      </c>
      <c r="B5" s="6"/>
      <c r="C5" s="6">
        <v>100</v>
      </c>
      <c r="D5" s="6"/>
      <c r="E5" s="6"/>
      <c r="F5" s="6">
        <v>100</v>
      </c>
    </row>
    <row r="6" spans="1:6" x14ac:dyDescent="0.2">
      <c r="A6" s="10" t="s">
        <v>8343</v>
      </c>
      <c r="B6" s="6">
        <v>20</v>
      </c>
      <c r="C6" s="6"/>
      <c r="D6" s="6"/>
      <c r="E6" s="6"/>
      <c r="F6" s="6">
        <v>20</v>
      </c>
    </row>
    <row r="7" spans="1:6" x14ac:dyDescent="0.2">
      <c r="A7" s="10" t="s">
        <v>8331</v>
      </c>
      <c r="B7" s="6">
        <v>24</v>
      </c>
      <c r="C7" s="6"/>
      <c r="D7" s="6"/>
      <c r="E7" s="6"/>
      <c r="F7" s="6">
        <v>24</v>
      </c>
    </row>
    <row r="8" spans="1:6" x14ac:dyDescent="0.2">
      <c r="A8" s="10" t="s">
        <v>8357</v>
      </c>
      <c r="B8" s="6"/>
      <c r="C8" s="6">
        <v>40</v>
      </c>
      <c r="D8" s="6"/>
      <c r="E8" s="6"/>
      <c r="F8" s="6">
        <v>40</v>
      </c>
    </row>
    <row r="9" spans="1:6" x14ac:dyDescent="0.2">
      <c r="A9" s="10" t="s">
        <v>8353</v>
      </c>
      <c r="B9" s="6"/>
      <c r="C9" s="6"/>
      <c r="D9" s="6"/>
      <c r="E9" s="6">
        <v>40</v>
      </c>
      <c r="F9" s="6">
        <v>40</v>
      </c>
    </row>
    <row r="10" spans="1:6" x14ac:dyDescent="0.2">
      <c r="A10" s="10" t="s">
        <v>8314</v>
      </c>
      <c r="B10" s="6"/>
      <c r="C10" s="6"/>
      <c r="D10" s="6"/>
      <c r="E10" s="6">
        <v>180</v>
      </c>
      <c r="F10" s="6">
        <v>180</v>
      </c>
    </row>
    <row r="11" spans="1:6" x14ac:dyDescent="0.2">
      <c r="A11" s="10" t="s">
        <v>8313</v>
      </c>
      <c r="B11" s="6"/>
      <c r="C11" s="6">
        <v>80</v>
      </c>
      <c r="D11" s="6"/>
      <c r="E11" s="6"/>
      <c r="F11" s="6">
        <v>80</v>
      </c>
    </row>
    <row r="12" spans="1:6" x14ac:dyDescent="0.2">
      <c r="A12" s="10" t="s">
        <v>8329</v>
      </c>
      <c r="B12" s="6"/>
      <c r="C12" s="6"/>
      <c r="D12" s="6"/>
      <c r="E12" s="6">
        <v>40</v>
      </c>
      <c r="F12" s="6">
        <v>40</v>
      </c>
    </row>
    <row r="13" spans="1:6" x14ac:dyDescent="0.2">
      <c r="A13" s="10" t="s">
        <v>8346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2">
      <c r="A14" s="10" t="s">
        <v>8323</v>
      </c>
      <c r="B14" s="6"/>
      <c r="C14" s="6">
        <v>40</v>
      </c>
      <c r="D14" s="6"/>
      <c r="E14" s="6"/>
      <c r="F14" s="6">
        <v>40</v>
      </c>
    </row>
    <row r="15" spans="1:6" x14ac:dyDescent="0.2">
      <c r="A15" s="10" t="s">
        <v>8336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2">
      <c r="A16" s="10" t="s">
        <v>8347</v>
      </c>
      <c r="B16" s="6"/>
      <c r="C16" s="6">
        <v>20</v>
      </c>
      <c r="D16" s="6"/>
      <c r="E16" s="6"/>
      <c r="F16" s="6">
        <v>20</v>
      </c>
    </row>
    <row r="17" spans="1:6" x14ac:dyDescent="0.2">
      <c r="A17" s="10" t="s">
        <v>8348</v>
      </c>
      <c r="B17" s="6"/>
      <c r="C17" s="6"/>
      <c r="D17" s="6"/>
      <c r="E17" s="6">
        <v>140</v>
      </c>
      <c r="F17" s="6">
        <v>140</v>
      </c>
    </row>
    <row r="18" spans="1:6" x14ac:dyDescent="0.2">
      <c r="A18" s="10" t="s">
        <v>8328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2">
      <c r="A19" s="10" t="s">
        <v>8327</v>
      </c>
      <c r="B19" s="6"/>
      <c r="C19" s="6">
        <v>60</v>
      </c>
      <c r="D19" s="6"/>
      <c r="E19" s="6"/>
      <c r="F19" s="6">
        <v>60</v>
      </c>
    </row>
    <row r="20" spans="1:6" x14ac:dyDescent="0.2">
      <c r="A20" s="10" t="s">
        <v>8355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2">
      <c r="A21" s="10" t="s">
        <v>8326</v>
      </c>
      <c r="B21" s="6"/>
      <c r="C21" s="6"/>
      <c r="D21" s="6"/>
      <c r="E21" s="6">
        <v>20</v>
      </c>
      <c r="F21" s="6">
        <v>20</v>
      </c>
    </row>
    <row r="22" spans="1:6" x14ac:dyDescent="0.2">
      <c r="A22" s="10" t="s">
        <v>8334</v>
      </c>
      <c r="B22" s="6"/>
      <c r="C22" s="6">
        <v>40</v>
      </c>
      <c r="D22" s="6"/>
      <c r="E22" s="6"/>
      <c r="F22" s="6">
        <v>40</v>
      </c>
    </row>
    <row r="23" spans="1:6" x14ac:dyDescent="0.2">
      <c r="A23" s="10" t="s">
        <v>8358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2">
      <c r="A24" s="10" t="s">
        <v>8342</v>
      </c>
      <c r="B24" s="6"/>
      <c r="C24" s="6">
        <v>20</v>
      </c>
      <c r="D24" s="6"/>
      <c r="E24" s="6"/>
      <c r="F24" s="6">
        <v>20</v>
      </c>
    </row>
    <row r="25" spans="1:6" x14ac:dyDescent="0.2">
      <c r="A25" s="10" t="s">
        <v>8322</v>
      </c>
      <c r="B25" s="6"/>
      <c r="C25" s="6"/>
      <c r="D25" s="6"/>
      <c r="E25" s="6">
        <v>60</v>
      </c>
      <c r="F25" s="6">
        <v>60</v>
      </c>
    </row>
    <row r="26" spans="1:6" x14ac:dyDescent="0.2">
      <c r="A26" s="10" t="s">
        <v>8349</v>
      </c>
      <c r="B26" s="6"/>
      <c r="C26" s="6">
        <v>20</v>
      </c>
      <c r="D26" s="6"/>
      <c r="E26" s="6"/>
      <c r="F26" s="6">
        <v>20</v>
      </c>
    </row>
    <row r="27" spans="1:6" x14ac:dyDescent="0.2">
      <c r="A27" s="10" t="s">
        <v>8338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2">
      <c r="A28" s="10" t="s">
        <v>8344</v>
      </c>
      <c r="B28" s="6"/>
      <c r="C28" s="6">
        <v>20</v>
      </c>
      <c r="D28" s="6"/>
      <c r="E28" s="6"/>
      <c r="F28" s="6">
        <v>20</v>
      </c>
    </row>
    <row r="29" spans="1:6" x14ac:dyDescent="0.2">
      <c r="A29" s="10" t="s">
        <v>8317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2">
      <c r="A30" s="10" t="s">
        <v>8345</v>
      </c>
      <c r="B30" s="6"/>
      <c r="C30" s="6"/>
      <c r="D30" s="6"/>
      <c r="E30" s="6">
        <v>40</v>
      </c>
      <c r="F30" s="6">
        <v>40</v>
      </c>
    </row>
    <row r="31" spans="1:6" x14ac:dyDescent="0.2">
      <c r="A31" s="10" t="s">
        <v>8341</v>
      </c>
      <c r="B31" s="6"/>
      <c r="C31" s="6"/>
      <c r="D31" s="6"/>
      <c r="E31" s="6">
        <v>20</v>
      </c>
      <c r="F31" s="6">
        <v>20</v>
      </c>
    </row>
    <row r="32" spans="1:6" x14ac:dyDescent="0.2">
      <c r="A32" s="10" t="s">
        <v>8352</v>
      </c>
      <c r="B32" s="6"/>
      <c r="C32" s="6">
        <v>20</v>
      </c>
      <c r="D32" s="6"/>
      <c r="E32" s="6"/>
      <c r="F32" s="6">
        <v>20</v>
      </c>
    </row>
    <row r="33" spans="1:6" x14ac:dyDescent="0.2">
      <c r="A33" s="10" t="s">
        <v>8325</v>
      </c>
      <c r="B33" s="6"/>
      <c r="C33" s="6"/>
      <c r="D33" s="6"/>
      <c r="E33" s="6">
        <v>260</v>
      </c>
      <c r="F33" s="6">
        <v>260</v>
      </c>
    </row>
    <row r="34" spans="1:6" x14ac:dyDescent="0.2">
      <c r="A34" s="10" t="s">
        <v>8312</v>
      </c>
      <c r="B34" s="6">
        <v>40</v>
      </c>
      <c r="C34" s="6"/>
      <c r="D34" s="6"/>
      <c r="E34" s="6"/>
      <c r="F34" s="6">
        <v>40</v>
      </c>
    </row>
    <row r="35" spans="1:6" x14ac:dyDescent="0.2">
      <c r="A35" s="10" t="s">
        <v>8311</v>
      </c>
      <c r="B35" s="6"/>
      <c r="C35" s="6"/>
      <c r="D35" s="6"/>
      <c r="E35" s="6">
        <v>60</v>
      </c>
      <c r="F35" s="6">
        <v>60</v>
      </c>
    </row>
    <row r="36" spans="1:6" x14ac:dyDescent="0.2">
      <c r="A36" s="10" t="s">
        <v>8351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2">
      <c r="A37" s="10" t="s">
        <v>8354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2">
      <c r="A38" s="10" t="s">
        <v>8356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">
      <c r="A39" s="10" t="s">
        <v>8350</v>
      </c>
      <c r="B39" s="6"/>
      <c r="C39" s="6"/>
      <c r="D39" s="6"/>
      <c r="E39" s="6">
        <v>80</v>
      </c>
      <c r="F39" s="6">
        <v>80</v>
      </c>
    </row>
    <row r="40" spans="1:6" x14ac:dyDescent="0.2">
      <c r="A40" s="10" t="s">
        <v>8310</v>
      </c>
      <c r="B40" s="6"/>
      <c r="C40" s="6"/>
      <c r="D40" s="6"/>
      <c r="E40" s="6">
        <v>60</v>
      </c>
      <c r="F40" s="6">
        <v>60</v>
      </c>
    </row>
    <row r="41" spans="1:6" x14ac:dyDescent="0.2">
      <c r="A41" s="10" t="s">
        <v>8340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2">
      <c r="A42" s="10" t="s">
        <v>8333</v>
      </c>
      <c r="B42" s="6"/>
      <c r="C42" s="6">
        <v>100</v>
      </c>
      <c r="D42" s="6"/>
      <c r="E42" s="6"/>
      <c r="F42" s="6">
        <v>100</v>
      </c>
    </row>
    <row r="43" spans="1:6" x14ac:dyDescent="0.2">
      <c r="A43" s="10" t="s">
        <v>8320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2">
      <c r="A44" s="10" t="s">
        <v>8319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2">
      <c r="A45" s="10" t="s">
        <v>8339</v>
      </c>
      <c r="B45" s="6">
        <v>20</v>
      </c>
      <c r="C45" s="6"/>
      <c r="D45" s="6"/>
      <c r="E45" s="6"/>
      <c r="F45" s="6">
        <v>20</v>
      </c>
    </row>
    <row r="46" spans="1:6" x14ac:dyDescent="0.2">
      <c r="A46" s="10" t="s">
        <v>8361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F35FB-D684-874D-9538-D1370D93524C}">
  <sheetPr codeName="Sheet4"/>
  <dimension ref="A1:F18"/>
  <sheetViews>
    <sheetView workbookViewId="0">
      <selection activeCell="H5" sqref="H5:H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8359</v>
      </c>
      <c r="B1" t="s">
        <v>8378</v>
      </c>
    </row>
    <row r="2" spans="1:6" x14ac:dyDescent="0.2">
      <c r="A2" s="9" t="s">
        <v>8379</v>
      </c>
      <c r="B2" t="s">
        <v>8378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8372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10" t="s">
        <v>8373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0" t="s">
        <v>8374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10" t="s">
        <v>8375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10" t="s">
        <v>8366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10" t="s">
        <v>8376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10" t="s">
        <v>8367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10" t="s">
        <v>8368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10" t="s">
        <v>8369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10" t="s">
        <v>8370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10" t="s">
        <v>8371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10" t="s">
        <v>8377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10" t="s">
        <v>8361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CBCD8-83DC-AD43-AB3C-6AF8C0A613D2}">
  <sheetPr codeName="Sheet5"/>
  <dimension ref="A1:H13"/>
  <sheetViews>
    <sheetView zoomScale="95" zoomScaleNormal="95" workbookViewId="0">
      <selection activeCell="B3" sqref="B3"/>
    </sheetView>
  </sheetViews>
  <sheetFormatPr baseColWidth="10" defaultRowHeight="15" x14ac:dyDescent="0.2"/>
  <cols>
    <col min="1" max="1" width="25.5" customWidth="1"/>
    <col min="2" max="2" width="24.5" customWidth="1"/>
    <col min="3" max="3" width="22.1640625" customWidth="1"/>
    <col min="4" max="4" width="25.1640625" customWidth="1"/>
    <col min="5" max="5" width="19.5" customWidth="1"/>
    <col min="6" max="6" width="19.83203125" customWidth="1"/>
    <col min="7" max="7" width="23.33203125" customWidth="1"/>
    <col min="8" max="8" width="22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s="12" t="s">
        <v>8388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">
      <c r="A3" s="12" t="s">
        <v>8389</v>
      </c>
      <c r="B3">
        <f>COUNTIFS(Sheet1!D:D,"&gt;=1000",Sheet1!D:D,"&lt;=4999",Sheet1!F:F,"successful")</f>
        <v>932</v>
      </c>
      <c r="C3">
        <f>COUNTIFS(Sheet1!D:D,"&gt;=1000",Sheet1!D:D,"&lt;=4999",Sheet1!F:F,"failed")</f>
        <v>420</v>
      </c>
      <c r="D3">
        <f>COUNTIFS(Sheet1!D:D,"&gt;=1000",Sheet1!D:D,"&lt;=4999",Sheet1!F:F,"canceled")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">
      <c r="A4" s="12" t="s">
        <v>8390</v>
      </c>
      <c r="B4">
        <f>COUNTIFS(Sheet1!D:D,"&gt;=5000",Sheet1!D:D,"&lt;=9999",Sheet1!F:F,"successful")</f>
        <v>381</v>
      </c>
      <c r="C4">
        <f>COUNTIFS(Sheet1!D:D,"&gt;=5000",Sheet1!D:D,"&lt;=9999",Sheet1!F:F,"failed")</f>
        <v>283</v>
      </c>
      <c r="D4">
        <f>COUNTIFS(Sheet1!D:D,"&gt;=5000",Sheet1!D:D,"&lt;=9999",Sheet1!F:F,"canceled")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">
      <c r="A5" s="12" t="s">
        <v>8391</v>
      </c>
      <c r="B5">
        <f>COUNTIFS(Sheet1!D:D,"&gt;=10000",Sheet1!D:D,"&lt;=14999",Sheet1!F:F,"successful")</f>
        <v>168</v>
      </c>
      <c r="C5">
        <f>COUNTIFS(Sheet1!D:D,"&gt;=10000",Sheet1!D:D,"&lt;14999",Sheet1!F:F,"failed")</f>
        <v>144</v>
      </c>
      <c r="D5">
        <f>COUNTIFS(Sheet1!D:D,"&gt;=10000",Sheet1!D:D,"&lt;=14999",Sheet1!F:F,"canceled")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">
      <c r="A6" s="12" t="s">
        <v>8392</v>
      </c>
      <c r="B6">
        <f>COUNTIFS(Sheet1!D:D,"&gt;=15000",Sheet1!D:D,"&lt;19999",Sheet1!F:F,"successful")</f>
        <v>94</v>
      </c>
      <c r="C6">
        <f>COUNTIFS(Sheet1!D:D,"&gt;=15000",Sheet1!D:D,"&lt;=19999",Sheet1!F:F,"failed")</f>
        <v>90</v>
      </c>
      <c r="D6">
        <f>COUNTIFS(Sheet1!D:D,"&gt;=15000",Sheet1!D:D,"&lt;=19999",Sheet1!F:F,"canceled")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">
      <c r="A7" s="12" t="s">
        <v>8393</v>
      </c>
      <c r="B7">
        <f>COUNTIFS(Sheet1!D:D,"&gt;=20000",Sheet1!D:D,"&lt;=24999",Sheet1!F:F,"successful")</f>
        <v>62</v>
      </c>
      <c r="C7">
        <f>COUNTIFS(Sheet1!D:D,"&gt;=20000",Sheet1!D:D,"&lt;24999",Sheet1!F:F,"failed")</f>
        <v>72</v>
      </c>
      <c r="D7">
        <f>COUNTIFS(Sheet1!D:D,"&gt;=20000",Sheet1!D:D,"&lt;=24999",Sheet1!F:F,"canceled")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">
      <c r="A8" s="12" t="s">
        <v>8394</v>
      </c>
      <c r="B8">
        <f>COUNTIFS(Sheet1!D:D,"&gt;=25000",Sheet1!D:D,"&lt;29999",Sheet1!F:F,"successful")</f>
        <v>55</v>
      </c>
      <c r="C8">
        <f>COUNTIFS(Sheet1!D:D,"&gt;=25000",Sheet1!D:D,"&lt;=29999",Sheet1!F:F,"failed")</f>
        <v>64</v>
      </c>
      <c r="D8">
        <f>COUNTIFS(Sheet1!D:D,"&gt;=25000",Sheet1!D:D,"&lt;=29999",Sheet1!F:F,"canceled")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">
      <c r="A9" s="12" t="s">
        <v>8395</v>
      </c>
      <c r="B9">
        <f>COUNTIFS(Sheet1!D:D,"&gt;=30000",Sheet1!D:D,"&lt;=34999",Sheet1!F:F,"successful")</f>
        <v>32</v>
      </c>
      <c r="C9">
        <f>COUNTIFS(Sheet1!D:D,"&gt;=30000",Sheet1!D:D,"&lt;34999",Sheet1!F:F,"failed")</f>
        <v>37</v>
      </c>
      <c r="D9">
        <f>COUNTIFS(Sheet1!D:D,"&gt;=30000",Sheet1!D:D,"&lt;=34999",Sheet1!F:F,"canceled")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">
      <c r="A10" s="12" t="s">
        <v>8396</v>
      </c>
      <c r="B10">
        <f>COUNTIFS(Sheet1!D:D,"&gt;=35000",Sheet1!D:D,"&lt;39999",Sheet1!F:F,"successful")</f>
        <v>26</v>
      </c>
      <c r="C10">
        <f>COUNTIFS(Sheet1!D:D,"&gt;=35000",Sheet1!D:D,"&lt;=39999",Sheet1!F:F,"failed")</f>
        <v>22</v>
      </c>
      <c r="D10">
        <f>COUNTIFS(Sheet1!D:D,"&gt;=35000",Sheet1!D:D,"&lt;=39999",Sheet1!F:F,"canceled")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">
      <c r="A11" s="12" t="s">
        <v>8397</v>
      </c>
      <c r="B11">
        <f>COUNTIFS(Sheet1!D:D,"&gt;=40000",Sheet1!D:D,"&lt;=44999",Sheet1!F:F,"successful")</f>
        <v>21</v>
      </c>
      <c r="C11">
        <f>COUNTIFS(Sheet1!D:D,"&gt;=40000",Sheet1!D:D,"&lt;44999",Sheet1!F:F,"failed")</f>
        <v>16</v>
      </c>
      <c r="D11">
        <f>COUNTIFS(Sheet1!D:D,"&gt;=40000",Sheet1!D:D,"&lt;=44999",Sheet1!F:F,"canceled")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">
      <c r="A12" s="12" t="s">
        <v>8398</v>
      </c>
      <c r="B12">
        <f>COUNTIFS(Sheet1!D:D,"&gt;=45000",Sheet1!D:D,"&lt;=49999",Sheet1!F:F,"successful")</f>
        <v>6</v>
      </c>
      <c r="C12">
        <f>COUNTIFS(Sheet1!D:D,"&gt;=45000",Sheet1!D:D,"&lt;=49999",Sheet1!F:F,"failed")</f>
        <v>11</v>
      </c>
      <c r="D12">
        <f>COUNTIFS(Sheet1!D:D,"&gt;=45000",Sheet1!D:D,"&lt;=49999",Sheet1!F:F,"canceled")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">
      <c r="A13" s="12" t="s">
        <v>8399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2B905-EAF9-5A49-80D1-23E5599B1647}">
  <sheetPr codeName="Sheet6"/>
  <dimension ref="A1:L2186"/>
  <sheetViews>
    <sheetView zoomScale="94" zoomScaleNormal="94" workbookViewId="0">
      <selection activeCell="N8" sqref="N8"/>
    </sheetView>
  </sheetViews>
  <sheetFormatPr baseColWidth="10" defaultRowHeight="15" x14ac:dyDescent="0.2"/>
  <cols>
    <col min="7" max="7" width="23.1640625" customWidth="1"/>
    <col min="8" max="8" width="22.5" customWidth="1"/>
    <col min="9" max="9" width="17.33203125" customWidth="1"/>
    <col min="10" max="11" width="18" customWidth="1"/>
    <col min="12" max="13" width="21.6640625" customWidth="1"/>
    <col min="14" max="14" width="15.6640625" customWidth="1"/>
    <col min="15" max="15" width="15.83203125" customWidth="1"/>
    <col min="16" max="16" width="14.5" bestFit="1" customWidth="1"/>
    <col min="17" max="17" width="22.6640625" bestFit="1" customWidth="1"/>
    <col min="18" max="18" width="22.5" customWidth="1"/>
  </cols>
  <sheetData>
    <row r="1" spans="1:12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t="s">
        <v>8400</v>
      </c>
      <c r="H1" t="s">
        <v>8401</v>
      </c>
      <c r="I1" t="s">
        <v>8404</v>
      </c>
      <c r="J1" t="s">
        <v>8406</v>
      </c>
      <c r="K1" t="s">
        <v>8408</v>
      </c>
      <c r="L1" t="s">
        <v>8410</v>
      </c>
    </row>
    <row r="2" spans="1:12" x14ac:dyDescent="0.2">
      <c r="A2" t="s">
        <v>8219</v>
      </c>
      <c r="B2">
        <v>182</v>
      </c>
      <c r="D2" t="s">
        <v>8221</v>
      </c>
      <c r="E2">
        <v>0</v>
      </c>
      <c r="G2">
        <f>AVERAGE(B2:B2186)</f>
        <v>194.42517162471395</v>
      </c>
      <c r="H2">
        <f>MEDIAN(B2:B2186)</f>
        <v>62</v>
      </c>
      <c r="I2">
        <f>MIN(B2:B2186)</f>
        <v>1</v>
      </c>
      <c r="J2">
        <f>MAX(B2:B2186)</f>
        <v>26457</v>
      </c>
      <c r="K2">
        <f>_xlfn.VAR.P(B2:B2186)</f>
        <v>712840.9867348104</v>
      </c>
      <c r="L2">
        <f>STDEV(B2:B2186)</f>
        <v>844.49237955591047</v>
      </c>
    </row>
    <row r="3" spans="1:12" x14ac:dyDescent="0.2">
      <c r="A3" t="s">
        <v>8219</v>
      </c>
      <c r="B3">
        <v>79</v>
      </c>
      <c r="D3" t="s">
        <v>8221</v>
      </c>
      <c r="E3">
        <v>1</v>
      </c>
      <c r="G3" t="s">
        <v>8403</v>
      </c>
      <c r="H3" t="s">
        <v>8402</v>
      </c>
      <c r="I3" t="s">
        <v>8405</v>
      </c>
      <c r="J3" t="s">
        <v>8407</v>
      </c>
      <c r="K3" t="s">
        <v>8409</v>
      </c>
      <c r="L3" t="s">
        <v>8411</v>
      </c>
    </row>
    <row r="4" spans="1:12" x14ac:dyDescent="0.2">
      <c r="A4" t="s">
        <v>8219</v>
      </c>
      <c r="B4">
        <v>35</v>
      </c>
      <c r="D4" t="s">
        <v>8221</v>
      </c>
      <c r="E4">
        <v>10</v>
      </c>
      <c r="G4">
        <f>AVERAGE(E2:E1531)</f>
        <v>17.709803921568628</v>
      </c>
      <c r="H4">
        <f>MEDIAN(E2:E1305)</f>
        <v>4</v>
      </c>
      <c r="I4">
        <f>MIN(E2:E1305)</f>
        <v>0</v>
      </c>
      <c r="J4">
        <f>MAX(E2:E1305)</f>
        <v>1293</v>
      </c>
      <c r="K4">
        <f>_xlfn.VAR.P(E2:E1305)</f>
        <v>4354.2788535276077</v>
      </c>
      <c r="L4">
        <f>STDEV(E2:E1305)</f>
        <v>66.012276033376381</v>
      </c>
    </row>
    <row r="5" spans="1:12" x14ac:dyDescent="0.2">
      <c r="A5" t="s">
        <v>8219</v>
      </c>
      <c r="B5">
        <v>150</v>
      </c>
      <c r="D5" t="s">
        <v>8221</v>
      </c>
      <c r="E5">
        <v>0</v>
      </c>
    </row>
    <row r="6" spans="1:12" x14ac:dyDescent="0.2">
      <c r="A6" t="s">
        <v>8219</v>
      </c>
      <c r="B6">
        <v>284</v>
      </c>
      <c r="D6" t="s">
        <v>8221</v>
      </c>
      <c r="E6">
        <v>7</v>
      </c>
    </row>
    <row r="7" spans="1:12" x14ac:dyDescent="0.2">
      <c r="A7" t="s">
        <v>8219</v>
      </c>
      <c r="B7">
        <v>47</v>
      </c>
      <c r="D7" t="s">
        <v>8221</v>
      </c>
      <c r="E7">
        <v>0</v>
      </c>
    </row>
    <row r="8" spans="1:12" x14ac:dyDescent="0.2">
      <c r="A8" t="s">
        <v>8219</v>
      </c>
      <c r="B8">
        <v>58</v>
      </c>
      <c r="D8" t="s">
        <v>8221</v>
      </c>
      <c r="E8">
        <v>1</v>
      </c>
      <c r="H8" t="s">
        <v>8413</v>
      </c>
      <c r="I8" t="s">
        <v>8414</v>
      </c>
    </row>
    <row r="9" spans="1:12" x14ac:dyDescent="0.2">
      <c r="A9" t="s">
        <v>8219</v>
      </c>
      <c r="B9">
        <v>57</v>
      </c>
      <c r="D9" t="s">
        <v>8221</v>
      </c>
      <c r="E9">
        <v>2</v>
      </c>
      <c r="G9" t="s">
        <v>8415</v>
      </c>
      <c r="H9">
        <f>_xlfn.QUARTILE.EXC(B2:B2186,1)</f>
        <v>29</v>
      </c>
      <c r="I9">
        <f>_xlfn.QUARTILE.EXC(E3:E1531,1)</f>
        <v>1</v>
      </c>
    </row>
    <row r="10" spans="1:12" x14ac:dyDescent="0.2">
      <c r="A10" t="s">
        <v>8219</v>
      </c>
      <c r="B10">
        <v>12</v>
      </c>
      <c r="D10" t="s">
        <v>8221</v>
      </c>
      <c r="E10">
        <v>3</v>
      </c>
      <c r="G10" t="s">
        <v>8412</v>
      </c>
      <c r="H10">
        <f>MEDIAN(B2:B2186)</f>
        <v>62</v>
      </c>
      <c r="I10">
        <f>MEDIAN(E2:E1531)</f>
        <v>4</v>
      </c>
    </row>
    <row r="11" spans="1:12" x14ac:dyDescent="0.2">
      <c r="A11" t="s">
        <v>8219</v>
      </c>
      <c r="B11">
        <v>20</v>
      </c>
      <c r="D11" t="s">
        <v>8221</v>
      </c>
      <c r="E11">
        <v>10</v>
      </c>
      <c r="G11" t="s">
        <v>8417</v>
      </c>
      <c r="H11">
        <f>_xlfn.QUARTILE.EXC(B2:B2186,2)</f>
        <v>62</v>
      </c>
      <c r="I11">
        <f>_xlfn.QUARTILE.EXC(E2:E1531,2)</f>
        <v>4</v>
      </c>
    </row>
    <row r="12" spans="1:12" x14ac:dyDescent="0.2">
      <c r="A12" t="s">
        <v>8219</v>
      </c>
      <c r="B12">
        <v>19</v>
      </c>
      <c r="D12" t="s">
        <v>8221</v>
      </c>
      <c r="E12">
        <v>10</v>
      </c>
      <c r="G12" t="s">
        <v>8416</v>
      </c>
      <c r="H12">
        <f>_xlfn.QUARTILE.EXC(B2:B2186,3)</f>
        <v>141</v>
      </c>
      <c r="I12">
        <f>_xlfn.QUARTILE.EXC(E2:E1531,3)</f>
        <v>12</v>
      </c>
    </row>
    <row r="13" spans="1:12" x14ac:dyDescent="0.2">
      <c r="A13" t="s">
        <v>8219</v>
      </c>
      <c r="B13">
        <v>75</v>
      </c>
      <c r="D13" t="s">
        <v>8221</v>
      </c>
      <c r="E13">
        <v>1</v>
      </c>
    </row>
    <row r="14" spans="1:12" x14ac:dyDescent="0.2">
      <c r="A14" t="s">
        <v>8219</v>
      </c>
      <c r="B14">
        <v>827</v>
      </c>
      <c r="D14" t="s">
        <v>8221</v>
      </c>
      <c r="E14">
        <v>0</v>
      </c>
      <c r="G14" t="s">
        <v>8419</v>
      </c>
      <c r="H14">
        <f>H12-H9</f>
        <v>112</v>
      </c>
      <c r="I14">
        <f>I12-I9</f>
        <v>11</v>
      </c>
    </row>
    <row r="15" spans="1:12" x14ac:dyDescent="0.2">
      <c r="A15" t="s">
        <v>8219</v>
      </c>
      <c r="B15">
        <v>51</v>
      </c>
      <c r="D15" t="s">
        <v>8221</v>
      </c>
      <c r="E15">
        <v>0</v>
      </c>
      <c r="G15" t="s">
        <v>8418</v>
      </c>
    </row>
    <row r="16" spans="1:12" x14ac:dyDescent="0.2">
      <c r="A16" t="s">
        <v>8219</v>
      </c>
      <c r="B16">
        <v>41</v>
      </c>
      <c r="D16" t="s">
        <v>8221</v>
      </c>
      <c r="E16">
        <v>0</v>
      </c>
      <c r="G16" t="s">
        <v>8420</v>
      </c>
      <c r="H16">
        <f>H9-(1.5*H14)</f>
        <v>-139</v>
      </c>
      <c r="I16">
        <f>I9-(1.5*I12)</f>
        <v>-17</v>
      </c>
    </row>
    <row r="17" spans="1:9" x14ac:dyDescent="0.2">
      <c r="A17" t="s">
        <v>8219</v>
      </c>
      <c r="B17">
        <v>98</v>
      </c>
      <c r="D17" t="s">
        <v>8221</v>
      </c>
      <c r="E17">
        <v>26</v>
      </c>
      <c r="G17" t="s">
        <v>8421</v>
      </c>
      <c r="H17">
        <f>H12+(1.5*H14)</f>
        <v>309</v>
      </c>
      <c r="I17">
        <f>I12+(1.5*I14)</f>
        <v>28.5</v>
      </c>
    </row>
    <row r="18" spans="1:9" x14ac:dyDescent="0.2">
      <c r="A18" t="s">
        <v>8219</v>
      </c>
      <c r="B18">
        <v>70</v>
      </c>
      <c r="D18" t="s">
        <v>8221</v>
      </c>
      <c r="E18">
        <v>0</v>
      </c>
    </row>
    <row r="19" spans="1:9" x14ac:dyDescent="0.2">
      <c r="A19" t="s">
        <v>8219</v>
      </c>
      <c r="B19">
        <v>36</v>
      </c>
      <c r="D19" t="s">
        <v>8221</v>
      </c>
      <c r="E19">
        <v>7</v>
      </c>
    </row>
    <row r="20" spans="1:9" x14ac:dyDescent="0.2">
      <c r="A20" t="s">
        <v>8219</v>
      </c>
      <c r="B20">
        <v>342</v>
      </c>
      <c r="D20" t="s">
        <v>8221</v>
      </c>
      <c r="E20">
        <v>0</v>
      </c>
    </row>
    <row r="21" spans="1:9" x14ac:dyDescent="0.2">
      <c r="A21" t="s">
        <v>8219</v>
      </c>
      <c r="B21">
        <v>22</v>
      </c>
      <c r="D21" t="s">
        <v>8221</v>
      </c>
      <c r="E21">
        <v>2</v>
      </c>
    </row>
    <row r="22" spans="1:9" x14ac:dyDescent="0.2">
      <c r="A22" t="s">
        <v>8219</v>
      </c>
      <c r="B22">
        <v>25</v>
      </c>
      <c r="D22" t="s">
        <v>8221</v>
      </c>
      <c r="E22">
        <v>13</v>
      </c>
    </row>
    <row r="23" spans="1:9" x14ac:dyDescent="0.2">
      <c r="A23" t="s">
        <v>8219</v>
      </c>
      <c r="B23">
        <v>101</v>
      </c>
      <c r="D23" t="s">
        <v>8221</v>
      </c>
      <c r="E23">
        <v>4</v>
      </c>
    </row>
    <row r="24" spans="1:9" x14ac:dyDescent="0.2">
      <c r="A24" t="s">
        <v>8219</v>
      </c>
      <c r="B24">
        <v>8</v>
      </c>
      <c r="D24" t="s">
        <v>8221</v>
      </c>
      <c r="E24">
        <v>0</v>
      </c>
    </row>
    <row r="25" spans="1:9" x14ac:dyDescent="0.2">
      <c r="A25" t="s">
        <v>8219</v>
      </c>
      <c r="B25">
        <v>23</v>
      </c>
      <c r="D25" t="s">
        <v>8221</v>
      </c>
      <c r="E25">
        <v>12</v>
      </c>
    </row>
    <row r="26" spans="1:9" x14ac:dyDescent="0.2">
      <c r="A26" t="s">
        <v>8219</v>
      </c>
      <c r="B26">
        <v>574</v>
      </c>
      <c r="D26" t="s">
        <v>8221</v>
      </c>
      <c r="E26">
        <v>2</v>
      </c>
    </row>
    <row r="27" spans="1:9" x14ac:dyDescent="0.2">
      <c r="A27" t="s">
        <v>8219</v>
      </c>
      <c r="B27">
        <v>14</v>
      </c>
      <c r="D27" t="s">
        <v>8221</v>
      </c>
      <c r="E27">
        <v>10</v>
      </c>
    </row>
    <row r="28" spans="1:9" x14ac:dyDescent="0.2">
      <c r="A28" t="s">
        <v>8219</v>
      </c>
      <c r="B28">
        <v>19</v>
      </c>
      <c r="D28" t="s">
        <v>8221</v>
      </c>
      <c r="E28">
        <v>0</v>
      </c>
    </row>
    <row r="29" spans="1:9" x14ac:dyDescent="0.2">
      <c r="A29" t="s">
        <v>8219</v>
      </c>
      <c r="B29">
        <v>150</v>
      </c>
      <c r="D29" t="s">
        <v>8221</v>
      </c>
      <c r="E29">
        <v>5</v>
      </c>
    </row>
    <row r="30" spans="1:9" x14ac:dyDescent="0.2">
      <c r="A30" t="s">
        <v>8219</v>
      </c>
      <c r="B30">
        <v>71</v>
      </c>
      <c r="D30" t="s">
        <v>8221</v>
      </c>
      <c r="E30">
        <v>0</v>
      </c>
    </row>
    <row r="31" spans="1:9" x14ac:dyDescent="0.2">
      <c r="A31" t="s">
        <v>8219</v>
      </c>
      <c r="B31">
        <v>117</v>
      </c>
      <c r="D31" t="s">
        <v>8221</v>
      </c>
      <c r="E31">
        <v>5</v>
      </c>
    </row>
    <row r="32" spans="1:9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E1306">
        <v>14</v>
      </c>
    </row>
    <row r="1307" spans="1:5" x14ac:dyDescent="0.2">
      <c r="A1307" t="s">
        <v>8219</v>
      </c>
      <c r="B1307">
        <v>37</v>
      </c>
      <c r="E1307">
        <v>9</v>
      </c>
    </row>
    <row r="1308" spans="1:5" x14ac:dyDescent="0.2">
      <c r="A1308" t="s">
        <v>8219</v>
      </c>
      <c r="B1308">
        <v>150</v>
      </c>
      <c r="E1308">
        <v>8</v>
      </c>
    </row>
    <row r="1309" spans="1:5" x14ac:dyDescent="0.2">
      <c r="A1309" t="s">
        <v>8219</v>
      </c>
      <c r="B1309">
        <v>56</v>
      </c>
      <c r="E1309">
        <v>7</v>
      </c>
    </row>
    <row r="1310" spans="1:5" x14ac:dyDescent="0.2">
      <c r="A1310" t="s">
        <v>8219</v>
      </c>
      <c r="B1310">
        <v>18</v>
      </c>
      <c r="E1310">
        <v>0</v>
      </c>
    </row>
    <row r="1311" spans="1:5" x14ac:dyDescent="0.2">
      <c r="A1311" t="s">
        <v>8219</v>
      </c>
      <c r="B1311">
        <v>60</v>
      </c>
      <c r="E1311">
        <v>84</v>
      </c>
    </row>
    <row r="1312" spans="1:5" x14ac:dyDescent="0.2">
      <c r="A1312" t="s">
        <v>8219</v>
      </c>
      <c r="B1312">
        <v>67</v>
      </c>
      <c r="E1312">
        <v>11</v>
      </c>
    </row>
    <row r="1313" spans="1:5" x14ac:dyDescent="0.2">
      <c r="A1313" t="s">
        <v>8219</v>
      </c>
      <c r="B1313">
        <v>35</v>
      </c>
      <c r="E1313">
        <v>1</v>
      </c>
    </row>
    <row r="1314" spans="1:5" x14ac:dyDescent="0.2">
      <c r="A1314" t="s">
        <v>8219</v>
      </c>
      <c r="B1314">
        <v>34</v>
      </c>
      <c r="E1314">
        <v>4</v>
      </c>
    </row>
    <row r="1315" spans="1:5" x14ac:dyDescent="0.2">
      <c r="A1315" t="s">
        <v>8219</v>
      </c>
      <c r="B1315">
        <v>36</v>
      </c>
      <c r="E1315">
        <v>10</v>
      </c>
    </row>
    <row r="1316" spans="1:5" x14ac:dyDescent="0.2">
      <c r="A1316" t="s">
        <v>8219</v>
      </c>
      <c r="B1316">
        <v>18</v>
      </c>
      <c r="E1316">
        <v>16</v>
      </c>
    </row>
    <row r="1317" spans="1:5" x14ac:dyDescent="0.2">
      <c r="A1317" t="s">
        <v>8219</v>
      </c>
      <c r="B1317">
        <v>25</v>
      </c>
      <c r="E1317">
        <v>2</v>
      </c>
    </row>
    <row r="1318" spans="1:5" x14ac:dyDescent="0.2">
      <c r="A1318" t="s">
        <v>8219</v>
      </c>
      <c r="B1318">
        <v>21</v>
      </c>
      <c r="E1318">
        <v>5</v>
      </c>
    </row>
    <row r="1319" spans="1:5" x14ac:dyDescent="0.2">
      <c r="A1319" t="s">
        <v>8219</v>
      </c>
      <c r="B1319">
        <v>151</v>
      </c>
      <c r="E1319">
        <v>1</v>
      </c>
    </row>
    <row r="1320" spans="1:5" x14ac:dyDescent="0.2">
      <c r="A1320" t="s">
        <v>8219</v>
      </c>
      <c r="B1320">
        <v>489</v>
      </c>
      <c r="E1320">
        <v>31</v>
      </c>
    </row>
    <row r="1321" spans="1:5" x14ac:dyDescent="0.2">
      <c r="A1321" t="s">
        <v>8219</v>
      </c>
      <c r="B1321">
        <v>50</v>
      </c>
      <c r="E1321">
        <v>0</v>
      </c>
    </row>
    <row r="1322" spans="1:5" x14ac:dyDescent="0.2">
      <c r="A1322" t="s">
        <v>8219</v>
      </c>
      <c r="B1322">
        <v>321</v>
      </c>
      <c r="E1322">
        <v>2</v>
      </c>
    </row>
    <row r="1323" spans="1:5" x14ac:dyDescent="0.2">
      <c r="A1323" t="s">
        <v>8219</v>
      </c>
      <c r="B1323">
        <v>1762</v>
      </c>
      <c r="E1323">
        <v>7</v>
      </c>
    </row>
    <row r="1324" spans="1:5" x14ac:dyDescent="0.2">
      <c r="A1324" t="s">
        <v>8219</v>
      </c>
      <c r="B1324">
        <v>385</v>
      </c>
      <c r="E1324">
        <v>16</v>
      </c>
    </row>
    <row r="1325" spans="1:5" x14ac:dyDescent="0.2">
      <c r="A1325" t="s">
        <v>8219</v>
      </c>
      <c r="B1325">
        <v>398</v>
      </c>
      <c r="E1325">
        <v>4</v>
      </c>
    </row>
    <row r="1326" spans="1:5" x14ac:dyDescent="0.2">
      <c r="A1326" t="s">
        <v>8219</v>
      </c>
      <c r="B1326">
        <v>304</v>
      </c>
      <c r="E1326">
        <v>4</v>
      </c>
    </row>
    <row r="1327" spans="1:5" x14ac:dyDescent="0.2">
      <c r="A1327" t="s">
        <v>8219</v>
      </c>
      <c r="B1327">
        <v>676</v>
      </c>
      <c r="E1327">
        <v>4</v>
      </c>
    </row>
    <row r="1328" spans="1:5" x14ac:dyDescent="0.2">
      <c r="A1328" t="s">
        <v>8219</v>
      </c>
      <c r="B1328">
        <v>577</v>
      </c>
      <c r="E1328">
        <v>3</v>
      </c>
    </row>
    <row r="1329" spans="1:5" x14ac:dyDescent="0.2">
      <c r="A1329" t="s">
        <v>8219</v>
      </c>
      <c r="B1329">
        <v>3663</v>
      </c>
      <c r="E1329">
        <v>36</v>
      </c>
    </row>
    <row r="1330" spans="1:5" x14ac:dyDescent="0.2">
      <c r="A1330" t="s">
        <v>8219</v>
      </c>
      <c r="B1330">
        <v>294</v>
      </c>
      <c r="E1330">
        <v>1</v>
      </c>
    </row>
    <row r="1331" spans="1:5" x14ac:dyDescent="0.2">
      <c r="A1331" t="s">
        <v>8219</v>
      </c>
      <c r="B1331">
        <v>28</v>
      </c>
      <c r="E1331">
        <v>7</v>
      </c>
    </row>
    <row r="1332" spans="1:5" x14ac:dyDescent="0.2">
      <c r="A1332" t="s">
        <v>8219</v>
      </c>
      <c r="B1332">
        <v>100</v>
      </c>
      <c r="E1332">
        <v>27</v>
      </c>
    </row>
    <row r="1333" spans="1:5" x14ac:dyDescent="0.2">
      <c r="A1333" t="s">
        <v>8219</v>
      </c>
      <c r="B1333">
        <v>72</v>
      </c>
      <c r="E1333">
        <v>1</v>
      </c>
    </row>
    <row r="1334" spans="1:5" x14ac:dyDescent="0.2">
      <c r="A1334" t="s">
        <v>8219</v>
      </c>
      <c r="B1334">
        <v>238</v>
      </c>
      <c r="E1334">
        <v>0</v>
      </c>
    </row>
    <row r="1335" spans="1:5" x14ac:dyDescent="0.2">
      <c r="A1335" t="s">
        <v>8219</v>
      </c>
      <c r="B1335">
        <v>159</v>
      </c>
      <c r="E1335">
        <v>1</v>
      </c>
    </row>
    <row r="1336" spans="1:5" x14ac:dyDescent="0.2">
      <c r="A1336" t="s">
        <v>8219</v>
      </c>
      <c r="B1336">
        <v>77</v>
      </c>
      <c r="E1336">
        <v>3</v>
      </c>
    </row>
    <row r="1337" spans="1:5" x14ac:dyDescent="0.2">
      <c r="A1337" t="s">
        <v>8219</v>
      </c>
      <c r="B1337">
        <v>53</v>
      </c>
      <c r="E1337">
        <v>3</v>
      </c>
    </row>
    <row r="1338" spans="1:5" x14ac:dyDescent="0.2">
      <c r="A1338" t="s">
        <v>8219</v>
      </c>
      <c r="B1338">
        <v>1251</v>
      </c>
      <c r="E1338">
        <v>3</v>
      </c>
    </row>
    <row r="1339" spans="1:5" x14ac:dyDescent="0.2">
      <c r="A1339" t="s">
        <v>8219</v>
      </c>
      <c r="B1339">
        <v>465</v>
      </c>
      <c r="E1339">
        <v>0</v>
      </c>
    </row>
    <row r="1340" spans="1:5" x14ac:dyDescent="0.2">
      <c r="A1340" t="s">
        <v>8219</v>
      </c>
      <c r="B1340">
        <v>74</v>
      </c>
      <c r="E1340">
        <v>6</v>
      </c>
    </row>
    <row r="1341" spans="1:5" x14ac:dyDescent="0.2">
      <c r="A1341" t="s">
        <v>8219</v>
      </c>
      <c r="B1341">
        <v>62</v>
      </c>
      <c r="E1341">
        <v>17</v>
      </c>
    </row>
    <row r="1342" spans="1:5" x14ac:dyDescent="0.2">
      <c r="A1342" t="s">
        <v>8219</v>
      </c>
      <c r="B1342">
        <v>3468</v>
      </c>
      <c r="E1342">
        <v>40</v>
      </c>
    </row>
    <row r="1343" spans="1:5" x14ac:dyDescent="0.2">
      <c r="A1343" t="s">
        <v>8219</v>
      </c>
      <c r="B1343">
        <v>52</v>
      </c>
      <c r="E1343">
        <v>3</v>
      </c>
    </row>
    <row r="1344" spans="1:5" x14ac:dyDescent="0.2">
      <c r="A1344" t="s">
        <v>8219</v>
      </c>
      <c r="B1344">
        <v>50</v>
      </c>
      <c r="E1344">
        <v>1</v>
      </c>
    </row>
    <row r="1345" spans="1:5" x14ac:dyDescent="0.2">
      <c r="A1345" t="s">
        <v>8219</v>
      </c>
      <c r="B1345">
        <v>45</v>
      </c>
      <c r="E1345">
        <v>2</v>
      </c>
    </row>
    <row r="1346" spans="1:5" x14ac:dyDescent="0.2">
      <c r="A1346" t="s">
        <v>8219</v>
      </c>
      <c r="B1346">
        <v>21</v>
      </c>
      <c r="E1346">
        <v>7</v>
      </c>
    </row>
    <row r="1347" spans="1:5" x14ac:dyDescent="0.2">
      <c r="A1347" t="s">
        <v>8219</v>
      </c>
      <c r="B1347">
        <v>100</v>
      </c>
      <c r="E1347">
        <v>14</v>
      </c>
    </row>
    <row r="1348" spans="1:5" x14ac:dyDescent="0.2">
      <c r="A1348" t="s">
        <v>8219</v>
      </c>
      <c r="B1348">
        <v>81</v>
      </c>
      <c r="E1348">
        <v>0</v>
      </c>
    </row>
    <row r="1349" spans="1:5" x14ac:dyDescent="0.2">
      <c r="A1349" t="s">
        <v>8219</v>
      </c>
      <c r="B1349">
        <v>286</v>
      </c>
      <c r="E1349">
        <v>0</v>
      </c>
    </row>
    <row r="1350" spans="1:5" x14ac:dyDescent="0.2">
      <c r="A1350" t="s">
        <v>8219</v>
      </c>
      <c r="B1350">
        <v>42</v>
      </c>
      <c r="E1350">
        <v>1</v>
      </c>
    </row>
    <row r="1351" spans="1:5" x14ac:dyDescent="0.2">
      <c r="A1351" t="s">
        <v>8219</v>
      </c>
      <c r="B1351">
        <v>199</v>
      </c>
      <c r="E1351">
        <v>12</v>
      </c>
    </row>
    <row r="1352" spans="1:5" x14ac:dyDescent="0.2">
      <c r="A1352" t="s">
        <v>8219</v>
      </c>
      <c r="B1352">
        <v>25</v>
      </c>
      <c r="E1352">
        <v>12</v>
      </c>
    </row>
    <row r="1353" spans="1:5" x14ac:dyDescent="0.2">
      <c r="A1353" t="s">
        <v>8219</v>
      </c>
      <c r="B1353">
        <v>84</v>
      </c>
      <c r="E1353">
        <v>23</v>
      </c>
    </row>
    <row r="1354" spans="1:5" x14ac:dyDescent="0.2">
      <c r="A1354" t="s">
        <v>8219</v>
      </c>
      <c r="B1354">
        <v>50</v>
      </c>
      <c r="E1354">
        <v>0</v>
      </c>
    </row>
    <row r="1355" spans="1:5" x14ac:dyDescent="0.2">
      <c r="A1355" t="s">
        <v>8219</v>
      </c>
      <c r="B1355">
        <v>26</v>
      </c>
      <c r="E1355">
        <v>10</v>
      </c>
    </row>
    <row r="1356" spans="1:5" x14ac:dyDescent="0.2">
      <c r="A1356" t="s">
        <v>8219</v>
      </c>
      <c r="B1356">
        <v>14</v>
      </c>
      <c r="E1356">
        <v>5</v>
      </c>
    </row>
    <row r="1357" spans="1:5" x14ac:dyDescent="0.2">
      <c r="A1357" t="s">
        <v>8219</v>
      </c>
      <c r="B1357">
        <v>49</v>
      </c>
      <c r="E1357">
        <v>1</v>
      </c>
    </row>
    <row r="1358" spans="1:5" x14ac:dyDescent="0.2">
      <c r="A1358" t="s">
        <v>8219</v>
      </c>
      <c r="B1358">
        <v>69</v>
      </c>
      <c r="E1358">
        <v>2</v>
      </c>
    </row>
    <row r="1359" spans="1:5" x14ac:dyDescent="0.2">
      <c r="A1359" t="s">
        <v>8219</v>
      </c>
      <c r="B1359">
        <v>60</v>
      </c>
      <c r="E1359">
        <v>2</v>
      </c>
    </row>
    <row r="1360" spans="1:5" x14ac:dyDescent="0.2">
      <c r="A1360" t="s">
        <v>8219</v>
      </c>
      <c r="B1360">
        <v>80</v>
      </c>
      <c r="E1360">
        <v>0</v>
      </c>
    </row>
    <row r="1361" spans="1:5" x14ac:dyDescent="0.2">
      <c r="A1361" t="s">
        <v>8219</v>
      </c>
      <c r="B1361">
        <v>56</v>
      </c>
      <c r="E1361">
        <v>13</v>
      </c>
    </row>
    <row r="1362" spans="1:5" x14ac:dyDescent="0.2">
      <c r="A1362" t="s">
        <v>8219</v>
      </c>
      <c r="B1362">
        <v>104</v>
      </c>
      <c r="E1362">
        <v>0</v>
      </c>
    </row>
    <row r="1363" spans="1:5" x14ac:dyDescent="0.2">
      <c r="A1363" t="s">
        <v>8219</v>
      </c>
      <c r="B1363">
        <v>46</v>
      </c>
      <c r="E1363">
        <v>1</v>
      </c>
    </row>
    <row r="1364" spans="1:5" x14ac:dyDescent="0.2">
      <c r="A1364" t="s">
        <v>8219</v>
      </c>
      <c r="B1364">
        <v>206</v>
      </c>
      <c r="E1364">
        <v>5</v>
      </c>
    </row>
    <row r="1365" spans="1:5" x14ac:dyDescent="0.2">
      <c r="A1365" t="s">
        <v>8219</v>
      </c>
      <c r="B1365">
        <v>18</v>
      </c>
      <c r="E1365">
        <v>2</v>
      </c>
    </row>
    <row r="1366" spans="1:5" x14ac:dyDescent="0.2">
      <c r="A1366" t="s">
        <v>8219</v>
      </c>
      <c r="B1366">
        <v>28</v>
      </c>
      <c r="E1366">
        <v>0</v>
      </c>
    </row>
    <row r="1367" spans="1:5" x14ac:dyDescent="0.2">
      <c r="A1367" t="s">
        <v>8219</v>
      </c>
      <c r="B1367">
        <v>11</v>
      </c>
      <c r="E1367">
        <v>32</v>
      </c>
    </row>
    <row r="1368" spans="1:5" x14ac:dyDescent="0.2">
      <c r="A1368" t="s">
        <v>8219</v>
      </c>
      <c r="B1368">
        <v>263</v>
      </c>
      <c r="E1368">
        <v>1</v>
      </c>
    </row>
    <row r="1369" spans="1:5" x14ac:dyDescent="0.2">
      <c r="A1369" t="s">
        <v>8219</v>
      </c>
      <c r="B1369">
        <v>394</v>
      </c>
      <c r="E1369">
        <v>1</v>
      </c>
    </row>
    <row r="1370" spans="1:5" x14ac:dyDescent="0.2">
      <c r="A1370" t="s">
        <v>8219</v>
      </c>
      <c r="B1370">
        <v>1049</v>
      </c>
      <c r="E1370">
        <v>1</v>
      </c>
    </row>
    <row r="1371" spans="1:5" x14ac:dyDescent="0.2">
      <c r="A1371" t="s">
        <v>8219</v>
      </c>
      <c r="B1371">
        <v>308</v>
      </c>
      <c r="E1371">
        <v>0</v>
      </c>
    </row>
    <row r="1372" spans="1:5" x14ac:dyDescent="0.2">
      <c r="A1372" t="s">
        <v>8219</v>
      </c>
      <c r="B1372">
        <v>1088</v>
      </c>
      <c r="E1372">
        <v>0</v>
      </c>
    </row>
    <row r="1373" spans="1:5" x14ac:dyDescent="0.2">
      <c r="A1373" t="s">
        <v>8219</v>
      </c>
      <c r="B1373">
        <v>73</v>
      </c>
      <c r="E1373">
        <v>8</v>
      </c>
    </row>
    <row r="1374" spans="1:5" x14ac:dyDescent="0.2">
      <c r="A1374" t="s">
        <v>8219</v>
      </c>
      <c r="B1374">
        <v>143</v>
      </c>
      <c r="E1374">
        <v>0</v>
      </c>
    </row>
    <row r="1375" spans="1:5" x14ac:dyDescent="0.2">
      <c r="A1375" t="s">
        <v>8219</v>
      </c>
      <c r="B1375">
        <v>1420</v>
      </c>
      <c r="E1375">
        <v>1</v>
      </c>
    </row>
    <row r="1376" spans="1:5" x14ac:dyDescent="0.2">
      <c r="A1376" t="s">
        <v>8219</v>
      </c>
      <c r="B1376">
        <v>305</v>
      </c>
      <c r="E1376">
        <v>16</v>
      </c>
    </row>
    <row r="1377" spans="1:5" x14ac:dyDescent="0.2">
      <c r="A1377" t="s">
        <v>8219</v>
      </c>
      <c r="B1377">
        <v>551</v>
      </c>
      <c r="E1377">
        <v>12</v>
      </c>
    </row>
    <row r="1378" spans="1:5" x14ac:dyDescent="0.2">
      <c r="A1378" t="s">
        <v>8219</v>
      </c>
      <c r="B1378">
        <v>187</v>
      </c>
      <c r="E1378">
        <v>4</v>
      </c>
    </row>
    <row r="1379" spans="1:5" x14ac:dyDescent="0.2">
      <c r="A1379" t="s">
        <v>8219</v>
      </c>
      <c r="B1379">
        <v>325</v>
      </c>
      <c r="E1379">
        <v>2</v>
      </c>
    </row>
    <row r="1380" spans="1:5" x14ac:dyDescent="0.2">
      <c r="A1380" t="s">
        <v>8219</v>
      </c>
      <c r="B1380">
        <v>148</v>
      </c>
      <c r="E1380">
        <v>3</v>
      </c>
    </row>
    <row r="1381" spans="1:5" x14ac:dyDescent="0.2">
      <c r="A1381" t="s">
        <v>8219</v>
      </c>
      <c r="B1381">
        <v>69</v>
      </c>
      <c r="E1381">
        <v>0</v>
      </c>
    </row>
    <row r="1382" spans="1:5" x14ac:dyDescent="0.2">
      <c r="A1382" t="s">
        <v>8219</v>
      </c>
      <c r="B1382">
        <v>173</v>
      </c>
      <c r="E1382">
        <v>3</v>
      </c>
    </row>
    <row r="1383" spans="1:5" x14ac:dyDescent="0.2">
      <c r="A1383" t="s">
        <v>8219</v>
      </c>
      <c r="B1383">
        <v>269</v>
      </c>
      <c r="E1383">
        <v>4</v>
      </c>
    </row>
    <row r="1384" spans="1:5" x14ac:dyDescent="0.2">
      <c r="A1384" t="s">
        <v>8219</v>
      </c>
      <c r="B1384">
        <v>185</v>
      </c>
      <c r="E1384">
        <v>2</v>
      </c>
    </row>
    <row r="1385" spans="1:5" x14ac:dyDescent="0.2">
      <c r="A1385" t="s">
        <v>8219</v>
      </c>
      <c r="B1385">
        <v>176</v>
      </c>
      <c r="E1385">
        <v>10</v>
      </c>
    </row>
    <row r="1386" spans="1:5" x14ac:dyDescent="0.2">
      <c r="A1386" t="s">
        <v>8219</v>
      </c>
      <c r="B1386">
        <v>1019</v>
      </c>
      <c r="E1386">
        <v>11</v>
      </c>
    </row>
    <row r="1387" spans="1:5" x14ac:dyDescent="0.2">
      <c r="A1387" t="s">
        <v>8219</v>
      </c>
      <c r="B1387">
        <v>113</v>
      </c>
      <c r="E1387">
        <v>6</v>
      </c>
    </row>
    <row r="1388" spans="1:5" x14ac:dyDescent="0.2">
      <c r="A1388" t="s">
        <v>8219</v>
      </c>
      <c r="B1388">
        <v>404</v>
      </c>
      <c r="E1388">
        <v>2</v>
      </c>
    </row>
    <row r="1389" spans="1:5" x14ac:dyDescent="0.2">
      <c r="A1389" t="s">
        <v>8219</v>
      </c>
      <c r="B1389">
        <v>707</v>
      </c>
      <c r="E1389">
        <v>6</v>
      </c>
    </row>
    <row r="1390" spans="1:5" x14ac:dyDescent="0.2">
      <c r="A1390" t="s">
        <v>8219</v>
      </c>
      <c r="B1390">
        <v>392</v>
      </c>
      <c r="E1390">
        <v>8</v>
      </c>
    </row>
    <row r="1391" spans="1:5" x14ac:dyDescent="0.2">
      <c r="A1391" t="s">
        <v>8219</v>
      </c>
      <c r="B1391">
        <v>23</v>
      </c>
      <c r="E1391">
        <v>37</v>
      </c>
    </row>
    <row r="1392" spans="1:5" x14ac:dyDescent="0.2">
      <c r="A1392" t="s">
        <v>8219</v>
      </c>
      <c r="B1392">
        <v>682</v>
      </c>
      <c r="E1392">
        <v>11</v>
      </c>
    </row>
    <row r="1393" spans="1:5" x14ac:dyDescent="0.2">
      <c r="A1393" t="s">
        <v>8219</v>
      </c>
      <c r="B1393">
        <v>37</v>
      </c>
      <c r="E1393">
        <v>0</v>
      </c>
    </row>
    <row r="1394" spans="1:5" x14ac:dyDescent="0.2">
      <c r="A1394" t="s">
        <v>8219</v>
      </c>
      <c r="B1394">
        <v>146</v>
      </c>
      <c r="E1394">
        <v>10</v>
      </c>
    </row>
    <row r="1395" spans="1:5" x14ac:dyDescent="0.2">
      <c r="A1395" t="s">
        <v>8219</v>
      </c>
      <c r="B1395">
        <v>119</v>
      </c>
      <c r="E1395">
        <v>6</v>
      </c>
    </row>
    <row r="1396" spans="1:5" x14ac:dyDescent="0.2">
      <c r="A1396" t="s">
        <v>8219</v>
      </c>
      <c r="B1396">
        <v>163</v>
      </c>
      <c r="E1396">
        <v>8</v>
      </c>
    </row>
    <row r="1397" spans="1:5" x14ac:dyDescent="0.2">
      <c r="A1397" t="s">
        <v>8219</v>
      </c>
      <c r="B1397">
        <v>339</v>
      </c>
      <c r="E1397">
        <v>6</v>
      </c>
    </row>
    <row r="1398" spans="1:5" x14ac:dyDescent="0.2">
      <c r="A1398" t="s">
        <v>8219</v>
      </c>
      <c r="B1398">
        <v>58</v>
      </c>
      <c r="E1398">
        <v>7</v>
      </c>
    </row>
    <row r="1399" spans="1:5" x14ac:dyDescent="0.2">
      <c r="A1399" t="s">
        <v>8219</v>
      </c>
      <c r="B1399">
        <v>456</v>
      </c>
      <c r="E1399">
        <v>7</v>
      </c>
    </row>
    <row r="1400" spans="1:5" x14ac:dyDescent="0.2">
      <c r="A1400" t="s">
        <v>8219</v>
      </c>
      <c r="B1400">
        <v>15</v>
      </c>
      <c r="E1400">
        <v>5</v>
      </c>
    </row>
    <row r="1401" spans="1:5" x14ac:dyDescent="0.2">
      <c r="A1401" t="s">
        <v>8219</v>
      </c>
      <c r="B1401">
        <v>191</v>
      </c>
      <c r="E1401">
        <v>46</v>
      </c>
    </row>
    <row r="1402" spans="1:5" x14ac:dyDescent="0.2">
      <c r="A1402" t="s">
        <v>8219</v>
      </c>
      <c r="B1402">
        <v>17</v>
      </c>
      <c r="E1402">
        <v>10</v>
      </c>
    </row>
    <row r="1403" spans="1:5" x14ac:dyDescent="0.2">
      <c r="A1403" t="s">
        <v>8219</v>
      </c>
      <c r="B1403">
        <v>28</v>
      </c>
      <c r="E1403">
        <v>19</v>
      </c>
    </row>
    <row r="1404" spans="1:5" x14ac:dyDescent="0.2">
      <c r="A1404" t="s">
        <v>8219</v>
      </c>
      <c r="B1404">
        <v>18</v>
      </c>
      <c r="E1404">
        <v>13</v>
      </c>
    </row>
    <row r="1405" spans="1:5" x14ac:dyDescent="0.2">
      <c r="A1405" t="s">
        <v>8219</v>
      </c>
      <c r="B1405">
        <v>61</v>
      </c>
      <c r="E1405">
        <v>13</v>
      </c>
    </row>
    <row r="1406" spans="1:5" x14ac:dyDescent="0.2">
      <c r="A1406" t="s">
        <v>8219</v>
      </c>
      <c r="B1406">
        <v>108</v>
      </c>
      <c r="E1406">
        <v>4</v>
      </c>
    </row>
    <row r="1407" spans="1:5" x14ac:dyDescent="0.2">
      <c r="A1407" t="s">
        <v>8219</v>
      </c>
      <c r="B1407">
        <v>142</v>
      </c>
      <c r="E1407">
        <v>0</v>
      </c>
    </row>
    <row r="1408" spans="1:5" x14ac:dyDescent="0.2">
      <c r="A1408" t="s">
        <v>8219</v>
      </c>
      <c r="B1408">
        <v>74</v>
      </c>
      <c r="E1408">
        <v>3</v>
      </c>
    </row>
    <row r="1409" spans="1:5" x14ac:dyDescent="0.2">
      <c r="A1409" t="s">
        <v>8219</v>
      </c>
      <c r="B1409">
        <v>38</v>
      </c>
      <c r="E1409">
        <v>1</v>
      </c>
    </row>
    <row r="1410" spans="1:5" x14ac:dyDescent="0.2">
      <c r="A1410" t="s">
        <v>8219</v>
      </c>
      <c r="B1410">
        <v>20</v>
      </c>
      <c r="E1410">
        <v>9</v>
      </c>
    </row>
    <row r="1411" spans="1:5" x14ac:dyDescent="0.2">
      <c r="A1411" t="s">
        <v>8219</v>
      </c>
      <c r="B1411">
        <v>24</v>
      </c>
      <c r="E1411">
        <v>1</v>
      </c>
    </row>
    <row r="1412" spans="1:5" x14ac:dyDescent="0.2">
      <c r="A1412" t="s">
        <v>8219</v>
      </c>
      <c r="B1412">
        <v>66</v>
      </c>
      <c r="E1412">
        <v>1</v>
      </c>
    </row>
    <row r="1413" spans="1:5" x14ac:dyDescent="0.2">
      <c r="A1413" t="s">
        <v>8219</v>
      </c>
      <c r="B1413">
        <v>28</v>
      </c>
      <c r="E1413">
        <v>4</v>
      </c>
    </row>
    <row r="1414" spans="1:5" x14ac:dyDescent="0.2">
      <c r="A1414" t="s">
        <v>8219</v>
      </c>
      <c r="B1414">
        <v>24</v>
      </c>
      <c r="E1414">
        <v>17</v>
      </c>
    </row>
    <row r="1415" spans="1:5" x14ac:dyDescent="0.2">
      <c r="A1415" t="s">
        <v>8219</v>
      </c>
      <c r="B1415">
        <v>73</v>
      </c>
      <c r="E1415">
        <v>0</v>
      </c>
    </row>
    <row r="1416" spans="1:5" x14ac:dyDescent="0.2">
      <c r="A1416" t="s">
        <v>8219</v>
      </c>
      <c r="B1416">
        <v>3</v>
      </c>
      <c r="E1416">
        <v>12</v>
      </c>
    </row>
    <row r="1417" spans="1:5" x14ac:dyDescent="0.2">
      <c r="A1417" t="s">
        <v>8219</v>
      </c>
      <c r="B1417">
        <v>20</v>
      </c>
      <c r="E1417">
        <v>14</v>
      </c>
    </row>
    <row r="1418" spans="1:5" x14ac:dyDescent="0.2">
      <c r="A1418" t="s">
        <v>8219</v>
      </c>
      <c r="B1418">
        <v>21</v>
      </c>
      <c r="E1418">
        <v>1</v>
      </c>
    </row>
    <row r="1419" spans="1:5" x14ac:dyDescent="0.2">
      <c r="A1419" t="s">
        <v>8219</v>
      </c>
      <c r="B1419">
        <v>94</v>
      </c>
      <c r="E1419">
        <v>14</v>
      </c>
    </row>
    <row r="1420" spans="1:5" x14ac:dyDescent="0.2">
      <c r="A1420" t="s">
        <v>8219</v>
      </c>
      <c r="B1420">
        <v>139</v>
      </c>
      <c r="E1420">
        <v>4</v>
      </c>
    </row>
    <row r="1421" spans="1:5" x14ac:dyDescent="0.2">
      <c r="A1421" t="s">
        <v>8219</v>
      </c>
      <c r="B1421">
        <v>130</v>
      </c>
      <c r="E1421">
        <v>2</v>
      </c>
    </row>
    <row r="1422" spans="1:5" x14ac:dyDescent="0.2">
      <c r="A1422" t="s">
        <v>8219</v>
      </c>
      <c r="B1422">
        <v>31</v>
      </c>
      <c r="E1422">
        <v>1</v>
      </c>
    </row>
    <row r="1423" spans="1:5" x14ac:dyDescent="0.2">
      <c r="A1423" t="s">
        <v>8219</v>
      </c>
      <c r="B1423">
        <v>13</v>
      </c>
      <c r="E1423">
        <v>2</v>
      </c>
    </row>
    <row r="1424" spans="1:5" x14ac:dyDescent="0.2">
      <c r="A1424" t="s">
        <v>8219</v>
      </c>
      <c r="B1424">
        <v>90</v>
      </c>
      <c r="E1424">
        <v>1</v>
      </c>
    </row>
    <row r="1425" spans="1:5" x14ac:dyDescent="0.2">
      <c r="A1425" t="s">
        <v>8219</v>
      </c>
      <c r="B1425">
        <v>141</v>
      </c>
      <c r="E1425">
        <v>1</v>
      </c>
    </row>
    <row r="1426" spans="1:5" x14ac:dyDescent="0.2">
      <c r="A1426" t="s">
        <v>8219</v>
      </c>
      <c r="B1426">
        <v>23</v>
      </c>
      <c r="E1426">
        <v>4</v>
      </c>
    </row>
    <row r="1427" spans="1:5" x14ac:dyDescent="0.2">
      <c r="A1427" t="s">
        <v>8219</v>
      </c>
      <c r="B1427">
        <v>18</v>
      </c>
      <c r="E1427">
        <v>3</v>
      </c>
    </row>
    <row r="1428" spans="1:5" x14ac:dyDescent="0.2">
      <c r="A1428" t="s">
        <v>8219</v>
      </c>
      <c r="B1428">
        <v>76</v>
      </c>
      <c r="E1428">
        <v>38</v>
      </c>
    </row>
    <row r="1429" spans="1:5" x14ac:dyDescent="0.2">
      <c r="A1429" t="s">
        <v>8219</v>
      </c>
      <c r="B1429">
        <v>93</v>
      </c>
      <c r="E1429">
        <v>4</v>
      </c>
    </row>
    <row r="1430" spans="1:5" x14ac:dyDescent="0.2">
      <c r="A1430" t="s">
        <v>8219</v>
      </c>
      <c r="B1430">
        <v>69</v>
      </c>
      <c r="E1430">
        <v>0</v>
      </c>
    </row>
    <row r="1431" spans="1:5" x14ac:dyDescent="0.2">
      <c r="A1431" t="s">
        <v>8219</v>
      </c>
      <c r="B1431">
        <v>21</v>
      </c>
      <c r="E1431">
        <v>2</v>
      </c>
    </row>
    <row r="1432" spans="1:5" x14ac:dyDescent="0.2">
      <c r="A1432" t="s">
        <v>8219</v>
      </c>
      <c r="B1432">
        <v>57</v>
      </c>
      <c r="E1432">
        <v>0</v>
      </c>
    </row>
    <row r="1433" spans="1:5" x14ac:dyDescent="0.2">
      <c r="A1433" t="s">
        <v>8219</v>
      </c>
      <c r="B1433">
        <v>108</v>
      </c>
      <c r="E1433">
        <v>1</v>
      </c>
    </row>
    <row r="1434" spans="1:5" x14ac:dyDescent="0.2">
      <c r="A1434" t="s">
        <v>8219</v>
      </c>
      <c r="B1434">
        <v>83</v>
      </c>
      <c r="E1434">
        <v>7</v>
      </c>
    </row>
    <row r="1435" spans="1:5" x14ac:dyDescent="0.2">
      <c r="A1435" t="s">
        <v>8219</v>
      </c>
      <c r="B1435">
        <v>96</v>
      </c>
      <c r="E1435">
        <v>2</v>
      </c>
    </row>
    <row r="1436" spans="1:5" x14ac:dyDescent="0.2">
      <c r="A1436" t="s">
        <v>8219</v>
      </c>
      <c r="B1436">
        <v>64</v>
      </c>
      <c r="E1436">
        <v>4</v>
      </c>
    </row>
    <row r="1437" spans="1:5" x14ac:dyDescent="0.2">
      <c r="A1437" t="s">
        <v>8219</v>
      </c>
      <c r="B1437">
        <v>14</v>
      </c>
      <c r="E1437">
        <v>4</v>
      </c>
    </row>
    <row r="1438" spans="1:5" x14ac:dyDescent="0.2">
      <c r="A1438" t="s">
        <v>8219</v>
      </c>
      <c r="B1438">
        <v>169</v>
      </c>
      <c r="E1438">
        <v>3</v>
      </c>
    </row>
    <row r="1439" spans="1:5" x14ac:dyDescent="0.2">
      <c r="A1439" t="s">
        <v>8219</v>
      </c>
      <c r="B1439">
        <v>33</v>
      </c>
      <c r="E1439">
        <v>2</v>
      </c>
    </row>
    <row r="1440" spans="1:5" x14ac:dyDescent="0.2">
      <c r="A1440" t="s">
        <v>8219</v>
      </c>
      <c r="B1440">
        <v>102</v>
      </c>
      <c r="E1440">
        <v>197</v>
      </c>
    </row>
    <row r="1441" spans="1:5" x14ac:dyDescent="0.2">
      <c r="A1441" t="s">
        <v>8219</v>
      </c>
      <c r="B1441">
        <v>104</v>
      </c>
      <c r="E1441">
        <v>0</v>
      </c>
    </row>
    <row r="1442" spans="1:5" x14ac:dyDescent="0.2">
      <c r="A1442" t="s">
        <v>8219</v>
      </c>
      <c r="B1442">
        <v>20</v>
      </c>
      <c r="E1442">
        <v>1</v>
      </c>
    </row>
    <row r="1443" spans="1:5" x14ac:dyDescent="0.2">
      <c r="A1443" t="s">
        <v>8219</v>
      </c>
      <c r="B1443">
        <v>35</v>
      </c>
      <c r="E1443">
        <v>4</v>
      </c>
    </row>
    <row r="1444" spans="1:5" x14ac:dyDescent="0.2">
      <c r="A1444" t="s">
        <v>8219</v>
      </c>
      <c r="B1444">
        <v>94</v>
      </c>
      <c r="E1444">
        <v>0</v>
      </c>
    </row>
    <row r="1445" spans="1:5" x14ac:dyDescent="0.2">
      <c r="A1445" t="s">
        <v>8219</v>
      </c>
      <c r="B1445">
        <v>14</v>
      </c>
      <c r="E1445">
        <v>7</v>
      </c>
    </row>
    <row r="1446" spans="1:5" x14ac:dyDescent="0.2">
      <c r="A1446" t="s">
        <v>8219</v>
      </c>
      <c r="B1446">
        <v>15</v>
      </c>
      <c r="E1446">
        <v>11</v>
      </c>
    </row>
    <row r="1447" spans="1:5" x14ac:dyDescent="0.2">
      <c r="A1447" t="s">
        <v>8219</v>
      </c>
      <c r="B1447">
        <v>51</v>
      </c>
      <c r="E1447">
        <v>0</v>
      </c>
    </row>
    <row r="1448" spans="1:5" x14ac:dyDescent="0.2">
      <c r="A1448" t="s">
        <v>8219</v>
      </c>
      <c r="B1448">
        <v>19</v>
      </c>
      <c r="E1448">
        <v>6</v>
      </c>
    </row>
    <row r="1449" spans="1:5" x14ac:dyDescent="0.2">
      <c r="A1449" t="s">
        <v>8219</v>
      </c>
      <c r="B1449">
        <v>23</v>
      </c>
      <c r="E1449">
        <v>0</v>
      </c>
    </row>
    <row r="1450" spans="1:5" x14ac:dyDescent="0.2">
      <c r="A1450" t="s">
        <v>8219</v>
      </c>
      <c r="B1450">
        <v>97</v>
      </c>
      <c r="E1450">
        <v>7</v>
      </c>
    </row>
    <row r="1451" spans="1:5" x14ac:dyDescent="0.2">
      <c r="A1451" t="s">
        <v>8219</v>
      </c>
      <c r="B1451">
        <v>76</v>
      </c>
      <c r="E1451">
        <v>94</v>
      </c>
    </row>
    <row r="1452" spans="1:5" x14ac:dyDescent="0.2">
      <c r="A1452" t="s">
        <v>8219</v>
      </c>
      <c r="B1452">
        <v>11</v>
      </c>
      <c r="E1452">
        <v>2</v>
      </c>
    </row>
    <row r="1453" spans="1:5" x14ac:dyDescent="0.2">
      <c r="A1453" t="s">
        <v>8219</v>
      </c>
      <c r="B1453">
        <v>52</v>
      </c>
      <c r="E1453">
        <v>25</v>
      </c>
    </row>
    <row r="1454" spans="1:5" x14ac:dyDescent="0.2">
      <c r="A1454" t="s">
        <v>8219</v>
      </c>
      <c r="B1454">
        <v>95</v>
      </c>
      <c r="E1454">
        <v>17</v>
      </c>
    </row>
    <row r="1455" spans="1:5" x14ac:dyDescent="0.2">
      <c r="A1455" t="s">
        <v>8219</v>
      </c>
      <c r="B1455">
        <v>35</v>
      </c>
      <c r="E1455">
        <v>2</v>
      </c>
    </row>
    <row r="1456" spans="1:5" x14ac:dyDescent="0.2">
      <c r="A1456" t="s">
        <v>8219</v>
      </c>
      <c r="B1456">
        <v>21</v>
      </c>
      <c r="E1456">
        <v>4</v>
      </c>
    </row>
    <row r="1457" spans="1:5" x14ac:dyDescent="0.2">
      <c r="A1457" t="s">
        <v>8219</v>
      </c>
      <c r="B1457">
        <v>93</v>
      </c>
      <c r="E1457">
        <v>5</v>
      </c>
    </row>
    <row r="1458" spans="1:5" x14ac:dyDescent="0.2">
      <c r="A1458" t="s">
        <v>8219</v>
      </c>
      <c r="B1458">
        <v>11</v>
      </c>
      <c r="E1458">
        <v>2</v>
      </c>
    </row>
    <row r="1459" spans="1:5" x14ac:dyDescent="0.2">
      <c r="A1459" t="s">
        <v>8219</v>
      </c>
      <c r="B1459">
        <v>21</v>
      </c>
      <c r="E1459">
        <v>2</v>
      </c>
    </row>
    <row r="1460" spans="1:5" x14ac:dyDescent="0.2">
      <c r="A1460" t="s">
        <v>8219</v>
      </c>
      <c r="B1460">
        <v>54</v>
      </c>
      <c r="E1460">
        <v>3</v>
      </c>
    </row>
    <row r="1461" spans="1:5" x14ac:dyDescent="0.2">
      <c r="A1461" t="s">
        <v>8219</v>
      </c>
      <c r="B1461">
        <v>31</v>
      </c>
      <c r="E1461">
        <v>0</v>
      </c>
    </row>
    <row r="1462" spans="1:5" x14ac:dyDescent="0.2">
      <c r="A1462" t="s">
        <v>8219</v>
      </c>
      <c r="B1462">
        <v>132</v>
      </c>
      <c r="E1462">
        <v>4</v>
      </c>
    </row>
    <row r="1463" spans="1:5" x14ac:dyDescent="0.2">
      <c r="A1463" t="s">
        <v>8219</v>
      </c>
      <c r="B1463">
        <v>3</v>
      </c>
      <c r="E1463">
        <v>1</v>
      </c>
    </row>
    <row r="1464" spans="1:5" x14ac:dyDescent="0.2">
      <c r="A1464" t="s">
        <v>8219</v>
      </c>
      <c r="B1464">
        <v>6</v>
      </c>
      <c r="E1464">
        <v>12</v>
      </c>
    </row>
    <row r="1465" spans="1:5" x14ac:dyDescent="0.2">
      <c r="A1465" t="s">
        <v>8219</v>
      </c>
      <c r="B1465">
        <v>10</v>
      </c>
      <c r="E1465">
        <v>4</v>
      </c>
    </row>
    <row r="1466" spans="1:5" x14ac:dyDescent="0.2">
      <c r="A1466" t="s">
        <v>8219</v>
      </c>
      <c r="B1466">
        <v>147</v>
      </c>
      <c r="E1466">
        <v>91</v>
      </c>
    </row>
    <row r="1467" spans="1:5" x14ac:dyDescent="0.2">
      <c r="A1467" t="s">
        <v>8219</v>
      </c>
      <c r="B1467">
        <v>199</v>
      </c>
      <c r="E1467">
        <v>1</v>
      </c>
    </row>
    <row r="1468" spans="1:5" x14ac:dyDescent="0.2">
      <c r="A1468" t="s">
        <v>8219</v>
      </c>
      <c r="B1468">
        <v>50</v>
      </c>
      <c r="E1468">
        <v>1</v>
      </c>
    </row>
    <row r="1469" spans="1:5" x14ac:dyDescent="0.2">
      <c r="A1469" t="s">
        <v>8219</v>
      </c>
      <c r="B1469">
        <v>21</v>
      </c>
      <c r="E1469">
        <v>0</v>
      </c>
    </row>
    <row r="1470" spans="1:5" x14ac:dyDescent="0.2">
      <c r="A1470" t="s">
        <v>8219</v>
      </c>
      <c r="B1470">
        <v>24</v>
      </c>
      <c r="E1470">
        <v>13</v>
      </c>
    </row>
    <row r="1471" spans="1:5" x14ac:dyDescent="0.2">
      <c r="A1471" t="s">
        <v>8219</v>
      </c>
      <c r="B1471">
        <v>32</v>
      </c>
      <c r="E1471">
        <v>2</v>
      </c>
    </row>
    <row r="1472" spans="1:5" x14ac:dyDescent="0.2">
      <c r="A1472" t="s">
        <v>8219</v>
      </c>
      <c r="B1472">
        <v>62</v>
      </c>
      <c r="E1472">
        <v>0</v>
      </c>
    </row>
    <row r="1473" spans="1:5" x14ac:dyDescent="0.2">
      <c r="A1473" t="s">
        <v>8219</v>
      </c>
      <c r="B1473">
        <v>9</v>
      </c>
      <c r="E1473">
        <v>21</v>
      </c>
    </row>
    <row r="1474" spans="1:5" x14ac:dyDescent="0.2">
      <c r="A1474" t="s">
        <v>8219</v>
      </c>
      <c r="B1474">
        <v>38</v>
      </c>
      <c r="E1474">
        <v>9</v>
      </c>
    </row>
    <row r="1475" spans="1:5" x14ac:dyDescent="0.2">
      <c r="A1475" t="s">
        <v>8219</v>
      </c>
      <c r="B1475">
        <v>54</v>
      </c>
      <c r="E1475">
        <v>6</v>
      </c>
    </row>
    <row r="1476" spans="1:5" x14ac:dyDescent="0.2">
      <c r="A1476" t="s">
        <v>8219</v>
      </c>
      <c r="B1476">
        <v>37</v>
      </c>
      <c r="E1476">
        <v>4</v>
      </c>
    </row>
    <row r="1477" spans="1:5" x14ac:dyDescent="0.2">
      <c r="A1477" t="s">
        <v>8219</v>
      </c>
      <c r="B1477">
        <v>39</v>
      </c>
      <c r="E1477">
        <v>7</v>
      </c>
    </row>
    <row r="1478" spans="1:5" x14ac:dyDescent="0.2">
      <c r="A1478" t="s">
        <v>8219</v>
      </c>
      <c r="B1478">
        <v>34</v>
      </c>
      <c r="E1478">
        <v>5</v>
      </c>
    </row>
    <row r="1479" spans="1:5" x14ac:dyDescent="0.2">
      <c r="A1479" t="s">
        <v>8219</v>
      </c>
      <c r="B1479">
        <v>55</v>
      </c>
      <c r="E1479">
        <v>0</v>
      </c>
    </row>
    <row r="1480" spans="1:5" x14ac:dyDescent="0.2">
      <c r="A1480" t="s">
        <v>8219</v>
      </c>
      <c r="B1480">
        <v>32</v>
      </c>
      <c r="E1480">
        <v>3</v>
      </c>
    </row>
    <row r="1481" spans="1:5" x14ac:dyDescent="0.2">
      <c r="A1481" t="s">
        <v>8219</v>
      </c>
      <c r="B1481">
        <v>25</v>
      </c>
      <c r="E1481">
        <v>9</v>
      </c>
    </row>
    <row r="1482" spans="1:5" x14ac:dyDescent="0.2">
      <c r="A1482" t="s">
        <v>8219</v>
      </c>
      <c r="B1482">
        <v>33</v>
      </c>
      <c r="E1482">
        <v>6</v>
      </c>
    </row>
    <row r="1483" spans="1:5" x14ac:dyDescent="0.2">
      <c r="A1483" t="s">
        <v>8219</v>
      </c>
      <c r="B1483">
        <v>108</v>
      </c>
      <c r="E1483">
        <v>4</v>
      </c>
    </row>
    <row r="1484" spans="1:5" x14ac:dyDescent="0.2">
      <c r="A1484" t="s">
        <v>8219</v>
      </c>
      <c r="B1484">
        <v>20</v>
      </c>
      <c r="E1484">
        <v>1</v>
      </c>
    </row>
    <row r="1485" spans="1:5" x14ac:dyDescent="0.2">
      <c r="A1485" t="s">
        <v>8219</v>
      </c>
      <c r="B1485">
        <v>98</v>
      </c>
      <c r="E1485">
        <v>17</v>
      </c>
    </row>
    <row r="1486" spans="1:5" x14ac:dyDescent="0.2">
      <c r="A1486" t="s">
        <v>8219</v>
      </c>
      <c r="B1486">
        <v>196</v>
      </c>
      <c r="E1486">
        <v>1</v>
      </c>
    </row>
    <row r="1487" spans="1:5" x14ac:dyDescent="0.2">
      <c r="A1487" t="s">
        <v>8219</v>
      </c>
      <c r="B1487">
        <v>39</v>
      </c>
      <c r="E1487">
        <v>13</v>
      </c>
    </row>
    <row r="1488" spans="1:5" x14ac:dyDescent="0.2">
      <c r="A1488" t="s">
        <v>8219</v>
      </c>
      <c r="B1488">
        <v>128</v>
      </c>
      <c r="E1488">
        <v>6</v>
      </c>
    </row>
    <row r="1489" spans="1:5" x14ac:dyDescent="0.2">
      <c r="A1489" t="s">
        <v>8219</v>
      </c>
      <c r="B1489">
        <v>71</v>
      </c>
      <c r="E1489">
        <v>0</v>
      </c>
    </row>
    <row r="1490" spans="1:5" x14ac:dyDescent="0.2">
      <c r="A1490" t="s">
        <v>8219</v>
      </c>
      <c r="B1490">
        <v>47</v>
      </c>
      <c r="E1490">
        <v>2</v>
      </c>
    </row>
    <row r="1491" spans="1:5" x14ac:dyDescent="0.2">
      <c r="A1491" t="s">
        <v>8219</v>
      </c>
      <c r="B1491">
        <v>17</v>
      </c>
      <c r="E1491">
        <v>2</v>
      </c>
    </row>
    <row r="1492" spans="1:5" x14ac:dyDescent="0.2">
      <c r="A1492" t="s">
        <v>8219</v>
      </c>
      <c r="B1492">
        <v>91</v>
      </c>
      <c r="E1492">
        <v>21</v>
      </c>
    </row>
    <row r="1493" spans="1:5" x14ac:dyDescent="0.2">
      <c r="A1493" t="s">
        <v>8219</v>
      </c>
      <c r="B1493">
        <v>43</v>
      </c>
      <c r="E1493">
        <v>13</v>
      </c>
    </row>
    <row r="1494" spans="1:5" x14ac:dyDescent="0.2">
      <c r="A1494" t="s">
        <v>8219</v>
      </c>
      <c r="B1494">
        <v>17</v>
      </c>
      <c r="E1494">
        <v>0</v>
      </c>
    </row>
    <row r="1495" spans="1:5" x14ac:dyDescent="0.2">
      <c r="A1495" t="s">
        <v>8219</v>
      </c>
      <c r="B1495">
        <v>33</v>
      </c>
      <c r="E1495">
        <v>6</v>
      </c>
    </row>
    <row r="1496" spans="1:5" x14ac:dyDescent="0.2">
      <c r="A1496" t="s">
        <v>8219</v>
      </c>
      <c r="B1496">
        <v>87</v>
      </c>
      <c r="E1496">
        <v>0</v>
      </c>
    </row>
    <row r="1497" spans="1:5" x14ac:dyDescent="0.2">
      <c r="A1497" t="s">
        <v>8219</v>
      </c>
      <c r="B1497">
        <v>113</v>
      </c>
      <c r="E1497">
        <v>1</v>
      </c>
    </row>
    <row r="1498" spans="1:5" x14ac:dyDescent="0.2">
      <c r="A1498" t="s">
        <v>8219</v>
      </c>
      <c r="B1498">
        <v>14</v>
      </c>
      <c r="E1498">
        <v>0</v>
      </c>
    </row>
    <row r="1499" spans="1:5" x14ac:dyDescent="0.2">
      <c r="A1499" t="s">
        <v>8219</v>
      </c>
      <c r="B1499">
        <v>30</v>
      </c>
      <c r="E1499">
        <v>12</v>
      </c>
    </row>
    <row r="1500" spans="1:5" x14ac:dyDescent="0.2">
      <c r="A1500" t="s">
        <v>8219</v>
      </c>
      <c r="B1500">
        <v>16</v>
      </c>
      <c r="E1500">
        <v>2</v>
      </c>
    </row>
    <row r="1501" spans="1:5" x14ac:dyDescent="0.2">
      <c r="A1501" t="s">
        <v>8219</v>
      </c>
      <c r="B1501">
        <v>46</v>
      </c>
      <c r="E1501">
        <v>6</v>
      </c>
    </row>
    <row r="1502" spans="1:5" x14ac:dyDescent="0.2">
      <c r="A1502" t="s">
        <v>8219</v>
      </c>
      <c r="B1502">
        <v>24</v>
      </c>
      <c r="E1502">
        <v>1</v>
      </c>
    </row>
    <row r="1503" spans="1:5" x14ac:dyDescent="0.2">
      <c r="A1503" t="s">
        <v>8219</v>
      </c>
      <c r="B1503">
        <v>97</v>
      </c>
      <c r="E1503">
        <v>1</v>
      </c>
    </row>
    <row r="1504" spans="1:5" x14ac:dyDescent="0.2">
      <c r="A1504" t="s">
        <v>8219</v>
      </c>
      <c r="B1504">
        <v>59</v>
      </c>
      <c r="E1504">
        <v>5</v>
      </c>
    </row>
    <row r="1505" spans="1:5" x14ac:dyDescent="0.2">
      <c r="A1505" t="s">
        <v>8219</v>
      </c>
      <c r="B1505">
        <v>1095</v>
      </c>
      <c r="E1505">
        <v>0</v>
      </c>
    </row>
    <row r="1506" spans="1:5" x14ac:dyDescent="0.2">
      <c r="A1506" t="s">
        <v>8219</v>
      </c>
      <c r="B1506">
        <v>218</v>
      </c>
      <c r="E1506">
        <v>3</v>
      </c>
    </row>
    <row r="1507" spans="1:5" x14ac:dyDescent="0.2">
      <c r="A1507" t="s">
        <v>8219</v>
      </c>
      <c r="B1507">
        <v>111</v>
      </c>
      <c r="E1507">
        <v>8</v>
      </c>
    </row>
    <row r="1508" spans="1:5" x14ac:dyDescent="0.2">
      <c r="A1508" t="s">
        <v>8219</v>
      </c>
      <c r="B1508">
        <v>56</v>
      </c>
      <c r="E1508">
        <v>3</v>
      </c>
    </row>
    <row r="1509" spans="1:5" x14ac:dyDescent="0.2">
      <c r="A1509" t="s">
        <v>8219</v>
      </c>
      <c r="B1509">
        <v>265</v>
      </c>
      <c r="E1509">
        <v>8</v>
      </c>
    </row>
    <row r="1510" spans="1:5" x14ac:dyDescent="0.2">
      <c r="A1510" t="s">
        <v>8219</v>
      </c>
      <c r="B1510">
        <v>28</v>
      </c>
      <c r="E1510">
        <v>1</v>
      </c>
    </row>
    <row r="1511" spans="1:5" x14ac:dyDescent="0.2">
      <c r="A1511" t="s">
        <v>8219</v>
      </c>
      <c r="B1511">
        <v>364</v>
      </c>
      <c r="E1511">
        <v>4</v>
      </c>
    </row>
    <row r="1512" spans="1:5" x14ac:dyDescent="0.2">
      <c r="A1512" t="s">
        <v>8219</v>
      </c>
      <c r="B1512">
        <v>27</v>
      </c>
      <c r="E1512">
        <v>8</v>
      </c>
    </row>
    <row r="1513" spans="1:5" x14ac:dyDescent="0.2">
      <c r="A1513" t="s">
        <v>8219</v>
      </c>
      <c r="B1513">
        <v>93</v>
      </c>
      <c r="E1513">
        <v>1</v>
      </c>
    </row>
    <row r="1514" spans="1:5" x14ac:dyDescent="0.2">
      <c r="A1514" t="s">
        <v>8219</v>
      </c>
      <c r="B1514">
        <v>64</v>
      </c>
      <c r="E1514">
        <v>5</v>
      </c>
    </row>
    <row r="1515" spans="1:5" x14ac:dyDescent="0.2">
      <c r="A1515" t="s">
        <v>8219</v>
      </c>
      <c r="B1515">
        <v>22</v>
      </c>
      <c r="E1515">
        <v>0</v>
      </c>
    </row>
    <row r="1516" spans="1:5" x14ac:dyDescent="0.2">
      <c r="A1516" t="s">
        <v>8219</v>
      </c>
      <c r="B1516">
        <v>59</v>
      </c>
      <c r="E1516">
        <v>0</v>
      </c>
    </row>
    <row r="1517" spans="1:5" x14ac:dyDescent="0.2">
      <c r="A1517" t="s">
        <v>8219</v>
      </c>
      <c r="B1517">
        <v>249</v>
      </c>
      <c r="E1517">
        <v>1</v>
      </c>
    </row>
    <row r="1518" spans="1:5" x14ac:dyDescent="0.2">
      <c r="A1518" t="s">
        <v>8219</v>
      </c>
      <c r="B1518">
        <v>392</v>
      </c>
      <c r="E1518">
        <v>0</v>
      </c>
    </row>
    <row r="1519" spans="1:5" x14ac:dyDescent="0.2">
      <c r="A1519" t="s">
        <v>8219</v>
      </c>
      <c r="B1519">
        <v>115</v>
      </c>
      <c r="E1519">
        <v>0</v>
      </c>
    </row>
    <row r="1520" spans="1:5" x14ac:dyDescent="0.2">
      <c r="A1520" t="s">
        <v>8219</v>
      </c>
      <c r="B1520">
        <v>433</v>
      </c>
      <c r="E1520">
        <v>6</v>
      </c>
    </row>
    <row r="1521" spans="1:5" x14ac:dyDescent="0.2">
      <c r="A1521" t="s">
        <v>8219</v>
      </c>
      <c r="B1521">
        <v>20</v>
      </c>
      <c r="E1521">
        <v>6</v>
      </c>
    </row>
    <row r="1522" spans="1:5" x14ac:dyDescent="0.2">
      <c r="A1522" t="s">
        <v>8219</v>
      </c>
      <c r="B1522">
        <v>8</v>
      </c>
      <c r="E1522">
        <v>14</v>
      </c>
    </row>
    <row r="1523" spans="1:5" x14ac:dyDescent="0.2">
      <c r="A1523" t="s">
        <v>8219</v>
      </c>
      <c r="B1523">
        <v>175</v>
      </c>
      <c r="E1523">
        <v>6</v>
      </c>
    </row>
    <row r="1524" spans="1:5" x14ac:dyDescent="0.2">
      <c r="A1524" t="s">
        <v>8219</v>
      </c>
      <c r="B1524">
        <v>104</v>
      </c>
      <c r="E1524">
        <v>33</v>
      </c>
    </row>
    <row r="1525" spans="1:5" x14ac:dyDescent="0.2">
      <c r="A1525" t="s">
        <v>8219</v>
      </c>
      <c r="B1525">
        <v>17</v>
      </c>
      <c r="E1525">
        <v>4</v>
      </c>
    </row>
    <row r="1526" spans="1:5" x14ac:dyDescent="0.2">
      <c r="A1526" t="s">
        <v>8219</v>
      </c>
      <c r="B1526">
        <v>277</v>
      </c>
      <c r="E1526">
        <v>1</v>
      </c>
    </row>
    <row r="1527" spans="1:5" x14ac:dyDescent="0.2">
      <c r="A1527" t="s">
        <v>8219</v>
      </c>
      <c r="B1527">
        <v>118</v>
      </c>
      <c r="E1527">
        <v>0</v>
      </c>
    </row>
    <row r="1528" spans="1:5" x14ac:dyDescent="0.2">
      <c r="A1528" t="s">
        <v>8219</v>
      </c>
      <c r="B1528">
        <v>97</v>
      </c>
      <c r="E1528">
        <v>6</v>
      </c>
    </row>
    <row r="1529" spans="1:5" x14ac:dyDescent="0.2">
      <c r="A1529" t="s">
        <v>8219</v>
      </c>
      <c r="B1529">
        <v>20</v>
      </c>
      <c r="E1529">
        <v>6</v>
      </c>
    </row>
    <row r="1530" spans="1:5" x14ac:dyDescent="0.2">
      <c r="A1530" t="s">
        <v>8219</v>
      </c>
      <c r="B1530">
        <v>26</v>
      </c>
      <c r="E1530">
        <v>1</v>
      </c>
    </row>
    <row r="1531" spans="1:5" x14ac:dyDescent="0.2">
      <c r="A1531" t="s">
        <v>8219</v>
      </c>
      <c r="B1531">
        <v>128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2186">
    <cfRule type="containsText" dxfId="9" priority="6" operator="containsText" text="canceled">
      <formula>NOT(ISERROR(SEARCH("canceled",A1)))</formula>
    </cfRule>
    <cfRule type="containsText" dxfId="8" priority="7" operator="containsText" text="live">
      <formula>NOT(ISERROR(SEARCH("live",A1)))</formula>
    </cfRule>
    <cfRule type="containsText" dxfId="7" priority="8" operator="containsText" text="failed">
      <formula>NOT(ISERROR(SEARCH("failed",A1)))</formula>
    </cfRule>
    <cfRule type="containsText" dxfId="6" priority="9" operator="containsText" text="unsuccessful">
      <formula>NOT(ISERROR(SEARCH("unsuccessful",A1)))</formula>
    </cfRule>
    <cfRule type="containsText" dxfId="5" priority="10" operator="containsText" text="successful">
      <formula>NOT(ISERROR(SEARCH("successful",A1)))</formula>
    </cfRule>
  </conditionalFormatting>
  <conditionalFormatting sqref="D1:D1305">
    <cfRule type="containsText" dxfId="4" priority="1" operator="containsText" text="canceled">
      <formula>NOT(ISERROR(SEARCH("canceled",D1)))</formula>
    </cfRule>
    <cfRule type="containsText" dxfId="3" priority="2" operator="containsText" text="live">
      <formula>NOT(ISERROR(SEARCH("live",D1)))</formula>
    </cfRule>
    <cfRule type="containsText" dxfId="2" priority="3" operator="containsText" text="failed">
      <formula>NOT(ISERROR(SEARCH("failed",D1)))</formula>
    </cfRule>
    <cfRule type="containsText" dxfId="1" priority="4" operator="containsText" text="unsuccessful">
      <formula>NOT(ISERROR(SEARCH("unsuccessful",D1)))</formula>
    </cfRule>
    <cfRule type="containsText" dxfId="0" priority="5" operator="containsText" text="successful">
      <formula>NOT(ISERROR(SEARCH("successful",D1)))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CATEGORY</vt:lpstr>
      <vt:lpstr>PIVOT SUB-CATEGORY</vt:lpstr>
      <vt:lpstr>PIVOT DATE CREATED</vt:lpstr>
      <vt:lpstr>BONUS</vt:lpstr>
      <vt:lpstr>BONUS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Nichole Edet</cp:lastModifiedBy>
  <dcterms:created xsi:type="dcterms:W3CDTF">2017-04-20T15:17:24Z</dcterms:created>
  <dcterms:modified xsi:type="dcterms:W3CDTF">2021-01-29T17:07:08Z</dcterms:modified>
</cp:coreProperties>
</file>