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2021\FYP\Kronos_Simulation_Model\rbm.kronos.model\conf\"/>
    </mc:Choice>
  </mc:AlternateContent>
  <xr:revisionPtr revIDLastSave="0" documentId="13_ncr:1_{5ABDBCD5-8D7A-4256-A9F9-19346D4416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odel" sheetId="1" r:id="rId1"/>
    <sheet name="Fleet Size Schedule" sheetId="2" r:id="rId2"/>
    <sheet name="Input Rate Schedule" sheetId="4" r:id="rId3"/>
    <sheet name="Workforce-Sailor" sheetId="6" r:id="rId4"/>
    <sheet name="Workforce-Officer" sheetId="5" r:id="rId5"/>
    <sheet name="Cost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" l="1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A35" i="2" l="1"/>
  <c r="B35" i="2" s="1"/>
  <c r="C34" i="2"/>
  <c r="C35" i="2" l="1"/>
  <c r="A3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C5" i="2"/>
  <c r="B5" i="2"/>
  <c r="A37" i="2" l="1"/>
  <c r="B36" i="2"/>
  <c r="C36" i="2"/>
  <c r="A1" i="2"/>
  <c r="A38" i="2" l="1"/>
  <c r="C37" i="2"/>
  <c r="B37" i="2"/>
  <c r="A1" i="1"/>
  <c r="A39" i="2" l="1"/>
  <c r="B38" i="2"/>
  <c r="C38" i="2"/>
  <c r="A1" i="5"/>
  <c r="A40" i="2" l="1"/>
  <c r="B39" i="2"/>
  <c r="C39" i="2"/>
  <c r="A1" i="6"/>
  <c r="A41" i="2" l="1"/>
  <c r="B40" i="2"/>
  <c r="C40" i="2"/>
  <c r="A1" i="4"/>
  <c r="A42" i="2" l="1"/>
  <c r="B41" i="2"/>
  <c r="C41" i="2"/>
  <c r="B42" i="2" l="1"/>
  <c r="A43" i="2"/>
  <c r="C42" i="2"/>
  <c r="A44" i="2" l="1"/>
  <c r="B43" i="2"/>
  <c r="C43" i="2"/>
  <c r="B44" i="2" l="1"/>
  <c r="C44" i="2"/>
</calcChain>
</file>

<file path=xl/sharedStrings.xml><?xml version="1.0" encoding="utf-8"?>
<sst xmlns="http://schemas.openxmlformats.org/spreadsheetml/2006/main" count="284" uniqueCount="56">
  <si>
    <t>Start Date</t>
  </si>
  <si>
    <t>End Date</t>
  </si>
  <si>
    <t>Date</t>
  </si>
  <si>
    <t>Version</t>
  </si>
  <si>
    <t>Workforce Type</t>
  </si>
  <si>
    <t>Officer</t>
  </si>
  <si>
    <t>Sailor</t>
  </si>
  <si>
    <t>Type</t>
  </si>
  <si>
    <t>Rank 1</t>
  </si>
  <si>
    <t>Rank 2</t>
  </si>
  <si>
    <t>Rank 3</t>
  </si>
  <si>
    <t>Rank 4</t>
  </si>
  <si>
    <t>Crew Ranking Structure</t>
  </si>
  <si>
    <t>Index</t>
  </si>
  <si>
    <t>Stages</t>
  </si>
  <si>
    <t>Ranks</t>
  </si>
  <si>
    <t>Ready</t>
  </si>
  <si>
    <t>Reset</t>
  </si>
  <si>
    <t>Readying</t>
  </si>
  <si>
    <t>Initial Stocks</t>
  </si>
  <si>
    <t>Average Operations Time</t>
  </si>
  <si>
    <t>mm/yyyy</t>
  </si>
  <si>
    <t>Required per Platform</t>
  </si>
  <si>
    <t>Loss-Wastage (Fraction)</t>
  </si>
  <si>
    <t>Rates</t>
  </si>
  <si>
    <t>Available</t>
  </si>
  <si>
    <t>NSGL</t>
  </si>
  <si>
    <t>Reset To NSGL</t>
  </si>
  <si>
    <t>NSGL to Available</t>
  </si>
  <si>
    <t>Reset to Readying</t>
  </si>
  <si>
    <t>Readying to Available</t>
  </si>
  <si>
    <t>Readying to Available (next rank)</t>
  </si>
  <si>
    <t>Flows</t>
  </si>
  <si>
    <t>Input parameters for this workforce (red cells are not mapped to model parameters)</t>
  </si>
  <si>
    <t>Reset to NSGL</t>
  </si>
  <si>
    <t>NSGL to Available (same rank)</t>
  </si>
  <si>
    <t>Personnel Flows</t>
  </si>
  <si>
    <t>expected Reset To NSGL</t>
  </si>
  <si>
    <t>max Reset to Readying</t>
  </si>
  <si>
    <t>max Readying to Available (next rank)</t>
  </si>
  <si>
    <t>expected NSGL to Available (same rank)</t>
  </si>
  <si>
    <t>quarters</t>
  </si>
  <si>
    <t>Average Flow Time (quarters)</t>
  </si>
  <si>
    <t>Slot</t>
  </si>
  <si>
    <t>From</t>
  </si>
  <si>
    <t>To</t>
  </si>
  <si>
    <t>Slot Mode</t>
  </si>
  <si>
    <t>DECREASE_OPS_TIME</t>
  </si>
  <si>
    <t>Fleet Size</t>
  </si>
  <si>
    <t>SIMPLE</t>
  </si>
  <si>
    <t>ZERO_AVAILABILITY</t>
  </si>
  <si>
    <t>Input parameters for  workforce cost; i.e., quarterly salary</t>
  </si>
  <si>
    <t>Cost of not deploying a platfrom</t>
  </si>
  <si>
    <t>1.2.3</t>
  </si>
  <si>
    <t>Old Fleet</t>
  </si>
  <si>
    <t>New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</si>
</sst>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0" fontId="2" fillId="0" borderId="1" xfId="1"/>
    <xf numFmtId="0" fontId="3" fillId="0" borderId="0" xfId="0" applyFont="1" applyAlignment="1">
      <alignment horizontal="center"/>
    </xf>
    <xf numFmtId="0" fontId="0" fillId="2" borderId="2" xfId="2" applyFont="1" applyAlignment="1">
      <alignment horizontal="center"/>
    </xf>
    <xf numFmtId="0" fontId="0" fillId="2" borderId="2" xfId="2" applyFont="1" applyAlignment="1">
      <alignment horizontal="right"/>
    </xf>
    <xf numFmtId="0" fontId="0" fillId="2" borderId="2" xfId="2" applyFont="1"/>
    <xf numFmtId="0" fontId="3" fillId="0" borderId="0" xfId="0" applyFont="1" applyFill="1" applyBorder="1" applyAlignment="1">
      <alignment horizontal="center"/>
    </xf>
    <xf numFmtId="17" fontId="0" fillId="2" borderId="2" xfId="2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3"/>
    <xf numFmtId="0" fontId="5" fillId="3" borderId="2" xfId="4" applyBorder="1" applyAlignment="1">
      <alignment horizontal="center"/>
    </xf>
    <xf numFmtId="0" fontId="5" fillId="3" borderId="3" xfId="4" applyBorder="1" applyAlignment="1">
      <alignment horizontal="center"/>
    </xf>
    <xf numFmtId="0" fontId="5" fillId="3" borderId="4" xfId="4" applyBorder="1" applyAlignment="1">
      <alignment horizontal="center"/>
    </xf>
    <xf numFmtId="17" fontId="5" fillId="3" borderId="2" xfId="4" applyNumberFormat="1" applyBorder="1" applyAlignment="1">
      <alignment horizontal="center"/>
    </xf>
    <xf numFmtId="0" fontId="5" fillId="3" borderId="5" xfId="4" applyBorder="1" applyAlignment="1">
      <alignment horizontal="center"/>
    </xf>
    <xf numFmtId="0" fontId="5" fillId="3" borderId="6" xfId="4" applyBorder="1" applyAlignment="1">
      <alignment horizontal="right"/>
    </xf>
    <xf numFmtId="1" fontId="0" fillId="2" borderId="2" xfId="2" applyNumberFormat="1" applyFont="1" applyAlignment="1">
      <alignment horizontal="center"/>
    </xf>
    <xf numFmtId="17" fontId="0" fillId="2" borderId="2" xfId="2" applyNumberFormat="1" applyFont="1" applyAlignment="1">
      <alignment horizontal="center"/>
    </xf>
  </cellXfs>
  <cellStyles count="5">
    <cellStyle name="Bad" xfId="4" builtinId="27"/>
    <cellStyle name="Explanatory Text" xfId="3" builtinId="53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k/Documents/2021/FYP/Kronos%20v1.6.0/pyKronosModel-v1.6.0-2019-07-25-a/pyKronosModel-v1.6.0/conf/Model-Config_real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Fleet Size Schedule"/>
      <sheetName val="Input Rate Schedule"/>
      <sheetName val="Workforce-Sailor"/>
      <sheetName val="Workforce-Officer"/>
    </sheetNames>
    <sheetDataSet>
      <sheetData sheetId="0">
        <row r="5">
          <cell r="B5">
            <v>44197</v>
          </cell>
        </row>
        <row r="8">
          <cell r="B8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B8" sqref="B8"/>
    </sheetView>
  </sheetViews>
  <sheetFormatPr defaultRowHeight="14.4" x14ac:dyDescent="0.3"/>
  <cols>
    <col min="1" max="1" width="25.109375" customWidth="1"/>
    <col min="2" max="2" width="22.33203125" customWidth="1"/>
    <col min="3" max="3" width="20.5546875" customWidth="1"/>
    <col min="4" max="4" width="15.44140625" customWidth="1"/>
    <col min="5" max="5" width="31" bestFit="1" customWidth="1"/>
  </cols>
  <sheetData>
    <row r="1" spans="1:11" ht="20.399999999999999" thickBot="1" x14ac:dyDescent="0.45">
      <c r="A1" s="1" t="str">
        <f ca="1">MID(CELL("filename",A1),FIND("]",CELL("filename",A1))+1,255)</f>
        <v>Model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8" t="s">
        <v>3</v>
      </c>
      <c r="B4" s="4" t="s">
        <v>53</v>
      </c>
    </row>
    <row r="5" spans="1:11" x14ac:dyDescent="0.3">
      <c r="A5" s="8" t="s">
        <v>0</v>
      </c>
      <c r="B5" s="7">
        <v>44197</v>
      </c>
      <c r="C5" s="10" t="s">
        <v>21</v>
      </c>
    </row>
    <row r="6" spans="1:11" x14ac:dyDescent="0.3">
      <c r="A6" s="8" t="s">
        <v>1</v>
      </c>
      <c r="B6" s="7">
        <v>56980</v>
      </c>
      <c r="C6" s="10" t="s">
        <v>21</v>
      </c>
    </row>
    <row r="8" spans="1:11" x14ac:dyDescent="0.3">
      <c r="A8" s="9" t="s">
        <v>20</v>
      </c>
      <c r="B8" s="5">
        <v>2</v>
      </c>
      <c r="C8" s="10" t="s">
        <v>41</v>
      </c>
    </row>
    <row r="10" spans="1:11" x14ac:dyDescent="0.3">
      <c r="A10" s="2" t="s">
        <v>13</v>
      </c>
      <c r="B10" s="2" t="s">
        <v>4</v>
      </c>
      <c r="C10" s="2" t="s">
        <v>14</v>
      </c>
      <c r="D10" s="2" t="s">
        <v>15</v>
      </c>
      <c r="E10" s="2" t="s">
        <v>32</v>
      </c>
    </row>
    <row r="11" spans="1:11" x14ac:dyDescent="0.3">
      <c r="A11" s="2">
        <v>1</v>
      </c>
      <c r="B11" s="3" t="s">
        <v>5</v>
      </c>
      <c r="C11" s="12" t="s">
        <v>25</v>
      </c>
      <c r="D11" s="12" t="s">
        <v>8</v>
      </c>
      <c r="E11" s="12" t="s">
        <v>34</v>
      </c>
    </row>
    <row r="12" spans="1:11" x14ac:dyDescent="0.3">
      <c r="A12" s="2">
        <v>2</v>
      </c>
      <c r="B12" s="3" t="s">
        <v>6</v>
      </c>
      <c r="C12" s="12" t="s">
        <v>16</v>
      </c>
      <c r="D12" s="12" t="s">
        <v>9</v>
      </c>
      <c r="E12" s="12" t="s">
        <v>28</v>
      </c>
    </row>
    <row r="13" spans="1:11" x14ac:dyDescent="0.3">
      <c r="A13" s="2">
        <v>3</v>
      </c>
      <c r="B13" s="3"/>
      <c r="C13" s="12" t="s">
        <v>17</v>
      </c>
      <c r="D13" s="12" t="s">
        <v>10</v>
      </c>
      <c r="E13" s="12" t="s">
        <v>29</v>
      </c>
    </row>
    <row r="14" spans="1:11" x14ac:dyDescent="0.3">
      <c r="A14" s="6">
        <v>4</v>
      </c>
      <c r="B14" s="3"/>
      <c r="C14" s="12" t="s">
        <v>26</v>
      </c>
      <c r="D14" s="12" t="s">
        <v>11</v>
      </c>
      <c r="E14" s="12" t="s">
        <v>30</v>
      </c>
    </row>
    <row r="15" spans="1:11" x14ac:dyDescent="0.3">
      <c r="A15" s="6">
        <v>5</v>
      </c>
      <c r="B15" s="5"/>
      <c r="C15" s="12" t="s">
        <v>18</v>
      </c>
      <c r="D15" s="12"/>
      <c r="E15" s="12"/>
    </row>
    <row r="18" spans="1:3" x14ac:dyDescent="0.3">
      <c r="A18" s="8" t="s">
        <v>46</v>
      </c>
      <c r="B18" s="3" t="s">
        <v>50</v>
      </c>
      <c r="C18" s="16" t="s">
        <v>49</v>
      </c>
    </row>
    <row r="19" spans="1:3" x14ac:dyDescent="0.3">
      <c r="C19" s="16" t="s">
        <v>50</v>
      </c>
    </row>
    <row r="20" spans="1:3" x14ac:dyDescent="0.3">
      <c r="C20" s="1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tabSelected="1" workbookViewId="0">
      <selection activeCell="D5" sqref="D5:D75"/>
    </sheetView>
  </sheetViews>
  <sheetFormatPr defaultRowHeight="14.4" x14ac:dyDescent="0.3"/>
  <cols>
    <col min="1" max="1" width="12.5546875" customWidth="1"/>
    <col min="2" max="3" width="15.44140625" customWidth="1"/>
    <col min="4" max="4" width="22.6640625" customWidth="1"/>
  </cols>
  <sheetData>
    <row r="1" spans="1:11" ht="20.399999999999999" thickBot="1" x14ac:dyDescent="0.45">
      <c r="A1" s="1" t="str">
        <f ca="1">MID(CELL("filename",A1),FIND("]",CELL("filename",A1))+1,255)</f>
        <v>Fleet Size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43</v>
      </c>
      <c r="B4" s="2" t="s">
        <v>44</v>
      </c>
      <c r="C4" s="2" t="s">
        <v>45</v>
      </c>
      <c r="D4" s="2" t="s">
        <v>48</v>
      </c>
      <c r="F4" s="2" t="s">
        <v>54</v>
      </c>
      <c r="G4" s="2" t="s">
        <v>55</v>
      </c>
      <c r="H4" s="2" t="s">
        <v>48</v>
      </c>
    </row>
    <row r="5" spans="1:11" x14ac:dyDescent="0.3">
      <c r="A5" s="13">
        <v>1</v>
      </c>
      <c r="B5" s="14">
        <f>EDATE( Model!B$5, 3 * ( A5 - 1 ) * Model!B$8 )</f>
        <v>44197</v>
      </c>
      <c r="C5" s="14">
        <f>EDATE( Model!B$5, 3 * ( A5 ) * Model!B$8 )</f>
        <v>44378</v>
      </c>
      <c r="D5" s="17">
        <v>4</v>
      </c>
      <c r="F5">
        <v>3</v>
      </c>
      <c r="G5">
        <v>1</v>
      </c>
      <c r="H5">
        <v>4</v>
      </c>
      <c r="I5">
        <v>4</v>
      </c>
      <c r="J5">
        <v>4</v>
      </c>
      <c r="K5">
        <v>4</v>
      </c>
    </row>
    <row r="6" spans="1:11" x14ac:dyDescent="0.3">
      <c r="A6" s="15">
        <v>2</v>
      </c>
      <c r="B6" s="14">
        <f>EDATE( Model!B$5, 3 * ( A6 - 1 ) * Model!B$8 )</f>
        <v>44378</v>
      </c>
      <c r="C6" s="14">
        <f>EDATE( Model!B$5, 3 * ( A6 ) * Model!B$8 )</f>
        <v>44562</v>
      </c>
      <c r="D6" s="17">
        <v>4</v>
      </c>
      <c r="F6">
        <v>3</v>
      </c>
      <c r="G6">
        <v>1</v>
      </c>
      <c r="H6">
        <f t="shared" ref="H6:H44" si="0">F6+G6</f>
        <v>4</v>
      </c>
      <c r="I6">
        <v>4</v>
      </c>
      <c r="J6">
        <v>4</v>
      </c>
      <c r="K6">
        <v>4</v>
      </c>
    </row>
    <row r="7" spans="1:11" x14ac:dyDescent="0.3">
      <c r="A7" s="13">
        <v>3</v>
      </c>
      <c r="B7" s="14">
        <f>EDATE( Model!B$5, 3 * ( A7 - 1 ) * Model!B$8 )</f>
        <v>44562</v>
      </c>
      <c r="C7" s="14">
        <f>EDATE( Model!B$5, 3 * ( A7 ) * Model!B$8 )</f>
        <v>44743</v>
      </c>
      <c r="D7" s="17">
        <v>5</v>
      </c>
      <c r="F7">
        <v>3</v>
      </c>
      <c r="G7">
        <v>1</v>
      </c>
      <c r="H7">
        <f t="shared" si="0"/>
        <v>4</v>
      </c>
      <c r="I7">
        <v>5</v>
      </c>
      <c r="J7">
        <v>5</v>
      </c>
      <c r="K7">
        <v>5</v>
      </c>
    </row>
    <row r="8" spans="1:11" x14ac:dyDescent="0.3">
      <c r="A8" s="15">
        <v>4</v>
      </c>
      <c r="B8" s="14">
        <f>EDATE( Model!B$5, 3 * ( A8 - 1 ) * Model!B$8 )</f>
        <v>44743</v>
      </c>
      <c r="C8" s="14">
        <f>EDATE( Model!B$5, 3 * ( A8 ) * Model!B$8 )</f>
        <v>44927</v>
      </c>
      <c r="D8" s="17">
        <v>5</v>
      </c>
      <c r="F8">
        <v>3</v>
      </c>
      <c r="G8">
        <v>1</v>
      </c>
      <c r="H8">
        <f t="shared" si="0"/>
        <v>4</v>
      </c>
      <c r="I8">
        <v>5</v>
      </c>
      <c r="J8">
        <v>5</v>
      </c>
      <c r="K8">
        <v>5</v>
      </c>
    </row>
    <row r="9" spans="1:11" x14ac:dyDescent="0.3">
      <c r="A9" s="13">
        <v>5</v>
      </c>
      <c r="B9" s="14">
        <f>EDATE( Model!B$5, 3 * ( A9 - 1 ) * Model!B$8 )</f>
        <v>44927</v>
      </c>
      <c r="C9" s="14">
        <f>EDATE( Model!B$5, 3 * ( A9 ) * Model!B$8 )</f>
        <v>45108</v>
      </c>
      <c r="D9" s="17">
        <v>4</v>
      </c>
      <c r="F9">
        <v>3</v>
      </c>
      <c r="G9">
        <v>1</v>
      </c>
      <c r="H9">
        <f t="shared" si="0"/>
        <v>4</v>
      </c>
      <c r="I9">
        <v>4</v>
      </c>
      <c r="J9">
        <v>4</v>
      </c>
      <c r="K9">
        <v>4</v>
      </c>
    </row>
    <row r="10" spans="1:11" x14ac:dyDescent="0.3">
      <c r="A10" s="15">
        <v>6</v>
      </c>
      <c r="B10" s="14">
        <f>EDATE( Model!B$5, 3 * ( A10 - 1 ) * Model!B$8 )</f>
        <v>45108</v>
      </c>
      <c r="C10" s="14">
        <f>EDATE( Model!B$5, 3 * ( A10 ) * Model!B$8 )</f>
        <v>45292</v>
      </c>
      <c r="D10" s="17">
        <v>4</v>
      </c>
      <c r="F10">
        <v>3</v>
      </c>
      <c r="G10">
        <v>2</v>
      </c>
      <c r="H10">
        <f t="shared" si="0"/>
        <v>5</v>
      </c>
      <c r="I10">
        <v>4</v>
      </c>
      <c r="J10">
        <v>4</v>
      </c>
      <c r="K10">
        <v>4</v>
      </c>
    </row>
    <row r="11" spans="1:11" x14ac:dyDescent="0.3">
      <c r="A11" s="13">
        <v>7</v>
      </c>
      <c r="B11" s="14">
        <f>EDATE( Model!B$5, 3 * ( A11 - 1 ) * Model!B$8 )</f>
        <v>45292</v>
      </c>
      <c r="C11" s="14">
        <f>EDATE( Model!B$5, 3 * ( A11 ) * Model!B$8 )</f>
        <v>45474</v>
      </c>
      <c r="D11" s="17">
        <v>5</v>
      </c>
      <c r="F11">
        <v>3</v>
      </c>
      <c r="G11">
        <v>2</v>
      </c>
      <c r="H11">
        <f t="shared" si="0"/>
        <v>5</v>
      </c>
      <c r="I11">
        <v>5</v>
      </c>
      <c r="J11">
        <v>5</v>
      </c>
      <c r="K11">
        <v>5</v>
      </c>
    </row>
    <row r="12" spans="1:11" x14ac:dyDescent="0.3">
      <c r="A12" s="15">
        <v>8</v>
      </c>
      <c r="B12" s="14">
        <f>EDATE( Model!B$5, 3 * ( A12 - 1 ) * Model!B$8 )</f>
        <v>45474</v>
      </c>
      <c r="C12" s="14">
        <f>EDATE( Model!B$5, 3 * ( A12 ) * Model!B$8 )</f>
        <v>45658</v>
      </c>
      <c r="D12" s="17">
        <v>5</v>
      </c>
      <c r="F12">
        <v>3</v>
      </c>
      <c r="G12">
        <v>2</v>
      </c>
      <c r="H12">
        <f t="shared" si="0"/>
        <v>5</v>
      </c>
      <c r="I12">
        <v>5</v>
      </c>
      <c r="J12">
        <v>5</v>
      </c>
      <c r="K12">
        <v>5</v>
      </c>
    </row>
    <row r="13" spans="1:11" x14ac:dyDescent="0.3">
      <c r="A13" s="13">
        <v>9</v>
      </c>
      <c r="B13" s="14">
        <f>EDATE( Model!B$5, 3 * ( A13 - 1 ) * Model!B$8 )</f>
        <v>45658</v>
      </c>
      <c r="C13" s="14">
        <f>EDATE( Model!B$5, 3 * ( A13 ) * Model!B$8 )</f>
        <v>45839</v>
      </c>
      <c r="D13" s="17">
        <v>4</v>
      </c>
      <c r="F13">
        <v>3</v>
      </c>
      <c r="G13">
        <v>2</v>
      </c>
      <c r="H13">
        <f t="shared" si="0"/>
        <v>5</v>
      </c>
      <c r="I13">
        <v>4</v>
      </c>
      <c r="J13">
        <v>4</v>
      </c>
      <c r="K13">
        <v>4</v>
      </c>
    </row>
    <row r="14" spans="1:11" x14ac:dyDescent="0.3">
      <c r="A14" s="15">
        <v>10</v>
      </c>
      <c r="B14" s="14">
        <f>EDATE( Model!B$5, 3 * ( A14 - 1 ) * Model!B$8 )</f>
        <v>45839</v>
      </c>
      <c r="C14" s="14">
        <f>EDATE( Model!B$5, 3 * ( A14 ) * Model!B$8 )</f>
        <v>46023</v>
      </c>
      <c r="D14" s="17">
        <v>4</v>
      </c>
      <c r="F14">
        <v>3</v>
      </c>
      <c r="G14">
        <v>2</v>
      </c>
      <c r="H14">
        <f t="shared" si="0"/>
        <v>5</v>
      </c>
      <c r="I14">
        <v>4</v>
      </c>
      <c r="J14">
        <v>4</v>
      </c>
      <c r="K14">
        <v>4</v>
      </c>
    </row>
    <row r="15" spans="1:11" x14ac:dyDescent="0.3">
      <c r="A15" s="13">
        <v>11</v>
      </c>
      <c r="B15" s="14">
        <f>EDATE( Model!B$5, 3 * ( A15 - 1 ) * Model!B$8 )</f>
        <v>46023</v>
      </c>
      <c r="C15" s="14">
        <f>EDATE( Model!B$5, 3 * ( A15 ) * Model!B$8 )</f>
        <v>46204</v>
      </c>
      <c r="D15" s="17">
        <v>5</v>
      </c>
      <c r="F15">
        <v>3</v>
      </c>
      <c r="G15">
        <v>3</v>
      </c>
      <c r="H15">
        <f t="shared" si="0"/>
        <v>6</v>
      </c>
      <c r="I15">
        <v>5</v>
      </c>
      <c r="J15">
        <v>5</v>
      </c>
      <c r="K15">
        <v>5</v>
      </c>
    </row>
    <row r="16" spans="1:11" x14ac:dyDescent="0.3">
      <c r="A16" s="15">
        <v>12</v>
      </c>
      <c r="B16" s="14">
        <f>EDATE( Model!B$5, 3 * ( A16 - 1 ) * Model!B$8 )</f>
        <v>46204</v>
      </c>
      <c r="C16" s="14">
        <f>EDATE( Model!B$5, 3 * ( A16 ) * Model!B$8 )</f>
        <v>46388</v>
      </c>
      <c r="D16" s="17">
        <v>5</v>
      </c>
      <c r="F16">
        <v>3</v>
      </c>
      <c r="G16">
        <v>3</v>
      </c>
      <c r="H16">
        <f t="shared" si="0"/>
        <v>6</v>
      </c>
      <c r="I16">
        <v>5</v>
      </c>
      <c r="J16">
        <v>5</v>
      </c>
      <c r="K16">
        <v>5</v>
      </c>
    </row>
    <row r="17" spans="1:11" x14ac:dyDescent="0.3">
      <c r="A17" s="13">
        <v>13</v>
      </c>
      <c r="B17" s="14">
        <f>EDATE( Model!B$5, 3 * ( A17 - 1 ) * Model!B$8 )</f>
        <v>46388</v>
      </c>
      <c r="C17" s="14">
        <f>EDATE( Model!B$5, 3 * ( A17 ) * Model!B$8 )</f>
        <v>46569</v>
      </c>
      <c r="D17" s="17">
        <v>4</v>
      </c>
      <c r="F17">
        <v>3</v>
      </c>
      <c r="G17">
        <v>3</v>
      </c>
      <c r="H17">
        <f t="shared" si="0"/>
        <v>6</v>
      </c>
      <c r="I17">
        <v>4</v>
      </c>
      <c r="J17">
        <v>4</v>
      </c>
      <c r="K17">
        <v>4</v>
      </c>
    </row>
    <row r="18" spans="1:11" x14ac:dyDescent="0.3">
      <c r="A18" s="15">
        <v>14</v>
      </c>
      <c r="B18" s="14">
        <f>EDATE( Model!B$5, 3 * ( A18 - 1 ) * Model!B$8 )</f>
        <v>46569</v>
      </c>
      <c r="C18" s="14">
        <f>EDATE( Model!B$5, 3 * ( A18 ) * Model!B$8 )</f>
        <v>46753</v>
      </c>
      <c r="D18" s="17">
        <v>4</v>
      </c>
      <c r="F18">
        <v>3</v>
      </c>
      <c r="G18">
        <v>3</v>
      </c>
      <c r="H18">
        <f t="shared" si="0"/>
        <v>6</v>
      </c>
      <c r="I18">
        <v>4</v>
      </c>
      <c r="J18">
        <v>4</v>
      </c>
      <c r="K18">
        <v>4</v>
      </c>
    </row>
    <row r="19" spans="1:11" x14ac:dyDescent="0.3">
      <c r="A19" s="13">
        <v>15</v>
      </c>
      <c r="B19" s="14">
        <f>EDATE( Model!B$5, 3 * ( A19 - 1 ) * Model!B$8 )</f>
        <v>46753</v>
      </c>
      <c r="C19" s="14">
        <f>EDATE( Model!B$5, 3 * ( A19 ) * Model!B$8 )</f>
        <v>46935</v>
      </c>
      <c r="D19" s="17">
        <v>5</v>
      </c>
      <c r="F19">
        <v>3</v>
      </c>
      <c r="G19">
        <v>3</v>
      </c>
      <c r="H19">
        <f t="shared" si="0"/>
        <v>6</v>
      </c>
      <c r="I19">
        <v>5</v>
      </c>
      <c r="J19">
        <v>5</v>
      </c>
      <c r="K19">
        <v>5</v>
      </c>
    </row>
    <row r="20" spans="1:11" x14ac:dyDescent="0.3">
      <c r="A20" s="15">
        <v>16</v>
      </c>
      <c r="B20" s="14">
        <f>EDATE( Model!B$5, 3 * ( A20 - 1 ) * Model!B$8 )</f>
        <v>46935</v>
      </c>
      <c r="C20" s="14">
        <f>EDATE( Model!B$5, 3 * ( A20 ) * Model!B$8 )</f>
        <v>47119</v>
      </c>
      <c r="D20" s="17">
        <v>5</v>
      </c>
      <c r="F20">
        <v>3</v>
      </c>
      <c r="G20">
        <v>4</v>
      </c>
      <c r="H20">
        <f t="shared" si="0"/>
        <v>7</v>
      </c>
      <c r="I20">
        <v>5</v>
      </c>
      <c r="J20">
        <v>5</v>
      </c>
      <c r="K20">
        <v>5</v>
      </c>
    </row>
    <row r="21" spans="1:11" x14ac:dyDescent="0.3">
      <c r="A21" s="13">
        <v>17</v>
      </c>
      <c r="B21" s="14">
        <f>EDATE( Model!B$5, 3 * ( A21 - 1 ) * Model!B$8 )</f>
        <v>47119</v>
      </c>
      <c r="C21" s="14">
        <f>EDATE( Model!B$5, 3 * ( A21 ) * Model!B$8 )</f>
        <v>47300</v>
      </c>
      <c r="D21" s="17">
        <v>4</v>
      </c>
      <c r="F21">
        <v>3</v>
      </c>
      <c r="G21">
        <v>4</v>
      </c>
      <c r="H21">
        <f t="shared" si="0"/>
        <v>7</v>
      </c>
      <c r="I21">
        <v>4</v>
      </c>
      <c r="J21">
        <v>4</v>
      </c>
      <c r="K21">
        <v>4</v>
      </c>
    </row>
    <row r="22" spans="1:11" x14ac:dyDescent="0.3">
      <c r="A22" s="15">
        <v>18</v>
      </c>
      <c r="B22" s="14">
        <f>EDATE( Model!B$5, 3 * ( A22 - 1 ) * Model!B$8 )</f>
        <v>47300</v>
      </c>
      <c r="C22" s="14">
        <f>EDATE( Model!B$5, 3 * ( A22 ) * Model!B$8 )</f>
        <v>47484</v>
      </c>
      <c r="D22" s="17">
        <v>4</v>
      </c>
      <c r="F22">
        <v>3</v>
      </c>
      <c r="G22">
        <v>4</v>
      </c>
      <c r="H22">
        <f t="shared" si="0"/>
        <v>7</v>
      </c>
      <c r="I22">
        <v>4</v>
      </c>
      <c r="J22">
        <v>4</v>
      </c>
      <c r="K22">
        <v>4</v>
      </c>
    </row>
    <row r="23" spans="1:11" x14ac:dyDescent="0.3">
      <c r="A23" s="13">
        <v>19</v>
      </c>
      <c r="B23" s="14">
        <f>EDATE( Model!B$5, 3 * ( A23 - 1 ) * Model!B$8 )</f>
        <v>47484</v>
      </c>
      <c r="C23" s="14">
        <f>EDATE( Model!B$5, 3 * ( A23 ) * Model!B$8 )</f>
        <v>47665</v>
      </c>
      <c r="D23" s="17">
        <v>5</v>
      </c>
      <c r="F23">
        <v>3</v>
      </c>
      <c r="G23">
        <v>4</v>
      </c>
      <c r="H23">
        <f t="shared" si="0"/>
        <v>7</v>
      </c>
      <c r="I23">
        <v>5</v>
      </c>
      <c r="J23">
        <v>5</v>
      </c>
      <c r="K23">
        <v>5</v>
      </c>
    </row>
    <row r="24" spans="1:11" x14ac:dyDescent="0.3">
      <c r="A24" s="15">
        <v>20</v>
      </c>
      <c r="B24" s="14">
        <f>EDATE( Model!B$5, 3 * ( A24 - 1 ) * Model!B$8 )</f>
        <v>47665</v>
      </c>
      <c r="C24" s="14">
        <f>EDATE( Model!B$5, 3 * ( A24 ) * Model!B$8 )</f>
        <v>47849</v>
      </c>
      <c r="D24" s="17">
        <v>5</v>
      </c>
      <c r="F24">
        <v>3</v>
      </c>
      <c r="G24">
        <v>4</v>
      </c>
      <c r="H24">
        <f t="shared" si="0"/>
        <v>7</v>
      </c>
      <c r="I24">
        <v>5</v>
      </c>
      <c r="J24">
        <v>5</v>
      </c>
      <c r="K24">
        <v>5</v>
      </c>
    </row>
    <row r="25" spans="1:11" x14ac:dyDescent="0.3">
      <c r="A25" s="13">
        <v>21</v>
      </c>
      <c r="B25" s="14">
        <f>EDATE( Model!B$5, 3 * ( A25 - 1 ) * Model!B$8 )</f>
        <v>47849</v>
      </c>
      <c r="C25" s="14">
        <f>EDATE( Model!B$5, 3 * ( A25 ) * Model!B$8 )</f>
        <v>48030</v>
      </c>
      <c r="D25" s="17">
        <v>4</v>
      </c>
      <c r="F25">
        <v>2</v>
      </c>
      <c r="G25">
        <v>5</v>
      </c>
      <c r="H25">
        <f t="shared" si="0"/>
        <v>7</v>
      </c>
      <c r="I25">
        <v>4</v>
      </c>
      <c r="J25">
        <v>4</v>
      </c>
      <c r="K25">
        <v>4</v>
      </c>
    </row>
    <row r="26" spans="1:11" x14ac:dyDescent="0.3">
      <c r="A26" s="15">
        <v>22</v>
      </c>
      <c r="B26" s="14">
        <f>EDATE( Model!B$5, 3 * ( A26 - 1 ) * Model!B$8 )</f>
        <v>48030</v>
      </c>
      <c r="C26" s="14">
        <f>EDATE( Model!B$5, 3 * ( A26 ) * Model!B$8 )</f>
        <v>48214</v>
      </c>
      <c r="D26" s="17">
        <v>4</v>
      </c>
      <c r="F26">
        <v>2</v>
      </c>
      <c r="G26">
        <v>5</v>
      </c>
      <c r="H26">
        <f t="shared" si="0"/>
        <v>7</v>
      </c>
      <c r="I26">
        <v>4</v>
      </c>
      <c r="J26">
        <v>4</v>
      </c>
      <c r="K26">
        <v>5</v>
      </c>
    </row>
    <row r="27" spans="1:11" x14ac:dyDescent="0.3">
      <c r="A27" s="13">
        <v>23</v>
      </c>
      <c r="B27" s="14">
        <f>EDATE( Model!B$5, 3 * ( A27 - 1 ) * Model!B$8 )</f>
        <v>48214</v>
      </c>
      <c r="C27" s="14">
        <f>EDATE( Model!B$5, 3 * ( A27 ) * Model!B$8 )</f>
        <v>48396</v>
      </c>
      <c r="D27" s="17">
        <v>5</v>
      </c>
      <c r="F27">
        <v>2</v>
      </c>
      <c r="G27">
        <v>5</v>
      </c>
      <c r="H27">
        <f t="shared" si="0"/>
        <v>7</v>
      </c>
      <c r="I27">
        <v>5</v>
      </c>
      <c r="J27">
        <v>5</v>
      </c>
      <c r="K27">
        <v>6</v>
      </c>
    </row>
    <row r="28" spans="1:11" x14ac:dyDescent="0.3">
      <c r="A28" s="15">
        <v>24</v>
      </c>
      <c r="B28" s="14">
        <f>EDATE( Model!B$5, 3 * ( A28 - 1 ) * Model!B$8 )</f>
        <v>48396</v>
      </c>
      <c r="C28" s="14">
        <f>EDATE( Model!B$5, 3 * ( A28 ) * Model!B$8 )</f>
        <v>48580</v>
      </c>
      <c r="D28" s="17">
        <v>6</v>
      </c>
      <c r="F28">
        <v>2</v>
      </c>
      <c r="G28">
        <v>5</v>
      </c>
      <c r="H28">
        <f t="shared" si="0"/>
        <v>7</v>
      </c>
      <c r="I28">
        <v>6</v>
      </c>
      <c r="J28">
        <v>6</v>
      </c>
      <c r="K28">
        <v>6</v>
      </c>
    </row>
    <row r="29" spans="1:11" x14ac:dyDescent="0.3">
      <c r="A29" s="13">
        <v>25</v>
      </c>
      <c r="B29" s="14">
        <f>EDATE( Model!B$5, 3 * ( A29 - 1 ) * Model!B$8 )</f>
        <v>48580</v>
      </c>
      <c r="C29" s="14">
        <f>EDATE( Model!B$5, 3 * ( A29 ) * Model!B$8 )</f>
        <v>48761</v>
      </c>
      <c r="D29" s="17">
        <v>5</v>
      </c>
      <c r="F29">
        <v>2</v>
      </c>
      <c r="G29">
        <v>5</v>
      </c>
      <c r="H29">
        <f t="shared" si="0"/>
        <v>7</v>
      </c>
      <c r="I29">
        <v>5</v>
      </c>
      <c r="J29">
        <v>5</v>
      </c>
      <c r="K29">
        <v>6</v>
      </c>
    </row>
    <row r="30" spans="1:11" x14ac:dyDescent="0.3">
      <c r="A30" s="15">
        <v>26</v>
      </c>
      <c r="B30" s="14">
        <f>EDATE( Model!B$5, 3 * ( A30 - 1 ) * Model!B$8 )</f>
        <v>48761</v>
      </c>
      <c r="C30" s="14">
        <f>EDATE( Model!B$5, 3 * ( A30 ) * Model!B$8 )</f>
        <v>48945</v>
      </c>
      <c r="D30" s="17">
        <v>5</v>
      </c>
      <c r="F30">
        <v>2</v>
      </c>
      <c r="G30">
        <v>6</v>
      </c>
      <c r="H30">
        <f t="shared" si="0"/>
        <v>8</v>
      </c>
      <c r="I30">
        <v>5</v>
      </c>
      <c r="J30">
        <v>5</v>
      </c>
      <c r="K30">
        <v>6</v>
      </c>
    </row>
    <row r="31" spans="1:11" x14ac:dyDescent="0.3">
      <c r="A31" s="13">
        <v>27</v>
      </c>
      <c r="B31" s="14">
        <f>EDATE( Model!B$5, 3 * ( A31 - 1 ) * Model!B$8 )</f>
        <v>48945</v>
      </c>
      <c r="C31" s="14">
        <f>EDATE( Model!B$5, 3 * ( A31 ) * Model!B$8 )</f>
        <v>49126</v>
      </c>
      <c r="D31" s="17">
        <v>6</v>
      </c>
      <c r="F31">
        <v>2</v>
      </c>
      <c r="G31">
        <v>6</v>
      </c>
      <c r="H31">
        <f t="shared" si="0"/>
        <v>8</v>
      </c>
      <c r="I31">
        <v>6</v>
      </c>
      <c r="J31">
        <v>6</v>
      </c>
      <c r="K31">
        <v>7</v>
      </c>
    </row>
    <row r="32" spans="1:11" x14ac:dyDescent="0.3">
      <c r="A32" s="15">
        <v>28</v>
      </c>
      <c r="B32" s="14">
        <f>EDATE( Model!B$5, 3 * ( A32 - 1 ) * Model!B$8 )</f>
        <v>49126</v>
      </c>
      <c r="C32" s="14">
        <f>EDATE( Model!B$5, 3 * ( A32 ) * Model!B$8 )</f>
        <v>49310</v>
      </c>
      <c r="D32" s="17">
        <v>7</v>
      </c>
      <c r="F32">
        <v>1</v>
      </c>
      <c r="G32">
        <v>6</v>
      </c>
      <c r="H32">
        <f t="shared" si="0"/>
        <v>7</v>
      </c>
      <c r="I32">
        <v>6</v>
      </c>
      <c r="J32">
        <v>7</v>
      </c>
      <c r="K32">
        <v>7</v>
      </c>
    </row>
    <row r="33" spans="1:11" x14ac:dyDescent="0.3">
      <c r="A33" s="13">
        <v>29</v>
      </c>
      <c r="B33" s="14">
        <f>EDATE( Model!B$5, 3 * ( A33 - 1 ) * Model!B$8 )</f>
        <v>49310</v>
      </c>
      <c r="C33" s="14">
        <f>EDATE( Model!B$5, 3 * ( A33 ) * Model!B$8 )</f>
        <v>49491</v>
      </c>
      <c r="D33" s="17">
        <v>6</v>
      </c>
      <c r="F33">
        <v>1</v>
      </c>
      <c r="G33">
        <v>6</v>
      </c>
      <c r="H33">
        <f t="shared" si="0"/>
        <v>7</v>
      </c>
      <c r="I33">
        <v>5</v>
      </c>
      <c r="J33">
        <v>6</v>
      </c>
      <c r="K33">
        <v>6</v>
      </c>
    </row>
    <row r="34" spans="1:11" x14ac:dyDescent="0.3">
      <c r="A34" s="15">
        <v>30</v>
      </c>
      <c r="B34" s="14">
        <f>EDATE( Model!B$5, 3 * ( A34 - 1 ) * Model!B$8 )</f>
        <v>49491</v>
      </c>
      <c r="C34" s="14">
        <f>EDATE( Model!B$5, 3 * ( A34 ) * Model!B$8 )</f>
        <v>49675</v>
      </c>
      <c r="D34" s="17">
        <v>6</v>
      </c>
      <c r="F34">
        <v>1</v>
      </c>
      <c r="G34">
        <v>6</v>
      </c>
      <c r="H34">
        <f t="shared" si="0"/>
        <v>7</v>
      </c>
      <c r="I34">
        <v>5</v>
      </c>
      <c r="J34">
        <v>6</v>
      </c>
      <c r="K34">
        <v>8</v>
      </c>
    </row>
    <row r="35" spans="1:11" x14ac:dyDescent="0.3">
      <c r="A35" s="15">
        <f>A34+1</f>
        <v>31</v>
      </c>
      <c r="B35" s="14">
        <f>EDATE( Model!B$5, 3 * ( A35 - 1 ) * Model!B$8 )</f>
        <v>49675</v>
      </c>
      <c r="C35" s="14">
        <f>EDATE( Model!B$5, 3 * ( A35 ) * Model!B$8 )</f>
        <v>49857</v>
      </c>
      <c r="D35" s="17">
        <v>7</v>
      </c>
      <c r="F35">
        <v>1</v>
      </c>
      <c r="G35">
        <v>7</v>
      </c>
      <c r="H35">
        <f t="shared" si="0"/>
        <v>8</v>
      </c>
      <c r="I35">
        <v>6</v>
      </c>
      <c r="J35">
        <v>7</v>
      </c>
      <c r="K35">
        <v>9</v>
      </c>
    </row>
    <row r="36" spans="1:11" x14ac:dyDescent="0.3">
      <c r="A36" s="15">
        <f t="shared" ref="A36:A42" si="1">A35+1</f>
        <v>32</v>
      </c>
      <c r="B36" s="14">
        <f>EDATE( Model!B$5, 3 * ( A36 - 1 ) * Model!B$8 )</f>
        <v>49857</v>
      </c>
      <c r="C36" s="14">
        <f>EDATE( Model!B$5, 3 * ( A36 ) * Model!B$8 )</f>
        <v>50041</v>
      </c>
      <c r="D36" s="17">
        <v>8</v>
      </c>
      <c r="F36">
        <v>1</v>
      </c>
      <c r="G36">
        <v>7</v>
      </c>
      <c r="H36">
        <f t="shared" si="0"/>
        <v>8</v>
      </c>
      <c r="I36">
        <v>6</v>
      </c>
      <c r="J36">
        <v>8</v>
      </c>
      <c r="K36">
        <v>9</v>
      </c>
    </row>
    <row r="37" spans="1:11" x14ac:dyDescent="0.3">
      <c r="A37" s="15">
        <f t="shared" si="1"/>
        <v>33</v>
      </c>
      <c r="B37" s="14">
        <f>EDATE( Model!B$5, 3 * ( A37 - 1 ) * Model!B$8 )</f>
        <v>50041</v>
      </c>
      <c r="C37" s="14">
        <f>EDATE( Model!B$5, 3 * ( A37 ) * Model!B$8 )</f>
        <v>50222</v>
      </c>
      <c r="D37" s="17">
        <v>7</v>
      </c>
      <c r="F37">
        <v>1</v>
      </c>
      <c r="G37">
        <v>7</v>
      </c>
      <c r="H37">
        <f t="shared" si="0"/>
        <v>8</v>
      </c>
      <c r="I37">
        <v>5</v>
      </c>
      <c r="J37">
        <v>7</v>
      </c>
      <c r="K37">
        <v>9</v>
      </c>
    </row>
    <row r="38" spans="1:11" x14ac:dyDescent="0.3">
      <c r="A38" s="15">
        <f t="shared" si="1"/>
        <v>34</v>
      </c>
      <c r="B38" s="14">
        <f>EDATE( Model!B$5, 3 * ( A38 - 1 ) * Model!B$8 )</f>
        <v>50222</v>
      </c>
      <c r="C38" s="14">
        <f>EDATE( Model!B$5, 3 * ( A38 ) * Model!B$8 )</f>
        <v>50406</v>
      </c>
      <c r="D38" s="17">
        <v>7</v>
      </c>
      <c r="F38">
        <v>1</v>
      </c>
      <c r="G38">
        <v>7</v>
      </c>
      <c r="H38">
        <f t="shared" si="0"/>
        <v>8</v>
      </c>
      <c r="I38">
        <v>4</v>
      </c>
      <c r="J38">
        <v>7</v>
      </c>
      <c r="K38">
        <v>11</v>
      </c>
    </row>
    <row r="39" spans="1:11" x14ac:dyDescent="0.3">
      <c r="A39" s="15">
        <f t="shared" si="1"/>
        <v>35</v>
      </c>
      <c r="B39" s="14">
        <f>EDATE( Model!B$5, 3 * ( A39 - 1 ) * Model!B$8 )</f>
        <v>50406</v>
      </c>
      <c r="C39" s="14">
        <f>EDATE( Model!B$5, 3 * ( A39 ) * Model!B$8 )</f>
        <v>50587</v>
      </c>
      <c r="D39" s="17">
        <v>8</v>
      </c>
      <c r="F39">
        <v>0</v>
      </c>
      <c r="G39">
        <v>7</v>
      </c>
      <c r="H39">
        <f t="shared" si="0"/>
        <v>7</v>
      </c>
      <c r="I39">
        <v>5</v>
      </c>
      <c r="J39">
        <v>8</v>
      </c>
      <c r="K39">
        <v>11</v>
      </c>
    </row>
    <row r="40" spans="1:11" x14ac:dyDescent="0.3">
      <c r="A40" s="15">
        <f t="shared" si="1"/>
        <v>36</v>
      </c>
      <c r="B40" s="14">
        <f>EDATE( Model!B$5, 3 * ( A40 - 1 ) * Model!B$8 )</f>
        <v>50587</v>
      </c>
      <c r="C40" s="14">
        <f>EDATE( Model!B$5, 3 * ( A40 ) * Model!B$8 )</f>
        <v>50771</v>
      </c>
      <c r="D40" s="17">
        <v>9</v>
      </c>
      <c r="F40">
        <v>0</v>
      </c>
      <c r="G40">
        <v>8</v>
      </c>
      <c r="H40">
        <f t="shared" si="0"/>
        <v>8</v>
      </c>
      <c r="I40">
        <v>6</v>
      </c>
      <c r="J40">
        <v>9</v>
      </c>
      <c r="K40">
        <v>11</v>
      </c>
    </row>
    <row r="41" spans="1:11" x14ac:dyDescent="0.3">
      <c r="A41" s="15">
        <f t="shared" si="1"/>
        <v>37</v>
      </c>
      <c r="B41" s="14">
        <f>EDATE( Model!B$5, 3 * ( A41 - 1 ) * Model!B$8 )</f>
        <v>50771</v>
      </c>
      <c r="C41" s="14">
        <f>EDATE( Model!B$5, 3 * ( A41 ) * Model!B$8 )</f>
        <v>50952</v>
      </c>
      <c r="D41" s="17">
        <v>8</v>
      </c>
      <c r="F41">
        <v>0</v>
      </c>
      <c r="G41">
        <v>8</v>
      </c>
      <c r="H41">
        <f t="shared" si="0"/>
        <v>8</v>
      </c>
      <c r="I41">
        <v>6</v>
      </c>
      <c r="J41">
        <v>8</v>
      </c>
      <c r="K41">
        <v>11</v>
      </c>
    </row>
    <row r="42" spans="1:11" x14ac:dyDescent="0.3">
      <c r="A42" s="15">
        <f t="shared" si="1"/>
        <v>38</v>
      </c>
      <c r="B42" s="14">
        <f>EDATE( Model!B$5, 3 * ( A42 - 1 ) * Model!B$8 )</f>
        <v>50952</v>
      </c>
      <c r="C42" s="14">
        <f>EDATE( Model!B$5, 3 * ( A42 ) * Model!B$8 )</f>
        <v>51136</v>
      </c>
      <c r="D42" s="17">
        <v>8</v>
      </c>
      <c r="F42">
        <v>0</v>
      </c>
      <c r="G42">
        <v>8</v>
      </c>
      <c r="H42">
        <f t="shared" si="0"/>
        <v>8</v>
      </c>
      <c r="I42">
        <v>5</v>
      </c>
      <c r="J42">
        <v>8</v>
      </c>
      <c r="K42">
        <v>11</v>
      </c>
    </row>
    <row r="43" spans="1:11" x14ac:dyDescent="0.3">
      <c r="A43" s="15">
        <f>A42+1</f>
        <v>39</v>
      </c>
      <c r="B43" s="14">
        <f>EDATE( Model!B$5, 3 * ( A43 - 1 ) * Model!B$8 )</f>
        <v>51136</v>
      </c>
      <c r="C43" s="14">
        <f>EDATE( Model!B$5, 3 * ( A43 ) * Model!B$8 )</f>
        <v>51318</v>
      </c>
      <c r="D43" s="17">
        <v>9</v>
      </c>
      <c r="F43">
        <v>0</v>
      </c>
      <c r="G43">
        <v>8</v>
      </c>
      <c r="H43">
        <f t="shared" si="0"/>
        <v>8</v>
      </c>
      <c r="I43">
        <v>5</v>
      </c>
      <c r="J43">
        <v>9</v>
      </c>
      <c r="K43">
        <v>11</v>
      </c>
    </row>
    <row r="44" spans="1:11" x14ac:dyDescent="0.3">
      <c r="A44" s="15">
        <f>A43+1</f>
        <v>40</v>
      </c>
      <c r="B44" s="14">
        <f>EDATE( Model!B$5, 3 * ( A44 - 1 ) * Model!B$8 )</f>
        <v>51318</v>
      </c>
      <c r="C44" s="14">
        <f>EDATE( Model!B$5, 3 * ( A44 ) * Model!B$8 )</f>
        <v>51502</v>
      </c>
      <c r="D44" s="17">
        <v>9</v>
      </c>
      <c r="F44">
        <v>0</v>
      </c>
      <c r="G44">
        <v>8</v>
      </c>
      <c r="H44">
        <f t="shared" si="0"/>
        <v>8</v>
      </c>
      <c r="I44">
        <v>6</v>
      </c>
      <c r="J44">
        <v>9</v>
      </c>
      <c r="K44">
        <v>11</v>
      </c>
    </row>
    <row r="45" spans="1:11" x14ac:dyDescent="0.3">
      <c r="A45" s="15">
        <v>41</v>
      </c>
      <c r="B45" s="14">
        <f>EDATE( [1]Model!B$5, 3 * ( A45 - 1 ) * [1]Model!B$8 )</f>
        <v>51502</v>
      </c>
      <c r="C45" s="14">
        <f>EDATE( [1]Model!B$5, 3 * ( A45 ) * [1]Model!B$8 )</f>
        <v>51683</v>
      </c>
      <c r="D45" s="17">
        <v>8</v>
      </c>
      <c r="I45">
        <v>6</v>
      </c>
      <c r="J45">
        <v>8</v>
      </c>
      <c r="K45">
        <v>11</v>
      </c>
    </row>
    <row r="46" spans="1:11" x14ac:dyDescent="0.3">
      <c r="A46" s="13">
        <v>42</v>
      </c>
      <c r="B46" s="14">
        <f>EDATE( [1]Model!B$5, 3 * ( A46 - 1 ) * [1]Model!B$8 )</f>
        <v>51683</v>
      </c>
      <c r="C46" s="14">
        <f>EDATE( [1]Model!B$5, 3 * ( A46 ) * [1]Model!B$8 )</f>
        <v>51867</v>
      </c>
      <c r="D46" s="17">
        <v>7</v>
      </c>
      <c r="I46">
        <v>5</v>
      </c>
      <c r="J46">
        <v>7</v>
      </c>
      <c r="K46">
        <v>11</v>
      </c>
    </row>
    <row r="47" spans="1:11" x14ac:dyDescent="0.3">
      <c r="A47" s="13">
        <v>43</v>
      </c>
      <c r="B47" s="14">
        <f>EDATE( [1]Model!B$5, 3 * ( A47 - 1 ) * [1]Model!B$8 )</f>
        <v>51867</v>
      </c>
      <c r="C47" s="14">
        <f>EDATE( [1]Model!B$5, 3 * ( A47 ) * [1]Model!B$8 )</f>
        <v>52048</v>
      </c>
      <c r="D47" s="17">
        <v>8</v>
      </c>
      <c r="I47">
        <v>5</v>
      </c>
      <c r="J47">
        <v>8</v>
      </c>
      <c r="K47">
        <v>11</v>
      </c>
    </row>
    <row r="48" spans="1:11" x14ac:dyDescent="0.3">
      <c r="A48" s="15">
        <v>44</v>
      </c>
      <c r="B48" s="14">
        <f>EDATE( [1]Model!B$5, 3 * ( A48 - 1 ) * [1]Model!B$8 )</f>
        <v>52048</v>
      </c>
      <c r="C48" s="14">
        <f>EDATE( [1]Model!B$5, 3 * ( A48 ) * [1]Model!B$8 )</f>
        <v>52232</v>
      </c>
      <c r="D48" s="17">
        <v>9</v>
      </c>
      <c r="I48">
        <v>6</v>
      </c>
      <c r="J48">
        <v>9</v>
      </c>
      <c r="K48">
        <v>10</v>
      </c>
    </row>
    <row r="49" spans="1:11" x14ac:dyDescent="0.3">
      <c r="A49" s="13">
        <v>45</v>
      </c>
      <c r="B49" s="14">
        <f>EDATE( [1]Model!B$5, 3 * ( A49 - 1 ) * [1]Model!B$8 )</f>
        <v>52232</v>
      </c>
      <c r="C49" s="14">
        <f>EDATE( [1]Model!B$5, 3 * ( A49 ) * [1]Model!B$8 )</f>
        <v>52413</v>
      </c>
      <c r="D49" s="17">
        <v>8</v>
      </c>
      <c r="I49">
        <v>6</v>
      </c>
      <c r="J49">
        <v>8</v>
      </c>
      <c r="K49">
        <v>10</v>
      </c>
    </row>
    <row r="50" spans="1:11" x14ac:dyDescent="0.3">
      <c r="A50" s="15">
        <v>46</v>
      </c>
      <c r="B50" s="14">
        <f>EDATE( [1]Model!B$5, 3 * ( A50 - 1 ) * [1]Model!B$8 )</f>
        <v>52413</v>
      </c>
      <c r="C50" s="14">
        <f>EDATE( [1]Model!B$5, 3 * ( A50 ) * [1]Model!B$8 )</f>
        <v>52597</v>
      </c>
      <c r="D50" s="17">
        <v>6</v>
      </c>
      <c r="I50">
        <v>4</v>
      </c>
      <c r="J50">
        <v>6</v>
      </c>
      <c r="K50">
        <v>10</v>
      </c>
    </row>
    <row r="51" spans="1:11" x14ac:dyDescent="0.3">
      <c r="A51" s="13">
        <v>47</v>
      </c>
      <c r="B51" s="14">
        <f>EDATE( [1]Model!B$5, 3 * ( A51 - 1 ) * [1]Model!B$8 )</f>
        <v>52597</v>
      </c>
      <c r="C51" s="14">
        <f>EDATE( [1]Model!B$5, 3 * ( A51 ) * [1]Model!B$8 )</f>
        <v>52779</v>
      </c>
      <c r="D51" s="17">
        <v>7</v>
      </c>
      <c r="I51">
        <v>4</v>
      </c>
      <c r="J51">
        <v>7</v>
      </c>
      <c r="K51">
        <v>10</v>
      </c>
    </row>
    <row r="52" spans="1:11" x14ac:dyDescent="0.3">
      <c r="A52" s="15">
        <v>48</v>
      </c>
      <c r="B52" s="14">
        <f>EDATE( [1]Model!B$5, 3 * ( A52 - 1 ) * [1]Model!B$8 )</f>
        <v>52779</v>
      </c>
      <c r="C52" s="14">
        <f>EDATE( [1]Model!B$5, 3 * ( A52 ) * [1]Model!B$8 )</f>
        <v>52963</v>
      </c>
      <c r="D52" s="17">
        <v>8</v>
      </c>
      <c r="I52">
        <v>6</v>
      </c>
      <c r="J52">
        <v>8</v>
      </c>
      <c r="K52">
        <v>10</v>
      </c>
    </row>
    <row r="53" spans="1:11" x14ac:dyDescent="0.3">
      <c r="A53" s="13">
        <v>49</v>
      </c>
      <c r="B53" s="14">
        <f>EDATE( [1]Model!B$5, 3 * ( A53 - 1 ) * [1]Model!B$8 )</f>
        <v>52963</v>
      </c>
      <c r="C53" s="14">
        <f>EDATE( [1]Model!B$5, 3 * ( A53 ) * [1]Model!B$8 )</f>
        <v>53144</v>
      </c>
      <c r="D53" s="17">
        <v>8</v>
      </c>
      <c r="I53">
        <v>6</v>
      </c>
      <c r="J53">
        <v>8</v>
      </c>
      <c r="K53">
        <v>10</v>
      </c>
    </row>
    <row r="54" spans="1:11" x14ac:dyDescent="0.3">
      <c r="A54" s="13">
        <v>50</v>
      </c>
      <c r="B54" s="14">
        <f>EDATE( [1]Model!B$5, 3 * ( A54 - 1 ) * [1]Model!B$8 )</f>
        <v>53144</v>
      </c>
      <c r="C54" s="14">
        <f>EDATE( [1]Model!B$5, 3 * ( A54 ) * [1]Model!B$8 )</f>
        <v>53328</v>
      </c>
      <c r="D54" s="17">
        <v>7</v>
      </c>
      <c r="I54">
        <v>5</v>
      </c>
      <c r="J54">
        <v>7</v>
      </c>
      <c r="K54">
        <v>9</v>
      </c>
    </row>
    <row r="55" spans="1:11" x14ac:dyDescent="0.3">
      <c r="A55" s="15">
        <v>51</v>
      </c>
      <c r="B55" s="14">
        <f>EDATE( [1]Model!B$5, 3 * ( A55 - 1 ) * [1]Model!B$8 )</f>
        <v>53328</v>
      </c>
      <c r="C55" s="14">
        <f>EDATE( [1]Model!B$5, 3 * ( A55 ) * [1]Model!B$8 )</f>
        <v>53509</v>
      </c>
      <c r="D55" s="17">
        <v>7</v>
      </c>
      <c r="I55">
        <v>5</v>
      </c>
      <c r="J55">
        <v>7</v>
      </c>
      <c r="K55">
        <v>9</v>
      </c>
    </row>
    <row r="56" spans="1:11" x14ac:dyDescent="0.3">
      <c r="A56" s="13">
        <v>52</v>
      </c>
      <c r="B56" s="14">
        <f>EDATE( [1]Model!B$5, 3 * ( A56 - 1 ) * [1]Model!B$8 )</f>
        <v>53509</v>
      </c>
      <c r="C56" s="14">
        <f>EDATE( [1]Model!B$5, 3 * ( A56 ) * [1]Model!B$8 )</f>
        <v>53693</v>
      </c>
      <c r="D56" s="17">
        <v>8</v>
      </c>
      <c r="I56">
        <v>7</v>
      </c>
      <c r="J56">
        <v>8</v>
      </c>
      <c r="K56">
        <v>9</v>
      </c>
    </row>
    <row r="57" spans="1:11" x14ac:dyDescent="0.3">
      <c r="A57" s="15">
        <v>53</v>
      </c>
      <c r="B57" s="14">
        <f>EDATE( [1]Model!B$5, 3 * ( A57 - 1 ) * [1]Model!B$8 )</f>
        <v>53693</v>
      </c>
      <c r="C57" s="14">
        <f>EDATE( [1]Model!B$5, 3 * ( A57 ) * [1]Model!B$8 )</f>
        <v>53874</v>
      </c>
      <c r="D57" s="17">
        <v>8</v>
      </c>
      <c r="I57">
        <v>7</v>
      </c>
      <c r="J57">
        <v>8</v>
      </c>
      <c r="K57">
        <v>9</v>
      </c>
    </row>
    <row r="58" spans="1:11" x14ac:dyDescent="0.3">
      <c r="A58" s="13">
        <v>54</v>
      </c>
      <c r="B58" s="14">
        <f>EDATE( [1]Model!B$5, 3 * ( A58 - 1 ) * [1]Model!B$8 )</f>
        <v>53874</v>
      </c>
      <c r="C58" s="14">
        <f>EDATE( [1]Model!B$5, 3 * ( A58 ) * [1]Model!B$8 )</f>
        <v>54058</v>
      </c>
      <c r="D58" s="17">
        <v>7</v>
      </c>
      <c r="I58">
        <v>6</v>
      </c>
      <c r="J58">
        <v>7</v>
      </c>
      <c r="K58">
        <v>9</v>
      </c>
    </row>
    <row r="59" spans="1:11" x14ac:dyDescent="0.3">
      <c r="A59" s="15">
        <v>55</v>
      </c>
      <c r="B59" s="14">
        <f>EDATE( [1]Model!B$5, 3 * ( A59 - 1 ) * [1]Model!B$8 )</f>
        <v>54058</v>
      </c>
      <c r="C59" s="14">
        <f>EDATE( [1]Model!B$5, 3 * ( A59 ) * [1]Model!B$8 )</f>
        <v>54240</v>
      </c>
      <c r="D59" s="17">
        <v>7</v>
      </c>
      <c r="I59">
        <v>6</v>
      </c>
      <c r="J59">
        <v>7</v>
      </c>
      <c r="K59">
        <v>9</v>
      </c>
    </row>
    <row r="60" spans="1:11" x14ac:dyDescent="0.3">
      <c r="A60" s="13">
        <v>56</v>
      </c>
      <c r="B60" s="14">
        <f>EDATE( [1]Model!B$5, 3 * ( A60 - 1 ) * [1]Model!B$8 )</f>
        <v>54240</v>
      </c>
      <c r="C60" s="14">
        <f>EDATE( [1]Model!B$5, 3 * ( A60 ) * [1]Model!B$8 )</f>
        <v>54424</v>
      </c>
      <c r="D60" s="17">
        <v>8</v>
      </c>
      <c r="I60">
        <v>8</v>
      </c>
      <c r="J60">
        <v>8</v>
      </c>
      <c r="K60">
        <v>9</v>
      </c>
    </row>
    <row r="61" spans="1:11" x14ac:dyDescent="0.3">
      <c r="A61" s="13">
        <v>57</v>
      </c>
      <c r="B61" s="14">
        <f>EDATE( [1]Model!B$5, 3 * ( A61 - 1 ) * [1]Model!B$8 )</f>
        <v>54424</v>
      </c>
      <c r="C61" s="14">
        <f>EDATE( [1]Model!B$5, 3 * ( A61 ) * [1]Model!B$8 )</f>
        <v>54605</v>
      </c>
      <c r="D61" s="17">
        <v>8</v>
      </c>
      <c r="I61">
        <v>8</v>
      </c>
      <c r="J61">
        <v>8</v>
      </c>
      <c r="K61">
        <v>9</v>
      </c>
    </row>
    <row r="62" spans="1:11" x14ac:dyDescent="0.3">
      <c r="A62" s="15">
        <v>58</v>
      </c>
      <c r="B62" s="14">
        <f>EDATE( [1]Model!B$5, 3 * ( A62 - 1 ) * [1]Model!B$8 )</f>
        <v>54605</v>
      </c>
      <c r="C62" s="14">
        <f>EDATE( [1]Model!B$5, 3 * ( A62 ) * [1]Model!B$8 )</f>
        <v>54789</v>
      </c>
      <c r="D62" s="17">
        <v>7</v>
      </c>
      <c r="I62">
        <v>7</v>
      </c>
      <c r="J62">
        <v>7</v>
      </c>
      <c r="K62">
        <v>9</v>
      </c>
    </row>
    <row r="63" spans="1:11" x14ac:dyDescent="0.3">
      <c r="A63" s="13">
        <v>59</v>
      </c>
      <c r="B63" s="14">
        <f>EDATE( [1]Model!B$5, 3 * ( A63 - 1 ) * [1]Model!B$8 )</f>
        <v>54789</v>
      </c>
      <c r="C63" s="14">
        <f>EDATE( [1]Model!B$5, 3 * ( A63 ) * [1]Model!B$8 )</f>
        <v>54970</v>
      </c>
      <c r="D63" s="17">
        <v>7</v>
      </c>
      <c r="I63">
        <v>7</v>
      </c>
      <c r="J63">
        <v>7</v>
      </c>
      <c r="K63">
        <v>9</v>
      </c>
    </row>
    <row r="64" spans="1:11" x14ac:dyDescent="0.3">
      <c r="A64" s="15">
        <v>60</v>
      </c>
      <c r="B64" s="14">
        <f>EDATE( [1]Model!B$5, 3 * ( A64 - 1 ) * [1]Model!B$8 )</f>
        <v>54970</v>
      </c>
      <c r="C64" s="14">
        <f>EDATE( [1]Model!B$5, 3 * ( A64 ) * [1]Model!B$8 )</f>
        <v>55154</v>
      </c>
      <c r="D64" s="17">
        <v>8</v>
      </c>
      <c r="I64">
        <v>8</v>
      </c>
      <c r="J64">
        <v>8</v>
      </c>
      <c r="K64">
        <v>10</v>
      </c>
    </row>
    <row r="65" spans="1:11" x14ac:dyDescent="0.3">
      <c r="A65" s="13">
        <v>61</v>
      </c>
      <c r="B65" s="14">
        <f>EDATE( [1]Model!B$5, 3 * ( A65 - 1 ) * [1]Model!B$8 )</f>
        <v>55154</v>
      </c>
      <c r="C65" s="14">
        <f>EDATE( [1]Model!B$5, 3 * ( A65 ) * [1]Model!B$8 )</f>
        <v>55335</v>
      </c>
      <c r="D65" s="17">
        <v>8</v>
      </c>
      <c r="I65">
        <v>8</v>
      </c>
      <c r="J65">
        <v>8</v>
      </c>
      <c r="K65">
        <v>10</v>
      </c>
    </row>
    <row r="66" spans="1:11" x14ac:dyDescent="0.3">
      <c r="A66" s="15">
        <v>62</v>
      </c>
      <c r="B66" s="14">
        <f>EDATE( [1]Model!B$5, 3 * ( A66 - 1 ) * [1]Model!B$8 )</f>
        <v>55335</v>
      </c>
      <c r="C66" s="14">
        <f>EDATE( [1]Model!B$5, 3 * ( A66 ) * [1]Model!B$8 )</f>
        <v>55519</v>
      </c>
      <c r="D66" s="17">
        <v>8</v>
      </c>
      <c r="I66">
        <v>8</v>
      </c>
      <c r="J66">
        <v>8</v>
      </c>
      <c r="K66">
        <v>9</v>
      </c>
    </row>
    <row r="67" spans="1:11" x14ac:dyDescent="0.3">
      <c r="A67" s="13">
        <v>63</v>
      </c>
      <c r="B67" s="14">
        <f>EDATE( [1]Model!B$5, 3 * ( A67 - 1 ) * [1]Model!B$8 )</f>
        <v>55519</v>
      </c>
      <c r="C67" s="14">
        <f>EDATE( [1]Model!B$5, 3 * ( A67 ) * [1]Model!B$8 )</f>
        <v>55701</v>
      </c>
      <c r="D67" s="17">
        <v>8</v>
      </c>
      <c r="I67">
        <v>8</v>
      </c>
      <c r="J67">
        <v>8</v>
      </c>
      <c r="K67">
        <v>9</v>
      </c>
    </row>
    <row r="68" spans="1:11" x14ac:dyDescent="0.3">
      <c r="A68" s="13">
        <v>64</v>
      </c>
      <c r="B68" s="14">
        <f>EDATE( [1]Model!B$5, 3 * ( A68 - 1 ) * [1]Model!B$8 )</f>
        <v>55701</v>
      </c>
      <c r="C68" s="14">
        <f>EDATE( [1]Model!B$5, 3 * ( A68 ) * [1]Model!B$8 )</f>
        <v>55885</v>
      </c>
      <c r="D68" s="17">
        <v>9</v>
      </c>
      <c r="I68">
        <v>9</v>
      </c>
      <c r="J68">
        <v>9</v>
      </c>
      <c r="K68">
        <v>9</v>
      </c>
    </row>
    <row r="69" spans="1:11" x14ac:dyDescent="0.3">
      <c r="A69" s="15">
        <v>65</v>
      </c>
      <c r="B69" s="14">
        <f>EDATE( [1]Model!B$5, 3 * ( A69 - 1 ) * [1]Model!B$8 )</f>
        <v>55885</v>
      </c>
      <c r="C69" s="14">
        <f>EDATE( [1]Model!B$5, 3 * ( A69 ) * [1]Model!B$8 )</f>
        <v>56066</v>
      </c>
      <c r="D69" s="17">
        <v>9</v>
      </c>
      <c r="I69">
        <v>9</v>
      </c>
      <c r="J69">
        <v>9</v>
      </c>
      <c r="K69">
        <v>9</v>
      </c>
    </row>
    <row r="70" spans="1:11" x14ac:dyDescent="0.3">
      <c r="A70" s="13">
        <v>66</v>
      </c>
      <c r="B70" s="14">
        <f>EDATE( [1]Model!B$5, 3 * ( A70 - 1 ) * [1]Model!B$8 )</f>
        <v>56066</v>
      </c>
      <c r="C70" s="14">
        <f>EDATE( [1]Model!B$5, 3 * ( A70 ) * [1]Model!B$8 )</f>
        <v>56250</v>
      </c>
      <c r="D70" s="17">
        <v>9</v>
      </c>
      <c r="I70">
        <v>9</v>
      </c>
      <c r="J70">
        <v>9</v>
      </c>
      <c r="K70">
        <v>9</v>
      </c>
    </row>
    <row r="71" spans="1:11" x14ac:dyDescent="0.3">
      <c r="A71" s="15">
        <v>67</v>
      </c>
      <c r="B71" s="14">
        <f>EDATE( [1]Model!B$5, 3 * ( A71 - 1 ) * [1]Model!B$8 )</f>
        <v>56250</v>
      </c>
      <c r="C71" s="14">
        <f>EDATE( [1]Model!B$5, 3 * ( A71 ) * [1]Model!B$8 )</f>
        <v>56431</v>
      </c>
      <c r="D71" s="17">
        <v>9</v>
      </c>
      <c r="I71">
        <v>9</v>
      </c>
      <c r="J71">
        <v>9</v>
      </c>
      <c r="K71">
        <v>9</v>
      </c>
    </row>
    <row r="72" spans="1:11" x14ac:dyDescent="0.3">
      <c r="A72" s="13">
        <v>68</v>
      </c>
      <c r="B72" s="14">
        <f>EDATE( [1]Model!B$5, 3 * ( A72 - 1 ) * [1]Model!B$8 )</f>
        <v>56431</v>
      </c>
      <c r="C72" s="14">
        <f>EDATE( [1]Model!B$5, 3 * ( A72 ) * [1]Model!B$8 )</f>
        <v>56615</v>
      </c>
      <c r="D72" s="17">
        <v>10</v>
      </c>
      <c r="I72">
        <v>10</v>
      </c>
      <c r="J72">
        <v>10</v>
      </c>
      <c r="K72">
        <v>9</v>
      </c>
    </row>
    <row r="73" spans="1:11" x14ac:dyDescent="0.3">
      <c r="A73" s="15">
        <v>69</v>
      </c>
      <c r="B73" s="14">
        <f>EDATE( [1]Model!B$5, 3 * ( A73 - 1 ) * [1]Model!B$8 )</f>
        <v>56615</v>
      </c>
      <c r="C73" s="14">
        <f>EDATE( [1]Model!B$5, 3 * ( A73 ) * [1]Model!B$8 )</f>
        <v>56796</v>
      </c>
      <c r="D73" s="17">
        <v>10</v>
      </c>
      <c r="I73">
        <v>10</v>
      </c>
      <c r="J73">
        <v>10</v>
      </c>
      <c r="K73">
        <v>9</v>
      </c>
    </row>
    <row r="74" spans="1:11" x14ac:dyDescent="0.3">
      <c r="A74" s="13">
        <v>70</v>
      </c>
      <c r="B74" s="14">
        <f>EDATE( [1]Model!B$5, 3 * ( A74 - 1 ) * [1]Model!B$8 )</f>
        <v>56796</v>
      </c>
      <c r="C74" s="14">
        <f>EDATE( [1]Model!B$5, 3 * ( A74 ) * [1]Model!B$8 )</f>
        <v>56980</v>
      </c>
      <c r="D74" s="17">
        <v>10</v>
      </c>
      <c r="I74">
        <v>10</v>
      </c>
      <c r="J74">
        <v>10</v>
      </c>
      <c r="K74">
        <v>9</v>
      </c>
    </row>
    <row r="75" spans="1:11" x14ac:dyDescent="0.3">
      <c r="A75" s="13">
        <v>71</v>
      </c>
      <c r="B75" s="14">
        <f>EDATE( [1]Model!B$5, 3 * ( A75 - 1 ) * [1]Model!B$8 )</f>
        <v>56980</v>
      </c>
      <c r="C75" s="14">
        <f>EDATE( [1]Model!B$5, 3 * ( A75 ) * [1]Model!B$8 )</f>
        <v>57162</v>
      </c>
      <c r="D75" s="17">
        <v>10</v>
      </c>
      <c r="I75">
        <v>10</v>
      </c>
      <c r="J75">
        <v>10</v>
      </c>
      <c r="K75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6"/>
  <sheetViews>
    <sheetView topLeftCell="A3" workbookViewId="0">
      <selection activeCell="H13" sqref="H13"/>
    </sheetView>
  </sheetViews>
  <sheetFormatPr defaultRowHeight="14.4" x14ac:dyDescent="0.3"/>
  <cols>
    <col min="1" max="1" width="13" customWidth="1"/>
    <col min="2" max="2" width="14.44140625" customWidth="1"/>
    <col min="3" max="3" width="11.5546875" customWidth="1"/>
  </cols>
  <sheetData>
    <row r="1" spans="1:11" ht="20.399999999999999" thickBot="1" x14ac:dyDescent="0.45">
      <c r="A1" s="1" t="str">
        <f ca="1">MID(CELL("filename",A1),FIND("]",CELL("filename",A1))+1,255)</f>
        <v>Input Rate Schedule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/>
    <row r="4" spans="1:11" x14ac:dyDescent="0.3">
      <c r="A4" s="2" t="s">
        <v>13</v>
      </c>
      <c r="B4" s="2" t="s">
        <v>2</v>
      </c>
      <c r="C4" s="2" t="s">
        <v>7</v>
      </c>
      <c r="D4" s="2" t="s">
        <v>24</v>
      </c>
    </row>
    <row r="5" spans="1:11" x14ac:dyDescent="0.3">
      <c r="A5" s="2">
        <v>1</v>
      </c>
      <c r="B5" s="18">
        <v>44197</v>
      </c>
      <c r="C5" s="3" t="s">
        <v>6</v>
      </c>
      <c r="D5" s="3">
        <v>12</v>
      </c>
    </row>
    <row r="6" spans="1:11" x14ac:dyDescent="0.3">
      <c r="A6" s="2">
        <v>2</v>
      </c>
      <c r="B6" s="18">
        <v>44378</v>
      </c>
      <c r="C6" s="3" t="s">
        <v>6</v>
      </c>
      <c r="D6" s="3">
        <v>12</v>
      </c>
    </row>
    <row r="7" spans="1:11" x14ac:dyDescent="0.3">
      <c r="A7" s="2">
        <v>3</v>
      </c>
      <c r="B7" s="18">
        <v>44562</v>
      </c>
      <c r="C7" s="3" t="s">
        <v>6</v>
      </c>
      <c r="D7" s="3">
        <v>12</v>
      </c>
    </row>
    <row r="8" spans="1:11" x14ac:dyDescent="0.3">
      <c r="A8" s="2">
        <v>4</v>
      </c>
      <c r="B8" s="18">
        <v>44743</v>
      </c>
      <c r="C8" s="3" t="s">
        <v>6</v>
      </c>
      <c r="D8" s="3">
        <v>12</v>
      </c>
    </row>
    <row r="9" spans="1:11" x14ac:dyDescent="0.3">
      <c r="A9" s="2">
        <v>5</v>
      </c>
      <c r="B9" s="18">
        <v>44927</v>
      </c>
      <c r="C9" s="3" t="s">
        <v>6</v>
      </c>
      <c r="D9" s="3">
        <v>12</v>
      </c>
    </row>
    <row r="10" spans="1:11" x14ac:dyDescent="0.3">
      <c r="A10" s="2">
        <v>6</v>
      </c>
      <c r="B10" s="18">
        <v>45108</v>
      </c>
      <c r="C10" s="3" t="s">
        <v>6</v>
      </c>
      <c r="D10" s="3">
        <v>12</v>
      </c>
    </row>
    <row r="11" spans="1:11" x14ac:dyDescent="0.3">
      <c r="A11" s="2">
        <v>7</v>
      </c>
      <c r="B11" s="18">
        <v>45292</v>
      </c>
      <c r="C11" s="3" t="s">
        <v>6</v>
      </c>
      <c r="D11" s="3">
        <v>12</v>
      </c>
    </row>
    <row r="12" spans="1:11" x14ac:dyDescent="0.3">
      <c r="A12" s="2">
        <v>8</v>
      </c>
      <c r="B12" s="18">
        <v>45474</v>
      </c>
      <c r="C12" s="3" t="s">
        <v>6</v>
      </c>
      <c r="D12" s="3">
        <v>12</v>
      </c>
    </row>
    <row r="13" spans="1:11" x14ac:dyDescent="0.3">
      <c r="A13" s="2">
        <v>9</v>
      </c>
      <c r="B13" s="18">
        <v>45658</v>
      </c>
      <c r="C13" s="3" t="s">
        <v>6</v>
      </c>
      <c r="D13" s="3">
        <v>12</v>
      </c>
    </row>
    <row r="14" spans="1:11" x14ac:dyDescent="0.3">
      <c r="A14" s="2">
        <v>10</v>
      </c>
      <c r="B14" s="18">
        <v>45839</v>
      </c>
      <c r="C14" s="3" t="s">
        <v>6</v>
      </c>
      <c r="D14" s="3">
        <v>12</v>
      </c>
    </row>
    <row r="15" spans="1:11" x14ac:dyDescent="0.3">
      <c r="A15" s="2">
        <v>11</v>
      </c>
      <c r="B15" s="18">
        <v>46023</v>
      </c>
      <c r="C15" s="3" t="s">
        <v>6</v>
      </c>
      <c r="D15" s="3">
        <v>12</v>
      </c>
    </row>
    <row r="16" spans="1:11" x14ac:dyDescent="0.3">
      <c r="A16" s="2">
        <v>12</v>
      </c>
      <c r="B16" s="18">
        <v>46204</v>
      </c>
      <c r="C16" s="3" t="s">
        <v>6</v>
      </c>
      <c r="D16" s="3">
        <v>12</v>
      </c>
    </row>
    <row r="17" spans="1:4" x14ac:dyDescent="0.3">
      <c r="A17" s="2">
        <v>13</v>
      </c>
      <c r="B17" s="18">
        <v>46388</v>
      </c>
      <c r="C17" s="3" t="s">
        <v>6</v>
      </c>
      <c r="D17" s="3">
        <v>12</v>
      </c>
    </row>
    <row r="18" spans="1:4" x14ac:dyDescent="0.3">
      <c r="A18" s="2">
        <v>14</v>
      </c>
      <c r="B18" s="18">
        <v>46569</v>
      </c>
      <c r="C18" s="3" t="s">
        <v>6</v>
      </c>
      <c r="D18" s="3">
        <v>12</v>
      </c>
    </row>
    <row r="19" spans="1:4" x14ac:dyDescent="0.3">
      <c r="A19" s="2">
        <v>15</v>
      </c>
      <c r="B19" s="18">
        <v>46753</v>
      </c>
      <c r="C19" s="3" t="s">
        <v>6</v>
      </c>
      <c r="D19" s="3">
        <v>12</v>
      </c>
    </row>
    <row r="20" spans="1:4" x14ac:dyDescent="0.3">
      <c r="A20" s="2">
        <v>16</v>
      </c>
      <c r="B20" s="18">
        <v>46935</v>
      </c>
      <c r="C20" s="3" t="s">
        <v>6</v>
      </c>
      <c r="D20" s="3">
        <v>12</v>
      </c>
    </row>
    <row r="21" spans="1:4" x14ac:dyDescent="0.3">
      <c r="A21" s="2">
        <v>17</v>
      </c>
      <c r="B21" s="18">
        <v>47119</v>
      </c>
      <c r="C21" s="3" t="s">
        <v>6</v>
      </c>
      <c r="D21" s="3">
        <v>12</v>
      </c>
    </row>
    <row r="22" spans="1:4" x14ac:dyDescent="0.3">
      <c r="A22" s="2">
        <v>18</v>
      </c>
      <c r="B22" s="18">
        <v>47300</v>
      </c>
      <c r="C22" s="3" t="s">
        <v>6</v>
      </c>
      <c r="D22" s="3">
        <v>12</v>
      </c>
    </row>
    <row r="23" spans="1:4" x14ac:dyDescent="0.3">
      <c r="A23" s="2">
        <v>19</v>
      </c>
      <c r="B23" s="18">
        <v>47484</v>
      </c>
      <c r="C23" s="3" t="s">
        <v>6</v>
      </c>
      <c r="D23" s="3">
        <v>12</v>
      </c>
    </row>
    <row r="24" spans="1:4" x14ac:dyDescent="0.3">
      <c r="A24" s="2">
        <v>20</v>
      </c>
      <c r="B24" s="18">
        <v>47665</v>
      </c>
      <c r="C24" s="3" t="s">
        <v>6</v>
      </c>
      <c r="D24" s="3">
        <v>12</v>
      </c>
    </row>
    <row r="25" spans="1:4" x14ac:dyDescent="0.3">
      <c r="A25" s="2">
        <v>21</v>
      </c>
      <c r="B25" s="18">
        <v>47849</v>
      </c>
      <c r="C25" s="3" t="s">
        <v>6</v>
      </c>
      <c r="D25" s="3">
        <v>12</v>
      </c>
    </row>
    <row r="26" spans="1:4" x14ac:dyDescent="0.3">
      <c r="A26" s="2">
        <v>22</v>
      </c>
      <c r="B26" s="18">
        <v>48030</v>
      </c>
      <c r="C26" s="3" t="s">
        <v>6</v>
      </c>
      <c r="D26" s="3">
        <v>12</v>
      </c>
    </row>
    <row r="27" spans="1:4" x14ac:dyDescent="0.3">
      <c r="A27" s="2">
        <v>23</v>
      </c>
      <c r="B27" s="18">
        <v>48214</v>
      </c>
      <c r="C27" s="3" t="s">
        <v>6</v>
      </c>
      <c r="D27" s="3">
        <v>12</v>
      </c>
    </row>
    <row r="28" spans="1:4" x14ac:dyDescent="0.3">
      <c r="A28" s="2">
        <v>24</v>
      </c>
      <c r="B28" s="18">
        <v>48396</v>
      </c>
      <c r="C28" s="3" t="s">
        <v>6</v>
      </c>
      <c r="D28" s="3">
        <v>12</v>
      </c>
    </row>
    <row r="29" spans="1:4" x14ac:dyDescent="0.3">
      <c r="A29" s="2">
        <v>25</v>
      </c>
      <c r="B29" s="18">
        <v>48580</v>
      </c>
      <c r="C29" s="3" t="s">
        <v>6</v>
      </c>
      <c r="D29" s="3">
        <v>12</v>
      </c>
    </row>
    <row r="30" spans="1:4" x14ac:dyDescent="0.3">
      <c r="A30" s="2">
        <v>26</v>
      </c>
      <c r="B30" s="18">
        <v>48761</v>
      </c>
      <c r="C30" s="3" t="s">
        <v>6</v>
      </c>
      <c r="D30" s="3">
        <v>12</v>
      </c>
    </row>
    <row r="31" spans="1:4" x14ac:dyDescent="0.3">
      <c r="A31" s="2">
        <v>27</v>
      </c>
      <c r="B31" s="18">
        <v>48945</v>
      </c>
      <c r="C31" s="3" t="s">
        <v>6</v>
      </c>
      <c r="D31" s="3">
        <v>12</v>
      </c>
    </row>
    <row r="32" spans="1:4" x14ac:dyDescent="0.3">
      <c r="A32" s="2">
        <v>28</v>
      </c>
      <c r="B32" s="18">
        <v>49126</v>
      </c>
      <c r="C32" s="3" t="s">
        <v>6</v>
      </c>
      <c r="D32" s="3">
        <v>12</v>
      </c>
    </row>
    <row r="33" spans="1:4" x14ac:dyDescent="0.3">
      <c r="A33" s="2">
        <v>29</v>
      </c>
      <c r="B33" s="18">
        <v>49310</v>
      </c>
      <c r="C33" s="3" t="s">
        <v>6</v>
      </c>
      <c r="D33" s="3">
        <v>12</v>
      </c>
    </row>
    <row r="34" spans="1:4" x14ac:dyDescent="0.3">
      <c r="A34" s="2">
        <v>30</v>
      </c>
      <c r="B34" s="18">
        <v>49491</v>
      </c>
      <c r="C34" s="3" t="s">
        <v>6</v>
      </c>
      <c r="D34" s="3">
        <v>12</v>
      </c>
    </row>
    <row r="35" spans="1:4" x14ac:dyDescent="0.3">
      <c r="A35" s="2">
        <v>31</v>
      </c>
      <c r="B35" s="18">
        <v>49675</v>
      </c>
      <c r="C35" s="3" t="s">
        <v>6</v>
      </c>
      <c r="D35" s="3">
        <v>12</v>
      </c>
    </row>
    <row r="36" spans="1:4" x14ac:dyDescent="0.3">
      <c r="A36" s="2">
        <v>32</v>
      </c>
      <c r="B36" s="18">
        <v>49857</v>
      </c>
      <c r="C36" s="3" t="s">
        <v>6</v>
      </c>
      <c r="D36" s="3">
        <v>14</v>
      </c>
    </row>
    <row r="37" spans="1:4" x14ac:dyDescent="0.3">
      <c r="A37" s="2">
        <v>33</v>
      </c>
      <c r="B37" s="18">
        <v>50041</v>
      </c>
      <c r="C37" s="3" t="s">
        <v>6</v>
      </c>
      <c r="D37" s="3">
        <v>14</v>
      </c>
    </row>
    <row r="38" spans="1:4" x14ac:dyDescent="0.3">
      <c r="A38" s="2">
        <v>34</v>
      </c>
      <c r="B38" s="18">
        <v>50222</v>
      </c>
      <c r="C38" s="3" t="s">
        <v>6</v>
      </c>
      <c r="D38" s="3">
        <v>14</v>
      </c>
    </row>
    <row r="39" spans="1:4" x14ac:dyDescent="0.3">
      <c r="A39" s="2">
        <v>35</v>
      </c>
      <c r="B39" s="18">
        <v>50406</v>
      </c>
      <c r="C39" s="3" t="s">
        <v>6</v>
      </c>
      <c r="D39" s="3">
        <v>14</v>
      </c>
    </row>
    <row r="40" spans="1:4" x14ac:dyDescent="0.3">
      <c r="A40" s="2">
        <v>36</v>
      </c>
      <c r="B40" s="18">
        <v>50587</v>
      </c>
      <c r="C40" s="3" t="s">
        <v>6</v>
      </c>
      <c r="D40" s="3">
        <v>14</v>
      </c>
    </row>
    <row r="41" spans="1:4" x14ac:dyDescent="0.3">
      <c r="A41" s="2">
        <v>37</v>
      </c>
      <c r="B41" s="18">
        <v>50771</v>
      </c>
      <c r="C41" s="3" t="s">
        <v>6</v>
      </c>
      <c r="D41" s="3">
        <v>14</v>
      </c>
    </row>
    <row r="42" spans="1:4" x14ac:dyDescent="0.3">
      <c r="A42" s="2">
        <v>38</v>
      </c>
      <c r="B42" s="18">
        <v>50952</v>
      </c>
      <c r="C42" s="3" t="s">
        <v>6</v>
      </c>
      <c r="D42" s="3">
        <v>14</v>
      </c>
    </row>
    <row r="43" spans="1:4" x14ac:dyDescent="0.3">
      <c r="A43" s="2">
        <v>39</v>
      </c>
      <c r="B43" s="18">
        <v>51136</v>
      </c>
      <c r="C43" s="3" t="s">
        <v>6</v>
      </c>
      <c r="D43" s="3">
        <v>14</v>
      </c>
    </row>
    <row r="44" spans="1:4" x14ac:dyDescent="0.3">
      <c r="A44" s="2">
        <v>40</v>
      </c>
      <c r="B44" s="18">
        <v>51318</v>
      </c>
      <c r="C44" s="3" t="s">
        <v>6</v>
      </c>
      <c r="D44" s="3">
        <v>14</v>
      </c>
    </row>
    <row r="45" spans="1:4" x14ac:dyDescent="0.3">
      <c r="A45" s="2">
        <v>41</v>
      </c>
      <c r="B45" s="18">
        <v>51502</v>
      </c>
      <c r="C45" s="3" t="s">
        <v>6</v>
      </c>
      <c r="D45" s="3">
        <v>14</v>
      </c>
    </row>
    <row r="46" spans="1:4" x14ac:dyDescent="0.3">
      <c r="A46" s="2">
        <v>42</v>
      </c>
      <c r="B46" s="18">
        <v>51683</v>
      </c>
      <c r="C46" s="3" t="s">
        <v>6</v>
      </c>
      <c r="D46" s="3">
        <v>14</v>
      </c>
    </row>
    <row r="47" spans="1:4" x14ac:dyDescent="0.3">
      <c r="A47" s="2">
        <v>43</v>
      </c>
      <c r="B47" s="18">
        <v>51867</v>
      </c>
      <c r="C47" s="3" t="s">
        <v>6</v>
      </c>
      <c r="D47" s="3">
        <v>14</v>
      </c>
    </row>
    <row r="48" spans="1:4" x14ac:dyDescent="0.3">
      <c r="A48" s="2">
        <v>44</v>
      </c>
      <c r="B48" s="18">
        <v>52048</v>
      </c>
      <c r="C48" s="3" t="s">
        <v>6</v>
      </c>
      <c r="D48" s="3">
        <v>14</v>
      </c>
    </row>
    <row r="49" spans="1:4" x14ac:dyDescent="0.3">
      <c r="A49" s="2">
        <v>45</v>
      </c>
      <c r="B49" s="18">
        <v>52232</v>
      </c>
      <c r="C49" s="3" t="s">
        <v>6</v>
      </c>
      <c r="D49" s="3">
        <v>14</v>
      </c>
    </row>
    <row r="50" spans="1:4" x14ac:dyDescent="0.3">
      <c r="A50" s="2">
        <v>46</v>
      </c>
      <c r="B50" s="18">
        <v>52413</v>
      </c>
      <c r="C50" s="3" t="s">
        <v>6</v>
      </c>
      <c r="D50" s="3">
        <v>14</v>
      </c>
    </row>
    <row r="51" spans="1:4" x14ac:dyDescent="0.3">
      <c r="A51" s="2">
        <v>47</v>
      </c>
      <c r="B51" s="18">
        <v>52597</v>
      </c>
      <c r="C51" s="3" t="s">
        <v>6</v>
      </c>
      <c r="D51" s="3">
        <v>14</v>
      </c>
    </row>
    <row r="52" spans="1:4" x14ac:dyDescent="0.3">
      <c r="A52" s="2">
        <v>48</v>
      </c>
      <c r="B52" s="18">
        <v>52779</v>
      </c>
      <c r="C52" s="3" t="s">
        <v>6</v>
      </c>
      <c r="D52" s="3">
        <v>14</v>
      </c>
    </row>
    <row r="53" spans="1:4" x14ac:dyDescent="0.3">
      <c r="A53" s="2">
        <v>49</v>
      </c>
      <c r="B53" s="18">
        <v>52963</v>
      </c>
      <c r="C53" s="3" t="s">
        <v>6</v>
      </c>
      <c r="D53" s="3">
        <v>14</v>
      </c>
    </row>
    <row r="54" spans="1:4" x14ac:dyDescent="0.3">
      <c r="A54" s="2">
        <v>50</v>
      </c>
      <c r="B54" s="18">
        <v>53144</v>
      </c>
      <c r="C54" s="3" t="s">
        <v>6</v>
      </c>
      <c r="D54" s="3">
        <v>14</v>
      </c>
    </row>
    <row r="55" spans="1:4" x14ac:dyDescent="0.3">
      <c r="A55" s="2">
        <v>51</v>
      </c>
      <c r="B55" s="18">
        <v>53328</v>
      </c>
      <c r="C55" s="3" t="s">
        <v>6</v>
      </c>
      <c r="D55" s="3">
        <v>14</v>
      </c>
    </row>
    <row r="56" spans="1:4" x14ac:dyDescent="0.3">
      <c r="A56" s="2">
        <v>52</v>
      </c>
      <c r="B56" s="18">
        <v>53509</v>
      </c>
      <c r="C56" s="3" t="s">
        <v>6</v>
      </c>
      <c r="D56" s="3">
        <v>14</v>
      </c>
    </row>
    <row r="57" spans="1:4" x14ac:dyDescent="0.3">
      <c r="A57" s="2">
        <v>53</v>
      </c>
      <c r="B57" s="18">
        <v>53693</v>
      </c>
      <c r="C57" s="3" t="s">
        <v>6</v>
      </c>
      <c r="D57" s="3">
        <v>14</v>
      </c>
    </row>
    <row r="58" spans="1:4" x14ac:dyDescent="0.3">
      <c r="A58" s="2">
        <v>54</v>
      </c>
      <c r="B58" s="18">
        <v>53874</v>
      </c>
      <c r="C58" s="3" t="s">
        <v>6</v>
      </c>
      <c r="D58" s="3">
        <v>14</v>
      </c>
    </row>
    <row r="59" spans="1:4" x14ac:dyDescent="0.3">
      <c r="A59" s="2">
        <v>55</v>
      </c>
      <c r="B59" s="18">
        <v>54058</v>
      </c>
      <c r="C59" s="3" t="s">
        <v>6</v>
      </c>
      <c r="D59" s="3">
        <v>14</v>
      </c>
    </row>
    <row r="60" spans="1:4" x14ac:dyDescent="0.3">
      <c r="A60" s="2">
        <v>56</v>
      </c>
      <c r="B60" s="18">
        <v>54240</v>
      </c>
      <c r="C60" s="3" t="s">
        <v>6</v>
      </c>
      <c r="D60" s="3">
        <v>14</v>
      </c>
    </row>
    <row r="61" spans="1:4" x14ac:dyDescent="0.3">
      <c r="A61" s="2">
        <v>57</v>
      </c>
      <c r="B61" s="18">
        <v>54424</v>
      </c>
      <c r="C61" s="3" t="s">
        <v>6</v>
      </c>
      <c r="D61" s="3">
        <v>14</v>
      </c>
    </row>
    <row r="62" spans="1:4" x14ac:dyDescent="0.3">
      <c r="A62" s="2">
        <v>58</v>
      </c>
      <c r="B62" s="18">
        <v>54605</v>
      </c>
      <c r="C62" s="3" t="s">
        <v>6</v>
      </c>
      <c r="D62" s="3">
        <v>14</v>
      </c>
    </row>
    <row r="63" spans="1:4" x14ac:dyDescent="0.3">
      <c r="A63" s="2">
        <v>59</v>
      </c>
      <c r="B63" s="18">
        <v>54789</v>
      </c>
      <c r="C63" s="3" t="s">
        <v>6</v>
      </c>
      <c r="D63" s="3">
        <v>14</v>
      </c>
    </row>
    <row r="64" spans="1:4" x14ac:dyDescent="0.3">
      <c r="A64" s="2">
        <v>60</v>
      </c>
      <c r="B64" s="18">
        <v>54970</v>
      </c>
      <c r="C64" s="3" t="s">
        <v>6</v>
      </c>
      <c r="D64" s="3">
        <v>14</v>
      </c>
    </row>
    <row r="65" spans="1:4" x14ac:dyDescent="0.3">
      <c r="A65" s="2">
        <v>61</v>
      </c>
      <c r="B65" s="18">
        <v>55154</v>
      </c>
      <c r="C65" s="3" t="s">
        <v>6</v>
      </c>
      <c r="D65" s="3">
        <v>14</v>
      </c>
    </row>
    <row r="66" spans="1:4" x14ac:dyDescent="0.3">
      <c r="A66" s="2">
        <v>62</v>
      </c>
      <c r="B66" s="18">
        <v>55335</v>
      </c>
      <c r="C66" s="3" t="s">
        <v>6</v>
      </c>
      <c r="D66" s="3">
        <v>14</v>
      </c>
    </row>
    <row r="67" spans="1:4" x14ac:dyDescent="0.3">
      <c r="A67" s="2">
        <v>63</v>
      </c>
      <c r="B67" s="18">
        <v>55519</v>
      </c>
      <c r="C67" s="3" t="s">
        <v>6</v>
      </c>
      <c r="D67" s="3">
        <v>14</v>
      </c>
    </row>
    <row r="68" spans="1:4" x14ac:dyDescent="0.3">
      <c r="A68" s="2">
        <v>64</v>
      </c>
      <c r="B68" s="18">
        <v>55701</v>
      </c>
      <c r="C68" s="3" t="s">
        <v>6</v>
      </c>
      <c r="D68" s="3">
        <v>14</v>
      </c>
    </row>
    <row r="69" spans="1:4" x14ac:dyDescent="0.3">
      <c r="A69" s="2">
        <v>65</v>
      </c>
      <c r="B69" s="18">
        <v>55885</v>
      </c>
      <c r="C69" s="3" t="s">
        <v>6</v>
      </c>
      <c r="D69" s="3">
        <v>14</v>
      </c>
    </row>
    <row r="70" spans="1:4" x14ac:dyDescent="0.3">
      <c r="A70" s="2">
        <v>66</v>
      </c>
      <c r="B70" s="18">
        <v>56066</v>
      </c>
      <c r="C70" s="3" t="s">
        <v>6</v>
      </c>
      <c r="D70" s="3">
        <v>14</v>
      </c>
    </row>
    <row r="71" spans="1:4" x14ac:dyDescent="0.3">
      <c r="A71" s="2">
        <v>67</v>
      </c>
      <c r="B71" s="18">
        <v>56250</v>
      </c>
      <c r="C71" s="3" t="s">
        <v>6</v>
      </c>
      <c r="D71" s="3">
        <v>14</v>
      </c>
    </row>
    <row r="72" spans="1:4" x14ac:dyDescent="0.3">
      <c r="A72" s="2">
        <v>68</v>
      </c>
      <c r="B72" s="18">
        <v>56431</v>
      </c>
      <c r="C72" s="3" t="s">
        <v>6</v>
      </c>
      <c r="D72" s="3">
        <v>14</v>
      </c>
    </row>
    <row r="73" spans="1:4" x14ac:dyDescent="0.3">
      <c r="A73" s="2">
        <v>69</v>
      </c>
      <c r="B73" s="18">
        <v>56615</v>
      </c>
      <c r="C73" s="3" t="s">
        <v>6</v>
      </c>
      <c r="D73" s="3">
        <v>14</v>
      </c>
    </row>
    <row r="74" spans="1:4" x14ac:dyDescent="0.3">
      <c r="A74" s="2">
        <v>70</v>
      </c>
      <c r="B74" s="18">
        <v>56796</v>
      </c>
      <c r="C74" s="3" t="s">
        <v>6</v>
      </c>
      <c r="D74" s="3">
        <v>14</v>
      </c>
    </row>
    <row r="75" spans="1:4" x14ac:dyDescent="0.3">
      <c r="A75" s="2">
        <v>71</v>
      </c>
      <c r="B75" s="18">
        <v>56980</v>
      </c>
      <c r="C75" s="3" t="s">
        <v>6</v>
      </c>
      <c r="D75" s="3">
        <v>14</v>
      </c>
    </row>
    <row r="76" spans="1:4" x14ac:dyDescent="0.3">
      <c r="A76" s="2">
        <v>72</v>
      </c>
      <c r="B76" s="18">
        <v>44197</v>
      </c>
      <c r="C76" s="3" t="s">
        <v>5</v>
      </c>
      <c r="D76" s="3">
        <v>8</v>
      </c>
    </row>
    <row r="77" spans="1:4" x14ac:dyDescent="0.3">
      <c r="A77" s="2">
        <v>73</v>
      </c>
      <c r="B77" s="18">
        <v>44378</v>
      </c>
      <c r="C77" s="3" t="s">
        <v>5</v>
      </c>
      <c r="D77" s="3">
        <v>8</v>
      </c>
    </row>
    <row r="78" spans="1:4" x14ac:dyDescent="0.3">
      <c r="A78" s="2">
        <v>74</v>
      </c>
      <c r="B78" s="18">
        <v>44562</v>
      </c>
      <c r="C78" s="3" t="s">
        <v>5</v>
      </c>
      <c r="D78" s="3">
        <v>8</v>
      </c>
    </row>
    <row r="79" spans="1:4" x14ac:dyDescent="0.3">
      <c r="A79" s="2">
        <v>75</v>
      </c>
      <c r="B79" s="18">
        <v>44743</v>
      </c>
      <c r="C79" s="3" t="s">
        <v>5</v>
      </c>
      <c r="D79" s="3">
        <v>8</v>
      </c>
    </row>
    <row r="80" spans="1:4" x14ac:dyDescent="0.3">
      <c r="A80" s="2">
        <v>76</v>
      </c>
      <c r="B80" s="18">
        <v>44927</v>
      </c>
      <c r="C80" s="3" t="s">
        <v>5</v>
      </c>
      <c r="D80" s="3">
        <v>8</v>
      </c>
    </row>
    <row r="81" spans="1:4" x14ac:dyDescent="0.3">
      <c r="A81" s="2">
        <v>77</v>
      </c>
      <c r="B81" s="18">
        <v>45108</v>
      </c>
      <c r="C81" s="3" t="s">
        <v>5</v>
      </c>
      <c r="D81" s="3">
        <v>8</v>
      </c>
    </row>
    <row r="82" spans="1:4" x14ac:dyDescent="0.3">
      <c r="A82" s="2">
        <v>78</v>
      </c>
      <c r="B82" s="18">
        <v>45292</v>
      </c>
      <c r="C82" s="3" t="s">
        <v>5</v>
      </c>
      <c r="D82" s="3">
        <v>8</v>
      </c>
    </row>
    <row r="83" spans="1:4" x14ac:dyDescent="0.3">
      <c r="A83" s="2">
        <v>79</v>
      </c>
      <c r="B83" s="18">
        <v>45474</v>
      </c>
      <c r="C83" s="3" t="s">
        <v>5</v>
      </c>
      <c r="D83" s="3">
        <v>8</v>
      </c>
    </row>
    <row r="84" spans="1:4" x14ac:dyDescent="0.3">
      <c r="A84" s="2">
        <v>80</v>
      </c>
      <c r="B84" s="18">
        <v>45658</v>
      </c>
      <c r="C84" s="3" t="s">
        <v>5</v>
      </c>
      <c r="D84" s="3">
        <v>8</v>
      </c>
    </row>
    <row r="85" spans="1:4" x14ac:dyDescent="0.3">
      <c r="A85" s="2">
        <v>81</v>
      </c>
      <c r="B85" s="18">
        <v>45839</v>
      </c>
      <c r="C85" s="3" t="s">
        <v>5</v>
      </c>
      <c r="D85" s="3">
        <v>8</v>
      </c>
    </row>
    <row r="86" spans="1:4" x14ac:dyDescent="0.3">
      <c r="A86" s="2">
        <v>82</v>
      </c>
      <c r="B86" s="18">
        <v>46023</v>
      </c>
      <c r="C86" s="3" t="s">
        <v>5</v>
      </c>
      <c r="D86" s="3">
        <v>8</v>
      </c>
    </row>
    <row r="87" spans="1:4" x14ac:dyDescent="0.3">
      <c r="A87" s="2">
        <v>83</v>
      </c>
      <c r="B87" s="18">
        <v>46204</v>
      </c>
      <c r="C87" s="3" t="s">
        <v>5</v>
      </c>
      <c r="D87" s="3">
        <v>8</v>
      </c>
    </row>
    <row r="88" spans="1:4" x14ac:dyDescent="0.3">
      <c r="A88" s="2">
        <v>84</v>
      </c>
      <c r="B88" s="18">
        <v>46388</v>
      </c>
      <c r="C88" s="3" t="s">
        <v>5</v>
      </c>
      <c r="D88" s="3">
        <v>8</v>
      </c>
    </row>
    <row r="89" spans="1:4" x14ac:dyDescent="0.3">
      <c r="A89" s="2">
        <v>85</v>
      </c>
      <c r="B89" s="18">
        <v>46569</v>
      </c>
      <c r="C89" s="3" t="s">
        <v>5</v>
      </c>
      <c r="D89" s="3">
        <v>8</v>
      </c>
    </row>
    <row r="90" spans="1:4" x14ac:dyDescent="0.3">
      <c r="A90" s="2">
        <v>86</v>
      </c>
      <c r="B90" s="18">
        <v>46753</v>
      </c>
      <c r="C90" s="3" t="s">
        <v>5</v>
      </c>
      <c r="D90" s="3">
        <v>8</v>
      </c>
    </row>
    <row r="91" spans="1:4" x14ac:dyDescent="0.3">
      <c r="A91" s="2">
        <v>87</v>
      </c>
      <c r="B91" s="18">
        <v>46935</v>
      </c>
      <c r="C91" s="3" t="s">
        <v>5</v>
      </c>
      <c r="D91" s="3">
        <v>8</v>
      </c>
    </row>
    <row r="92" spans="1:4" x14ac:dyDescent="0.3">
      <c r="A92" s="2">
        <v>88</v>
      </c>
      <c r="B92" s="18">
        <v>47119</v>
      </c>
      <c r="C92" s="3" t="s">
        <v>5</v>
      </c>
      <c r="D92" s="3">
        <v>8</v>
      </c>
    </row>
    <row r="93" spans="1:4" x14ac:dyDescent="0.3">
      <c r="A93" s="2">
        <v>89</v>
      </c>
      <c r="B93" s="18">
        <v>47300</v>
      </c>
      <c r="C93" s="3" t="s">
        <v>5</v>
      </c>
      <c r="D93" s="3">
        <v>8</v>
      </c>
    </row>
    <row r="94" spans="1:4" x14ac:dyDescent="0.3">
      <c r="A94" s="2">
        <v>90</v>
      </c>
      <c r="B94" s="18">
        <v>47484</v>
      </c>
      <c r="C94" s="3" t="s">
        <v>5</v>
      </c>
      <c r="D94" s="3">
        <v>8</v>
      </c>
    </row>
    <row r="95" spans="1:4" x14ac:dyDescent="0.3">
      <c r="A95" s="2">
        <v>91</v>
      </c>
      <c r="B95" s="18">
        <v>47665</v>
      </c>
      <c r="C95" s="3" t="s">
        <v>5</v>
      </c>
      <c r="D95" s="3">
        <v>8</v>
      </c>
    </row>
    <row r="96" spans="1:4" x14ac:dyDescent="0.3">
      <c r="A96" s="2">
        <v>92</v>
      </c>
      <c r="B96" s="18">
        <v>47849</v>
      </c>
      <c r="C96" s="3" t="s">
        <v>5</v>
      </c>
      <c r="D96" s="3">
        <v>8</v>
      </c>
    </row>
    <row r="97" spans="1:4" x14ac:dyDescent="0.3">
      <c r="A97" s="2">
        <v>93</v>
      </c>
      <c r="B97" s="18">
        <v>48030</v>
      </c>
      <c r="C97" s="3" t="s">
        <v>5</v>
      </c>
      <c r="D97" s="3">
        <v>8</v>
      </c>
    </row>
    <row r="98" spans="1:4" x14ac:dyDescent="0.3">
      <c r="A98" s="2">
        <v>94</v>
      </c>
      <c r="B98" s="18">
        <v>48214</v>
      </c>
      <c r="C98" s="3" t="s">
        <v>5</v>
      </c>
      <c r="D98" s="3">
        <v>8</v>
      </c>
    </row>
    <row r="99" spans="1:4" x14ac:dyDescent="0.3">
      <c r="A99" s="2">
        <v>95</v>
      </c>
      <c r="B99" s="18">
        <v>48396</v>
      </c>
      <c r="C99" s="3" t="s">
        <v>5</v>
      </c>
      <c r="D99" s="3">
        <v>8</v>
      </c>
    </row>
    <row r="100" spans="1:4" x14ac:dyDescent="0.3">
      <c r="A100" s="2">
        <v>96</v>
      </c>
      <c r="B100" s="18">
        <v>48580</v>
      </c>
      <c r="C100" s="3" t="s">
        <v>5</v>
      </c>
      <c r="D100" s="3">
        <v>8</v>
      </c>
    </row>
    <row r="101" spans="1:4" x14ac:dyDescent="0.3">
      <c r="A101" s="2">
        <v>97</v>
      </c>
      <c r="B101" s="18">
        <v>48761</v>
      </c>
      <c r="C101" s="3" t="s">
        <v>5</v>
      </c>
      <c r="D101" s="3">
        <v>8</v>
      </c>
    </row>
    <row r="102" spans="1:4" x14ac:dyDescent="0.3">
      <c r="A102" s="2">
        <v>98</v>
      </c>
      <c r="B102" s="18">
        <v>48945</v>
      </c>
      <c r="C102" s="3" t="s">
        <v>5</v>
      </c>
      <c r="D102" s="3">
        <v>8</v>
      </c>
    </row>
    <row r="103" spans="1:4" x14ac:dyDescent="0.3">
      <c r="A103" s="2">
        <v>99</v>
      </c>
      <c r="B103" s="18">
        <v>49126</v>
      </c>
      <c r="C103" s="3" t="s">
        <v>5</v>
      </c>
      <c r="D103" s="3">
        <v>8</v>
      </c>
    </row>
    <row r="104" spans="1:4" x14ac:dyDescent="0.3">
      <c r="A104" s="2">
        <v>100</v>
      </c>
      <c r="B104" s="18">
        <v>49310</v>
      </c>
      <c r="C104" s="3" t="s">
        <v>5</v>
      </c>
      <c r="D104" s="3">
        <v>8</v>
      </c>
    </row>
    <row r="105" spans="1:4" x14ac:dyDescent="0.3">
      <c r="A105" s="2">
        <v>101</v>
      </c>
      <c r="B105" s="18">
        <v>49491</v>
      </c>
      <c r="C105" s="3" t="s">
        <v>5</v>
      </c>
      <c r="D105" s="3">
        <v>8</v>
      </c>
    </row>
    <row r="106" spans="1:4" x14ac:dyDescent="0.3">
      <c r="A106" s="2">
        <v>102</v>
      </c>
      <c r="B106" s="18">
        <v>49675</v>
      </c>
      <c r="C106" s="3" t="s">
        <v>5</v>
      </c>
      <c r="D106" s="3">
        <v>8</v>
      </c>
    </row>
    <row r="107" spans="1:4" x14ac:dyDescent="0.3">
      <c r="A107" s="2">
        <v>103</v>
      </c>
      <c r="B107" s="18">
        <v>49857</v>
      </c>
      <c r="C107" s="3" t="s">
        <v>5</v>
      </c>
      <c r="D107" s="3">
        <v>8</v>
      </c>
    </row>
    <row r="108" spans="1:4" x14ac:dyDescent="0.3">
      <c r="A108" s="2">
        <v>104</v>
      </c>
      <c r="B108" s="18">
        <v>50041</v>
      </c>
      <c r="C108" s="3" t="s">
        <v>5</v>
      </c>
      <c r="D108" s="3">
        <v>8</v>
      </c>
    </row>
    <row r="109" spans="1:4" x14ac:dyDescent="0.3">
      <c r="A109" s="2">
        <v>105</v>
      </c>
      <c r="B109" s="18">
        <v>50222</v>
      </c>
      <c r="C109" s="3" t="s">
        <v>5</v>
      </c>
      <c r="D109" s="3">
        <v>8</v>
      </c>
    </row>
    <row r="110" spans="1:4" x14ac:dyDescent="0.3">
      <c r="A110" s="2">
        <v>106</v>
      </c>
      <c r="B110" s="18">
        <v>50406</v>
      </c>
      <c r="C110" s="3" t="s">
        <v>5</v>
      </c>
      <c r="D110" s="3">
        <v>8</v>
      </c>
    </row>
    <row r="111" spans="1:4" x14ac:dyDescent="0.3">
      <c r="A111" s="2">
        <v>107</v>
      </c>
      <c r="B111" s="18">
        <v>50587</v>
      </c>
      <c r="C111" s="3" t="s">
        <v>5</v>
      </c>
      <c r="D111" s="3">
        <v>8</v>
      </c>
    </row>
    <row r="112" spans="1:4" x14ac:dyDescent="0.3">
      <c r="A112" s="2">
        <v>108</v>
      </c>
      <c r="B112" s="18">
        <v>50771</v>
      </c>
      <c r="C112" s="3" t="s">
        <v>5</v>
      </c>
      <c r="D112" s="3">
        <v>8</v>
      </c>
    </row>
    <row r="113" spans="1:4" x14ac:dyDescent="0.3">
      <c r="A113" s="2">
        <v>109</v>
      </c>
      <c r="B113" s="18">
        <v>50952</v>
      </c>
      <c r="C113" s="3" t="s">
        <v>5</v>
      </c>
      <c r="D113" s="3">
        <v>8</v>
      </c>
    </row>
    <row r="114" spans="1:4" x14ac:dyDescent="0.3">
      <c r="A114" s="2">
        <v>110</v>
      </c>
      <c r="B114" s="18">
        <v>51136</v>
      </c>
      <c r="C114" s="3" t="s">
        <v>5</v>
      </c>
      <c r="D114" s="3">
        <v>8</v>
      </c>
    </row>
    <row r="115" spans="1:4" x14ac:dyDescent="0.3">
      <c r="A115" s="2">
        <v>111</v>
      </c>
      <c r="B115" s="18">
        <v>51318</v>
      </c>
      <c r="C115" s="3" t="s">
        <v>5</v>
      </c>
      <c r="D115" s="3">
        <v>8</v>
      </c>
    </row>
    <row r="116" spans="1:4" x14ac:dyDescent="0.3">
      <c r="A116" s="2">
        <v>112</v>
      </c>
      <c r="B116" s="18">
        <v>51502</v>
      </c>
      <c r="C116" s="3" t="s">
        <v>5</v>
      </c>
      <c r="D116" s="3">
        <v>8</v>
      </c>
    </row>
    <row r="117" spans="1:4" x14ac:dyDescent="0.3">
      <c r="A117" s="2">
        <v>113</v>
      </c>
      <c r="B117" s="18">
        <v>51683</v>
      </c>
      <c r="C117" s="3" t="s">
        <v>5</v>
      </c>
      <c r="D117" s="3">
        <v>8</v>
      </c>
    </row>
    <row r="118" spans="1:4" x14ac:dyDescent="0.3">
      <c r="A118" s="2">
        <v>114</v>
      </c>
      <c r="B118" s="18">
        <v>51867</v>
      </c>
      <c r="C118" s="3" t="s">
        <v>5</v>
      </c>
      <c r="D118" s="3">
        <v>8</v>
      </c>
    </row>
    <row r="119" spans="1:4" x14ac:dyDescent="0.3">
      <c r="A119" s="2">
        <v>115</v>
      </c>
      <c r="B119" s="18">
        <v>52048</v>
      </c>
      <c r="C119" s="3" t="s">
        <v>5</v>
      </c>
      <c r="D119" s="3">
        <v>8</v>
      </c>
    </row>
    <row r="120" spans="1:4" x14ac:dyDescent="0.3">
      <c r="A120" s="2">
        <v>116</v>
      </c>
      <c r="B120" s="18">
        <v>52232</v>
      </c>
      <c r="C120" s="3" t="s">
        <v>5</v>
      </c>
      <c r="D120" s="3">
        <v>8</v>
      </c>
    </row>
    <row r="121" spans="1:4" x14ac:dyDescent="0.3">
      <c r="A121" s="2">
        <v>117</v>
      </c>
      <c r="B121" s="18">
        <v>52413</v>
      </c>
      <c r="C121" s="3" t="s">
        <v>5</v>
      </c>
      <c r="D121" s="3">
        <v>8</v>
      </c>
    </row>
    <row r="122" spans="1:4" x14ac:dyDescent="0.3">
      <c r="A122" s="2">
        <v>118</v>
      </c>
      <c r="B122" s="18">
        <v>52597</v>
      </c>
      <c r="C122" s="3" t="s">
        <v>5</v>
      </c>
      <c r="D122" s="3">
        <v>8</v>
      </c>
    </row>
    <row r="123" spans="1:4" x14ac:dyDescent="0.3">
      <c r="A123" s="2">
        <v>119</v>
      </c>
      <c r="B123" s="18">
        <v>52779</v>
      </c>
      <c r="C123" s="3" t="s">
        <v>5</v>
      </c>
      <c r="D123" s="3">
        <v>8</v>
      </c>
    </row>
    <row r="124" spans="1:4" x14ac:dyDescent="0.3">
      <c r="A124" s="2">
        <v>120</v>
      </c>
      <c r="B124" s="18">
        <v>52963</v>
      </c>
      <c r="C124" s="3" t="s">
        <v>5</v>
      </c>
      <c r="D124" s="3">
        <v>8</v>
      </c>
    </row>
    <row r="125" spans="1:4" x14ac:dyDescent="0.3">
      <c r="A125" s="2">
        <v>121</v>
      </c>
      <c r="B125" s="18">
        <v>53144</v>
      </c>
      <c r="C125" s="3" t="s">
        <v>5</v>
      </c>
      <c r="D125" s="3">
        <v>8</v>
      </c>
    </row>
    <row r="126" spans="1:4" x14ac:dyDescent="0.3">
      <c r="A126" s="2">
        <v>122</v>
      </c>
      <c r="B126" s="18">
        <v>53328</v>
      </c>
      <c r="C126" s="3" t="s">
        <v>5</v>
      </c>
      <c r="D126" s="3">
        <v>8</v>
      </c>
    </row>
    <row r="127" spans="1:4" x14ac:dyDescent="0.3">
      <c r="A127" s="2">
        <v>123</v>
      </c>
      <c r="B127" s="18">
        <v>53509</v>
      </c>
      <c r="C127" s="3" t="s">
        <v>5</v>
      </c>
      <c r="D127" s="3">
        <v>8</v>
      </c>
    </row>
    <row r="128" spans="1:4" x14ac:dyDescent="0.3">
      <c r="A128" s="2">
        <v>124</v>
      </c>
      <c r="B128" s="18">
        <v>53693</v>
      </c>
      <c r="C128" s="3" t="s">
        <v>5</v>
      </c>
      <c r="D128" s="3">
        <v>8</v>
      </c>
    </row>
    <row r="129" spans="1:4" x14ac:dyDescent="0.3">
      <c r="A129" s="2">
        <v>125</v>
      </c>
      <c r="B129" s="18">
        <v>53874</v>
      </c>
      <c r="C129" s="3" t="s">
        <v>5</v>
      </c>
      <c r="D129" s="3">
        <v>8</v>
      </c>
    </row>
    <row r="130" spans="1:4" x14ac:dyDescent="0.3">
      <c r="A130" s="2">
        <v>126</v>
      </c>
      <c r="B130" s="18">
        <v>54058</v>
      </c>
      <c r="C130" s="3" t="s">
        <v>5</v>
      </c>
      <c r="D130" s="3">
        <v>8</v>
      </c>
    </row>
    <row r="131" spans="1:4" x14ac:dyDescent="0.3">
      <c r="A131" s="2">
        <v>127</v>
      </c>
      <c r="B131" s="18">
        <v>54240</v>
      </c>
      <c r="C131" s="3" t="s">
        <v>5</v>
      </c>
      <c r="D131" s="3">
        <v>8</v>
      </c>
    </row>
    <row r="132" spans="1:4" x14ac:dyDescent="0.3">
      <c r="A132" s="2">
        <v>128</v>
      </c>
      <c r="B132" s="18">
        <v>54424</v>
      </c>
      <c r="C132" s="3" t="s">
        <v>5</v>
      </c>
      <c r="D132" s="3">
        <v>8</v>
      </c>
    </row>
    <row r="133" spans="1:4" x14ac:dyDescent="0.3">
      <c r="A133" s="2">
        <v>129</v>
      </c>
      <c r="B133" s="18">
        <v>54605</v>
      </c>
      <c r="C133" s="3" t="s">
        <v>5</v>
      </c>
      <c r="D133" s="3">
        <v>8</v>
      </c>
    </row>
    <row r="134" spans="1:4" x14ac:dyDescent="0.3">
      <c r="A134" s="2">
        <v>130</v>
      </c>
      <c r="B134" s="18">
        <v>54789</v>
      </c>
      <c r="C134" s="3" t="s">
        <v>5</v>
      </c>
      <c r="D134" s="3">
        <v>8</v>
      </c>
    </row>
    <row r="135" spans="1:4" x14ac:dyDescent="0.3">
      <c r="A135" s="2">
        <v>131</v>
      </c>
      <c r="B135" s="18">
        <v>54970</v>
      </c>
      <c r="C135" s="3" t="s">
        <v>5</v>
      </c>
      <c r="D135" s="3">
        <v>8</v>
      </c>
    </row>
    <row r="136" spans="1:4" x14ac:dyDescent="0.3">
      <c r="A136" s="2">
        <v>132</v>
      </c>
      <c r="B136" s="18">
        <v>55154</v>
      </c>
      <c r="C136" s="3" t="s">
        <v>5</v>
      </c>
      <c r="D136" s="3">
        <v>8</v>
      </c>
    </row>
    <row r="137" spans="1:4" x14ac:dyDescent="0.3">
      <c r="A137" s="2">
        <v>133</v>
      </c>
      <c r="B137" s="18">
        <v>55335</v>
      </c>
      <c r="C137" s="3" t="s">
        <v>5</v>
      </c>
      <c r="D137" s="3">
        <v>8</v>
      </c>
    </row>
    <row r="138" spans="1:4" x14ac:dyDescent="0.3">
      <c r="A138" s="2">
        <v>134</v>
      </c>
      <c r="B138" s="18">
        <v>55519</v>
      </c>
      <c r="C138" s="3" t="s">
        <v>5</v>
      </c>
      <c r="D138" s="3">
        <v>8</v>
      </c>
    </row>
    <row r="139" spans="1:4" x14ac:dyDescent="0.3">
      <c r="A139" s="2">
        <v>135</v>
      </c>
      <c r="B139" s="18">
        <v>55701</v>
      </c>
      <c r="C139" s="3" t="s">
        <v>5</v>
      </c>
      <c r="D139" s="3">
        <v>8</v>
      </c>
    </row>
    <row r="140" spans="1:4" x14ac:dyDescent="0.3">
      <c r="A140" s="2">
        <v>136</v>
      </c>
      <c r="B140" s="18">
        <v>55885</v>
      </c>
      <c r="C140" s="3" t="s">
        <v>5</v>
      </c>
      <c r="D140" s="3">
        <v>8</v>
      </c>
    </row>
    <row r="141" spans="1:4" x14ac:dyDescent="0.3">
      <c r="A141" s="2">
        <v>137</v>
      </c>
      <c r="B141" s="18">
        <v>56066</v>
      </c>
      <c r="C141" s="3" t="s">
        <v>5</v>
      </c>
      <c r="D141" s="3">
        <v>8</v>
      </c>
    </row>
    <row r="142" spans="1:4" x14ac:dyDescent="0.3">
      <c r="A142" s="2">
        <v>138</v>
      </c>
      <c r="B142" s="18">
        <v>56250</v>
      </c>
      <c r="C142" s="3" t="s">
        <v>5</v>
      </c>
      <c r="D142" s="3">
        <v>8</v>
      </c>
    </row>
    <row r="143" spans="1:4" x14ac:dyDescent="0.3">
      <c r="A143" s="2">
        <v>139</v>
      </c>
      <c r="B143" s="18">
        <v>56431</v>
      </c>
      <c r="C143" s="3" t="s">
        <v>5</v>
      </c>
      <c r="D143" s="3">
        <v>8</v>
      </c>
    </row>
    <row r="144" spans="1:4" x14ac:dyDescent="0.3">
      <c r="A144" s="2">
        <v>140</v>
      </c>
      <c r="B144" s="18">
        <v>56615</v>
      </c>
      <c r="C144" s="3" t="s">
        <v>5</v>
      </c>
      <c r="D144" s="3">
        <v>8</v>
      </c>
    </row>
    <row r="145" spans="1:4" x14ac:dyDescent="0.3">
      <c r="A145" s="2">
        <v>141</v>
      </c>
      <c r="B145" s="18">
        <v>56796</v>
      </c>
      <c r="C145" s="3" t="s">
        <v>5</v>
      </c>
      <c r="D145" s="3">
        <v>8</v>
      </c>
    </row>
    <row r="146" spans="1:4" x14ac:dyDescent="0.3">
      <c r="A146" s="2">
        <v>142</v>
      </c>
      <c r="B146" s="18">
        <v>56980</v>
      </c>
      <c r="C146" s="3" t="s">
        <v>5</v>
      </c>
      <c r="D146" s="3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topLeftCell="A5" workbookViewId="0">
      <selection activeCell="K25" sqref="K25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Workforce-Sailor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4</v>
      </c>
      <c r="C5" s="3">
        <v>2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51</v>
      </c>
      <c r="C8" s="3">
        <v>35</v>
      </c>
      <c r="D8" s="3">
        <v>25</v>
      </c>
      <c r="E8" s="3">
        <v>12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0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3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3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</v>
      </c>
      <c r="D21" s="3">
        <v>3</v>
      </c>
      <c r="E21" s="3">
        <v>4</v>
      </c>
    </row>
    <row r="22" spans="1:12" x14ac:dyDescent="0.3">
      <c r="A22" s="2" t="s">
        <v>40</v>
      </c>
      <c r="B22" s="3">
        <v>0</v>
      </c>
      <c r="C22" s="3">
        <v>1</v>
      </c>
      <c r="D22" s="3">
        <v>3</v>
      </c>
      <c r="E22" s="11">
        <v>0</v>
      </c>
    </row>
    <row r="23" spans="1:12" x14ac:dyDescent="0.3">
      <c r="A23" s="2" t="s">
        <v>38</v>
      </c>
      <c r="B23" s="3">
        <v>7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7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0.11700000000000001</v>
      </c>
      <c r="C29" s="3">
        <v>5.6000000000000001E-2</v>
      </c>
      <c r="D29" s="3">
        <v>7.0999999999999994E-2</v>
      </c>
      <c r="E29" s="3">
        <v>1.75E-3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1.75E-3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topLeftCell="A7" workbookViewId="0">
      <selection activeCell="E21" sqref="E21"/>
    </sheetView>
  </sheetViews>
  <sheetFormatPr defaultRowHeight="14.4" x14ac:dyDescent="0.3"/>
  <cols>
    <col min="1" max="1" width="39.88671875" customWidth="1"/>
    <col min="2" max="2" width="14.6640625" customWidth="1"/>
    <col min="3" max="4" width="14.109375" customWidth="1"/>
    <col min="5" max="5" width="14.5546875" customWidth="1"/>
  </cols>
  <sheetData>
    <row r="1" spans="1:11" ht="20.399999999999999" thickBot="1" x14ac:dyDescent="0.45">
      <c r="A1" s="1" t="str">
        <f ca="1">MID(CELL("filename",A1),FIND("]",CELL("filename",A1))+1,255)</f>
        <v>Workforce-Officer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thickTop="1" x14ac:dyDescent="0.3">
      <c r="A2" s="10" t="s">
        <v>33</v>
      </c>
    </row>
    <row r="4" spans="1:11" x14ac:dyDescent="0.3">
      <c r="A4" s="2" t="s">
        <v>12</v>
      </c>
      <c r="B4" s="2" t="s">
        <v>8</v>
      </c>
      <c r="C4" s="2" t="s">
        <v>9</v>
      </c>
      <c r="D4" s="2" t="s">
        <v>10</v>
      </c>
      <c r="E4" s="2" t="s">
        <v>11</v>
      </c>
    </row>
    <row r="5" spans="1:11" x14ac:dyDescent="0.3">
      <c r="A5" s="2" t="s">
        <v>22</v>
      </c>
      <c r="B5" s="3">
        <v>2</v>
      </c>
      <c r="C5" s="3">
        <v>4</v>
      </c>
      <c r="D5" s="3">
        <v>2</v>
      </c>
      <c r="E5" s="3">
        <v>1</v>
      </c>
    </row>
    <row r="7" spans="1:11" x14ac:dyDescent="0.3">
      <c r="A7" s="6" t="s">
        <v>19</v>
      </c>
      <c r="B7" s="2" t="s">
        <v>8</v>
      </c>
      <c r="C7" s="2" t="s">
        <v>9</v>
      </c>
      <c r="D7" s="2" t="s">
        <v>10</v>
      </c>
      <c r="E7" s="2" t="s">
        <v>11</v>
      </c>
    </row>
    <row r="8" spans="1:11" x14ac:dyDescent="0.3">
      <c r="A8" s="6" t="s">
        <v>25</v>
      </c>
      <c r="B8" s="3">
        <v>4</v>
      </c>
      <c r="C8" s="3">
        <v>40</v>
      </c>
      <c r="D8" s="3">
        <v>27</v>
      </c>
      <c r="E8" s="3">
        <v>26</v>
      </c>
    </row>
    <row r="9" spans="1:11" x14ac:dyDescent="0.3">
      <c r="A9" s="2" t="s">
        <v>16</v>
      </c>
      <c r="B9" s="11">
        <v>0</v>
      </c>
      <c r="C9" s="11">
        <v>0</v>
      </c>
      <c r="D9" s="11">
        <v>0</v>
      </c>
      <c r="E9" s="11">
        <v>0</v>
      </c>
    </row>
    <row r="10" spans="1:11" x14ac:dyDescent="0.3">
      <c r="A10" s="2" t="s">
        <v>17</v>
      </c>
      <c r="B10" s="3">
        <v>0</v>
      </c>
      <c r="C10" s="3">
        <v>0</v>
      </c>
      <c r="D10" s="3">
        <v>0</v>
      </c>
      <c r="E10" s="3">
        <v>0</v>
      </c>
    </row>
    <row r="11" spans="1:11" x14ac:dyDescent="0.3">
      <c r="A11" s="6" t="s">
        <v>26</v>
      </c>
      <c r="B11" s="3">
        <v>0</v>
      </c>
      <c r="C11" s="3">
        <v>0</v>
      </c>
      <c r="D11" s="3">
        <v>0</v>
      </c>
      <c r="E11" s="3">
        <v>0</v>
      </c>
    </row>
    <row r="12" spans="1:11" x14ac:dyDescent="0.3">
      <c r="A12" s="2" t="s">
        <v>18</v>
      </c>
      <c r="B12" s="3">
        <v>8</v>
      </c>
      <c r="C12" s="3">
        <v>0</v>
      </c>
      <c r="D12" s="3">
        <v>0</v>
      </c>
      <c r="E12" s="11">
        <v>0</v>
      </c>
    </row>
    <row r="14" spans="1:11" x14ac:dyDescent="0.3">
      <c r="A14" s="2" t="s">
        <v>42</v>
      </c>
      <c r="B14" s="2" t="s">
        <v>8</v>
      </c>
      <c r="C14" s="2" t="s">
        <v>9</v>
      </c>
      <c r="D14" s="2" t="s">
        <v>10</v>
      </c>
      <c r="E14" s="2" t="s">
        <v>11</v>
      </c>
    </row>
    <row r="15" spans="1:11" x14ac:dyDescent="0.3">
      <c r="A15" s="2" t="s">
        <v>27</v>
      </c>
      <c r="B15" s="3">
        <v>2</v>
      </c>
      <c r="C15" s="3">
        <v>2</v>
      </c>
      <c r="D15" s="3">
        <v>2</v>
      </c>
      <c r="E15" s="3">
        <v>4</v>
      </c>
    </row>
    <row r="16" spans="1:11" x14ac:dyDescent="0.3">
      <c r="A16" s="2" t="s">
        <v>35</v>
      </c>
      <c r="B16" s="3">
        <v>2</v>
      </c>
      <c r="C16" s="3">
        <v>2</v>
      </c>
      <c r="D16" s="3">
        <v>2</v>
      </c>
      <c r="E16" s="11">
        <v>0</v>
      </c>
    </row>
    <row r="17" spans="1:12" x14ac:dyDescent="0.3">
      <c r="A17" s="2" t="s">
        <v>29</v>
      </c>
      <c r="B17" s="3">
        <v>4</v>
      </c>
      <c r="C17" s="3">
        <v>4</v>
      </c>
      <c r="D17" s="3">
        <v>4</v>
      </c>
      <c r="E17" s="3">
        <v>0</v>
      </c>
      <c r="L17" s="2"/>
    </row>
    <row r="18" spans="1:12" x14ac:dyDescent="0.3">
      <c r="A18" s="6" t="s">
        <v>31</v>
      </c>
      <c r="B18" s="3">
        <v>4</v>
      </c>
      <c r="C18" s="3">
        <v>4</v>
      </c>
      <c r="D18" s="3">
        <v>4</v>
      </c>
      <c r="E18" s="11">
        <v>0</v>
      </c>
    </row>
    <row r="20" spans="1:12" x14ac:dyDescent="0.3">
      <c r="A20" s="2" t="s">
        <v>36</v>
      </c>
      <c r="B20" s="2" t="s">
        <v>8</v>
      </c>
      <c r="C20" s="2" t="s">
        <v>9</v>
      </c>
      <c r="D20" s="2" t="s">
        <v>10</v>
      </c>
      <c r="E20" s="2" t="s">
        <v>11</v>
      </c>
    </row>
    <row r="21" spans="1:12" x14ac:dyDescent="0.3">
      <c r="A21" s="2" t="s">
        <v>37</v>
      </c>
      <c r="B21" s="3">
        <v>0</v>
      </c>
      <c r="C21" s="3">
        <v>15</v>
      </c>
      <c r="D21" s="3">
        <v>4</v>
      </c>
      <c r="E21" s="3">
        <v>4</v>
      </c>
    </row>
    <row r="22" spans="1:12" x14ac:dyDescent="0.3">
      <c r="A22" s="2" t="s">
        <v>40</v>
      </c>
      <c r="B22" s="3">
        <v>0</v>
      </c>
      <c r="C22" s="3">
        <v>15</v>
      </c>
      <c r="D22" s="3">
        <v>4</v>
      </c>
      <c r="E22" s="11">
        <v>0</v>
      </c>
    </row>
    <row r="23" spans="1:12" x14ac:dyDescent="0.3">
      <c r="A23" s="2" t="s">
        <v>38</v>
      </c>
      <c r="B23" s="3">
        <v>10</v>
      </c>
      <c r="C23" s="3">
        <v>4</v>
      </c>
      <c r="D23" s="3">
        <v>5</v>
      </c>
      <c r="E23" s="3">
        <v>0</v>
      </c>
    </row>
    <row r="24" spans="1:12" x14ac:dyDescent="0.3">
      <c r="A24" s="6" t="s">
        <v>39</v>
      </c>
      <c r="B24" s="3">
        <v>10</v>
      </c>
      <c r="C24" s="3">
        <v>4</v>
      </c>
      <c r="D24" s="3">
        <v>5</v>
      </c>
      <c r="E24" s="11">
        <v>0</v>
      </c>
    </row>
    <row r="26" spans="1:12" x14ac:dyDescent="0.3">
      <c r="A26" s="6" t="s">
        <v>23</v>
      </c>
      <c r="B26" s="2" t="s">
        <v>8</v>
      </c>
      <c r="C26" s="2" t="s">
        <v>9</v>
      </c>
      <c r="D26" s="2" t="s">
        <v>10</v>
      </c>
      <c r="E26" s="2" t="s">
        <v>11</v>
      </c>
    </row>
    <row r="27" spans="1:12" x14ac:dyDescent="0.3">
      <c r="A27" s="6" t="s">
        <v>25</v>
      </c>
      <c r="B27" s="11">
        <v>0</v>
      </c>
      <c r="C27" s="11">
        <v>0</v>
      </c>
      <c r="D27" s="11">
        <v>0</v>
      </c>
      <c r="E27" s="11">
        <v>0</v>
      </c>
    </row>
    <row r="28" spans="1:12" x14ac:dyDescent="0.3">
      <c r="A28" s="2" t="s">
        <v>16</v>
      </c>
      <c r="B28" s="11">
        <v>0</v>
      </c>
      <c r="C28" s="11">
        <v>0</v>
      </c>
      <c r="D28" s="11">
        <v>0</v>
      </c>
      <c r="E28" s="11">
        <v>0</v>
      </c>
      <c r="F28" s="10"/>
    </row>
    <row r="29" spans="1:12" x14ac:dyDescent="0.3">
      <c r="A29" s="2" t="s">
        <v>17</v>
      </c>
      <c r="B29" s="3">
        <v>0</v>
      </c>
      <c r="C29" s="3">
        <v>4.9000000000000002E-2</v>
      </c>
      <c r="D29" s="3">
        <v>8.1000000000000003E-2</v>
      </c>
      <c r="E29" s="3">
        <v>0.05</v>
      </c>
    </row>
    <row r="30" spans="1:12" x14ac:dyDescent="0.3">
      <c r="A30" s="6" t="s">
        <v>26</v>
      </c>
      <c r="B30" s="11">
        <v>0</v>
      </c>
      <c r="C30" s="11">
        <v>0</v>
      </c>
      <c r="D30" s="11">
        <v>0</v>
      </c>
      <c r="E30" s="3">
        <v>0.01</v>
      </c>
    </row>
    <row r="31" spans="1:12" x14ac:dyDescent="0.3">
      <c r="A31" s="2" t="s">
        <v>18</v>
      </c>
      <c r="B31" s="3">
        <v>0</v>
      </c>
      <c r="C31" s="3">
        <v>0</v>
      </c>
      <c r="D31" s="3">
        <v>0</v>
      </c>
      <c r="E31" s="11">
        <v>0</v>
      </c>
    </row>
    <row r="33" spans="1:5" x14ac:dyDescent="0.3">
      <c r="A33" s="6"/>
      <c r="B33" s="2"/>
      <c r="C33" s="2"/>
      <c r="D33" s="2"/>
      <c r="E33" s="2"/>
    </row>
    <row r="34" spans="1:5" x14ac:dyDescent="0.3">
      <c r="A34" s="6"/>
    </row>
    <row r="35" spans="1:5" x14ac:dyDescent="0.3">
      <c r="A35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E11" sqref="E11"/>
    </sheetView>
  </sheetViews>
  <sheetFormatPr defaultRowHeight="14.4" x14ac:dyDescent="0.3"/>
  <cols>
    <col min="2" max="2" width="30.109375" bestFit="1" customWidth="1"/>
  </cols>
  <sheetData>
    <row r="1" spans="1:6" x14ac:dyDescent="0.3">
      <c r="A1" s="10" t="s">
        <v>51</v>
      </c>
    </row>
    <row r="2" spans="1:6" x14ac:dyDescent="0.3">
      <c r="A2" s="10"/>
    </row>
    <row r="3" spans="1:6" x14ac:dyDescent="0.3"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3">
      <c r="B4" t="s">
        <v>5</v>
      </c>
      <c r="C4" s="3"/>
      <c r="D4" s="3"/>
      <c r="E4" s="3"/>
      <c r="F4" s="3"/>
    </row>
    <row r="5" spans="1:6" x14ac:dyDescent="0.3">
      <c r="B5" t="s">
        <v>6</v>
      </c>
      <c r="C5" s="3"/>
      <c r="D5" s="3"/>
      <c r="E5" s="3"/>
      <c r="F5" s="3"/>
    </row>
    <row r="8" spans="1:6" x14ac:dyDescent="0.3">
      <c r="B8" t="s">
        <v>52</v>
      </c>
      <c r="C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Fleet Size Schedule</vt:lpstr>
      <vt:lpstr>Input Rate Schedule</vt:lpstr>
      <vt:lpstr>Workforce-Sailor</vt:lpstr>
      <vt:lpstr>Workforce-Officer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Nick</cp:lastModifiedBy>
  <dcterms:created xsi:type="dcterms:W3CDTF">2018-10-08T23:48:44Z</dcterms:created>
  <dcterms:modified xsi:type="dcterms:W3CDTF">2021-08-16T22:47:20Z</dcterms:modified>
</cp:coreProperties>
</file>