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580"/>
  </bookViews>
  <sheets>
    <sheet name="数据库" sheetId="2" r:id="rId1"/>
    <sheet name="报价单" sheetId="1" r:id="rId2"/>
    <sheet name="制作说明模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<sst xmlns="http://schemas.openxmlformats.org/spreadsheetml/2006/main" count="911" uniqueCount="464">
  <si>
    <t>报价单名称</t>
  </si>
  <si>
    <t>描述</t>
  </si>
  <si>
    <t>材料名称</t>
  </si>
  <si>
    <t>单位</t>
  </si>
  <si>
    <t>现未税价</t>
  </si>
  <si>
    <t>含税（13%）</t>
  </si>
  <si>
    <t>纸张</t>
  </si>
  <si>
    <t>A4黑白单面</t>
  </si>
  <si>
    <t>A4 80g 复印纸</t>
  </si>
  <si>
    <t>元/P</t>
  </si>
  <si>
    <t>A4黑白双面</t>
  </si>
  <si>
    <t>A4彩色单面</t>
  </si>
  <si>
    <t>A4彩色双面</t>
  </si>
  <si>
    <t>彩单A3D</t>
  </si>
  <si>
    <t>彩色单面打印</t>
  </si>
  <si>
    <t>DoubleA复印纸 80g A3</t>
  </si>
  <si>
    <t>彩单A3</t>
  </si>
  <si>
    <t xml:space="preserve">A3 80g 复印纸 </t>
  </si>
  <si>
    <t>铜版A3 200</t>
  </si>
  <si>
    <t>彩色铜版纸200 A3单面</t>
  </si>
  <si>
    <t>铜版A3 250</t>
  </si>
  <si>
    <t>彩色铜版纸250 A3单面</t>
  </si>
  <si>
    <t>铜版A3+ 250</t>
  </si>
  <si>
    <t>彩色铜版纸250 A3+单面</t>
  </si>
  <si>
    <t>铜版A3 300</t>
  </si>
  <si>
    <t>彩色铜版纸300 A3单面</t>
  </si>
  <si>
    <t xml:space="preserve">铜版A4 250 </t>
  </si>
  <si>
    <t>彩激A3 100</t>
  </si>
  <si>
    <t>彩色彩激纸100 A3 单面</t>
  </si>
  <si>
    <t>彩激纸 100g A3 单面</t>
  </si>
  <si>
    <t>彩激A3 120</t>
  </si>
  <si>
    <t>彩色彩激纸120 A3 单面</t>
  </si>
  <si>
    <t>彩激纸 120g A3 单面</t>
  </si>
  <si>
    <t>彩激A4 80</t>
  </si>
  <si>
    <t>彩色彩激纸80 A4 单面</t>
  </si>
  <si>
    <t>彩激纸 80g A4 单面</t>
  </si>
  <si>
    <t>复写纸 80克</t>
  </si>
  <si>
    <t>上白下红80g</t>
  </si>
  <si>
    <t>80g</t>
  </si>
  <si>
    <t>封面纸张</t>
  </si>
  <si>
    <t>彩激封面胶装</t>
  </si>
  <si>
    <t>激彩胶装封面</t>
  </si>
  <si>
    <t>A3 250g 铜版纸 不覆膜 单面印刷</t>
  </si>
  <si>
    <t>皮纹封面胶装</t>
  </si>
  <si>
    <t>皮纹纸激打封面</t>
  </si>
  <si>
    <t>250g彩色皮纹纸，单面印</t>
  </si>
  <si>
    <t>彩激封面胶装A款</t>
  </si>
  <si>
    <t>A4 250g铜版纸</t>
  </si>
  <si>
    <t>元/本</t>
  </si>
  <si>
    <t>彩激封面胶装B款</t>
  </si>
  <si>
    <t>A4 250g铜版纸(含封面+压膜)</t>
  </si>
  <si>
    <t>A4 250g铜版纸，覆亚膜或亮膜</t>
  </si>
  <si>
    <t>皮纹封面胶装C款</t>
  </si>
  <si>
    <t>A4 250g皮纹纸</t>
  </si>
  <si>
    <t>皮纹封面胶装A款</t>
  </si>
  <si>
    <t>皮纹纸胶装(黑白封面3CM内)</t>
  </si>
  <si>
    <t>A4 250g彩色皮纹纸</t>
  </si>
  <si>
    <t>装订方式</t>
  </si>
  <si>
    <t>胶装服务</t>
  </si>
  <si>
    <t>胶装本</t>
  </si>
  <si>
    <t>骑马订</t>
  </si>
  <si>
    <t>平钉</t>
  </si>
  <si>
    <t>平钉装订</t>
  </si>
  <si>
    <t>两孔夹</t>
  </si>
  <si>
    <t>两孔简易夹</t>
  </si>
  <si>
    <t>塑料原子夹</t>
  </si>
  <si>
    <t>软塑料夹条</t>
  </si>
  <si>
    <t>自锁夹条</t>
  </si>
  <si>
    <t>元/根</t>
  </si>
  <si>
    <t>圈装A款</t>
  </si>
  <si>
    <t>黑色</t>
  </si>
  <si>
    <t>圈装B款</t>
  </si>
  <si>
    <t>白色</t>
  </si>
  <si>
    <t>磨砂PVC B款</t>
  </si>
  <si>
    <t>磨砂PVC  A4</t>
  </si>
  <si>
    <t>磨砂PVC A款</t>
  </si>
  <si>
    <t>磨砂PVC  A5</t>
  </si>
  <si>
    <t>元/张</t>
  </si>
  <si>
    <t>A4哑粉纸</t>
  </si>
  <si>
    <t>A4 可书写</t>
  </si>
  <si>
    <t>A5哑粉纸</t>
  </si>
  <si>
    <t>A5 可书写</t>
  </si>
  <si>
    <t>精装</t>
  </si>
  <si>
    <t>对裱精装</t>
  </si>
  <si>
    <t>隔页纸</t>
  </si>
  <si>
    <t>粉红色隔页纸</t>
  </si>
  <si>
    <t>粉红插页纸</t>
  </si>
  <si>
    <t>蓝色隔页纸</t>
  </si>
  <si>
    <t>蓝色插页纸</t>
  </si>
  <si>
    <t>塑封A4</t>
  </si>
  <si>
    <t>塑封不含内页</t>
  </si>
  <si>
    <t>塑封A5&amp;A6</t>
  </si>
  <si>
    <t>打孔</t>
  </si>
  <si>
    <t>文件打孔100页</t>
  </si>
  <si>
    <t>100P</t>
  </si>
  <si>
    <t>元/次</t>
  </si>
  <si>
    <t>左侧上下钉</t>
  </si>
  <si>
    <t>文件订钉两个</t>
  </si>
  <si>
    <t>两个</t>
  </si>
  <si>
    <t>元/个</t>
  </si>
  <si>
    <t>左侧一钉</t>
  </si>
  <si>
    <t>文件订钉单个</t>
  </si>
  <si>
    <t>单个</t>
  </si>
  <si>
    <t>辅料</t>
  </si>
  <si>
    <t>侧标</t>
  </si>
  <si>
    <t>文件夹侧标制作</t>
  </si>
  <si>
    <t>铜版250g</t>
  </si>
  <si>
    <t>封面+侧标</t>
  </si>
  <si>
    <t>文件夹封面+侧标</t>
  </si>
  <si>
    <t>元/套</t>
  </si>
  <si>
    <t>宣传成品</t>
  </si>
  <si>
    <t>对折卡</t>
  </si>
  <si>
    <t>A5</t>
  </si>
  <si>
    <t>250g铜板，双面彩印，塑封</t>
  </si>
  <si>
    <t>袖珍卡</t>
  </si>
  <si>
    <t>A6</t>
  </si>
  <si>
    <t>三折卡</t>
  </si>
  <si>
    <t>扇形卡</t>
  </si>
  <si>
    <t>折扇形</t>
  </si>
  <si>
    <t>X展架B款</t>
  </si>
  <si>
    <t>800X1800mm(含画面)</t>
  </si>
  <si>
    <t>含排版与设计</t>
  </si>
  <si>
    <t>X展架A款</t>
  </si>
  <si>
    <t>600X1600mm(含画面)</t>
  </si>
  <si>
    <t>易拉宝A款</t>
  </si>
  <si>
    <t>800X2000mm(含画面)</t>
  </si>
  <si>
    <t>铝合金易拉宝，含排版与设计</t>
  </si>
  <si>
    <t>易拉宝B款</t>
  </si>
  <si>
    <t>1200*2000mm（含画面）</t>
  </si>
  <si>
    <t>易拉宝C款</t>
  </si>
  <si>
    <t>800X2000mm(含画面)塑钢</t>
  </si>
  <si>
    <t>海报A款A3</t>
  </si>
  <si>
    <t>彩喷纸A3(420*297mm)</t>
  </si>
  <si>
    <t>彩喷纸</t>
  </si>
  <si>
    <t>海报A款A2</t>
  </si>
  <si>
    <t>彩喷纸A2(420*594mm)</t>
  </si>
  <si>
    <t>海报A款A1</t>
  </si>
  <si>
    <t>彩喷纸A1(840*594mm)</t>
  </si>
  <si>
    <t>海报B款A3</t>
  </si>
  <si>
    <t>PP背胶纸A3(420*297mm)</t>
  </si>
  <si>
    <t>PP背胶纸</t>
  </si>
  <si>
    <t>海报B款A2</t>
  </si>
  <si>
    <t>PP背胶纸A2(420*594mm)</t>
  </si>
  <si>
    <t>海报B款A1</t>
  </si>
  <si>
    <t>PP背胶纸A1(840*594mm)</t>
  </si>
  <si>
    <t>海报B款A0</t>
  </si>
  <si>
    <t>PP背胶纸A0(840*1189mm)</t>
  </si>
  <si>
    <t>印章</t>
  </si>
  <si>
    <t>万次章固定款</t>
  </si>
  <si>
    <t>万次章30*50</t>
  </si>
  <si>
    <t>万次章定制款</t>
  </si>
  <si>
    <t>50*20以内</t>
  </si>
  <si>
    <t>万次章特规款</t>
  </si>
  <si>
    <t>其他</t>
  </si>
  <si>
    <t>回墨章</t>
  </si>
  <si>
    <t>固定尺寸</t>
  </si>
  <si>
    <t>光盘</t>
  </si>
  <si>
    <t>刻录A款</t>
  </si>
  <si>
    <t>光盘无标签</t>
  </si>
  <si>
    <t>纯白光盘</t>
  </si>
  <si>
    <t>刻录B款</t>
  </si>
  <si>
    <t>光盘含标签</t>
  </si>
  <si>
    <t>U盘</t>
  </si>
  <si>
    <t>U盘A款</t>
  </si>
  <si>
    <t>32G</t>
  </si>
  <si>
    <t>带LOGO</t>
  </si>
  <si>
    <t>U盘B款</t>
  </si>
  <si>
    <t>64G</t>
  </si>
  <si>
    <t>不干胶</t>
  </si>
  <si>
    <t>A4/A5</t>
  </si>
  <si>
    <t>信封</t>
  </si>
  <si>
    <t>信封7号</t>
  </si>
  <si>
    <t>7号120g 双胶纸 1000起订</t>
  </si>
  <si>
    <t>信封5号</t>
  </si>
  <si>
    <t>5号120g 双胶纸 1000起订</t>
  </si>
  <si>
    <t>信封特规</t>
  </si>
  <si>
    <t>140*210mm 80g双胶纸 1000起订</t>
  </si>
  <si>
    <t>名片</t>
  </si>
  <si>
    <t>帛玉超滑普白 89*51</t>
  </si>
  <si>
    <t>100张/盒</t>
  </si>
  <si>
    <t>元/盒</t>
  </si>
  <si>
    <t>文件夹</t>
  </si>
  <si>
    <t>白夹25mm</t>
  </si>
  <si>
    <t>2孔白色文件夹2.5cm</t>
  </si>
  <si>
    <t>白夹50mm</t>
  </si>
  <si>
    <t>2孔白色文件夹5cm</t>
  </si>
  <si>
    <t>黑夹75mm</t>
  </si>
  <si>
    <t>2孔3寸黑色快劳夹7.5cm</t>
  </si>
  <si>
    <t>白夹75mm</t>
  </si>
  <si>
    <t>2孔3寸白色快劳夹7.5cm</t>
  </si>
  <si>
    <t>白夹100mm</t>
  </si>
  <si>
    <t>2孔3寸白色快劳夹10cm</t>
  </si>
  <si>
    <t>黑夹55mm</t>
  </si>
  <si>
    <t>2孔2寸黑色文件夹5.5CM</t>
  </si>
  <si>
    <t>白夹55mm</t>
  </si>
  <si>
    <t>2孔2寸白色文件夹5.5CM</t>
  </si>
  <si>
    <t>固定款55mm</t>
  </si>
  <si>
    <t>固定款75mm</t>
  </si>
  <si>
    <t>2孔2寸黑色文件夹7.5CM</t>
  </si>
  <si>
    <t>指定款55mm</t>
  </si>
  <si>
    <t>指定款75mm</t>
  </si>
  <si>
    <t>3孔白夹25mm</t>
  </si>
  <si>
    <t>3孔白色文件夹2.5cm</t>
  </si>
  <si>
    <t>3孔白夹50mm</t>
  </si>
  <si>
    <t>3孔白色文件夹5cm</t>
  </si>
  <si>
    <t>4空白夹100mm</t>
  </si>
  <si>
    <t>4孔白色文件夹4cm</t>
  </si>
  <si>
    <t>双孔夹</t>
  </si>
  <si>
    <t>双孔O环文件夹 TC5312（黑色）</t>
  </si>
  <si>
    <t>伸缩夹</t>
  </si>
  <si>
    <t>如意伸缩夹</t>
  </si>
  <si>
    <t>索引纸</t>
  </si>
  <si>
    <t>PP索引纸A款</t>
  </si>
  <si>
    <t>PP索引纸1-12等份</t>
  </si>
  <si>
    <t>PP索引纸B款</t>
  </si>
  <si>
    <t>PP索引纸1-20等份</t>
  </si>
  <si>
    <t>PP索引纸C款</t>
  </si>
  <si>
    <t>PP索引纸1-31等份</t>
  </si>
  <si>
    <t xml:space="preserve"> </t>
  </si>
  <si>
    <t>PP索引纸D款</t>
  </si>
  <si>
    <t>PP索引纸1-50等份</t>
  </si>
  <si>
    <t>纸质索引纸</t>
  </si>
  <si>
    <t>纸质1-12</t>
  </si>
  <si>
    <t>纯色索引纸A款</t>
  </si>
  <si>
    <t>纯色1-21</t>
  </si>
  <si>
    <t>纯色索引纸B款</t>
  </si>
  <si>
    <t>纯色1-31</t>
  </si>
  <si>
    <t>定制耳朵纸</t>
  </si>
  <si>
    <t>耳朵纸【纸质】</t>
  </si>
  <si>
    <t>耳朵纸【铜版纸】A款</t>
  </si>
  <si>
    <t>铜版索引纸 10以内</t>
  </si>
  <si>
    <t>250g铜版纸，正面和耳朵纸都印刷内容</t>
  </si>
  <si>
    <t>耳朵纸【铜版纸】B款</t>
  </si>
  <si>
    <t>铜版索引纸 10以上</t>
  </si>
  <si>
    <t>抽杆夹</t>
  </si>
  <si>
    <t>塑料抽杆夹</t>
  </si>
  <si>
    <t>夹条</t>
  </si>
  <si>
    <t>夹条A款</t>
  </si>
  <si>
    <t>A4(含磨砂片1.2cm内)</t>
  </si>
  <si>
    <t>夹条简装 铁圈/夹条/胶圈</t>
  </si>
  <si>
    <t>夹条B款</t>
  </si>
  <si>
    <t>A4(含磨砂片1.2cm以上)</t>
  </si>
  <si>
    <t>夹条C款</t>
  </si>
  <si>
    <t>铁圈/胶圈A5</t>
  </si>
  <si>
    <t>精装A款</t>
  </si>
  <si>
    <t>铁圈外精装A4(含封面)</t>
  </si>
  <si>
    <t>精装B款</t>
  </si>
  <si>
    <t>铁圈外精装A5(含封面)</t>
  </si>
  <si>
    <t>11孔袋</t>
  </si>
  <si>
    <t>纽扣袋</t>
  </si>
  <si>
    <t>透明纽扣袋 白扣</t>
  </si>
  <si>
    <t>长尾夹A款</t>
  </si>
  <si>
    <t>长尾夹</t>
  </si>
  <si>
    <t>回形针</t>
  </si>
  <si>
    <t>回形针彩色</t>
  </si>
  <si>
    <t>铁环</t>
  </si>
  <si>
    <t>牛皮纸文件袋</t>
  </si>
  <si>
    <t>档案袋</t>
  </si>
  <si>
    <t>文件盒</t>
  </si>
  <si>
    <t>5.5cm蓝色或黑色档案盒</t>
  </si>
  <si>
    <t>止滑夹条</t>
  </si>
  <si>
    <t>夹条 止滑夹条</t>
  </si>
  <si>
    <t>档案盒</t>
  </si>
  <si>
    <t>档案盒A款</t>
  </si>
  <si>
    <t>蓝色35mm</t>
  </si>
  <si>
    <t>档案盒B款</t>
  </si>
  <si>
    <t>蓝色55mm</t>
  </si>
  <si>
    <t>档案盒C款</t>
  </si>
  <si>
    <t>蓝色75mm</t>
  </si>
  <si>
    <t>档案盒指定C款</t>
  </si>
  <si>
    <t>史泰博75mm</t>
  </si>
  <si>
    <t>档案盒指定B款</t>
  </si>
  <si>
    <t>加厚磁吸式</t>
  </si>
  <si>
    <t>档案盒升级B款</t>
  </si>
  <si>
    <t>升级55m</t>
  </si>
  <si>
    <t>档案盒升级C款</t>
  </si>
  <si>
    <t>升级75mm</t>
  </si>
  <si>
    <t>档案盒指定A1款</t>
  </si>
  <si>
    <t>得力5683</t>
  </si>
  <si>
    <t>档案盒指定A2款</t>
  </si>
  <si>
    <t>得力5604</t>
  </si>
  <si>
    <t>档案盒指定A3款</t>
  </si>
  <si>
    <t>得力5684</t>
  </si>
  <si>
    <t>牛皮纸档案盒A</t>
  </si>
  <si>
    <t>牛皮纸 5cm</t>
  </si>
  <si>
    <t>牛皮纸档案盒B</t>
  </si>
  <si>
    <t>牛皮纸 8cm</t>
  </si>
  <si>
    <t>牛皮纸档案盒C</t>
  </si>
  <si>
    <t>牛皮纸 10cm</t>
  </si>
  <si>
    <t>牛皮纸档案盒D</t>
  </si>
  <si>
    <t>牛皮纸 12cm</t>
  </si>
  <si>
    <t>扫描</t>
  </si>
  <si>
    <t>扫描服务</t>
  </si>
  <si>
    <t>内页 彩双</t>
  </si>
  <si>
    <t>元/页</t>
  </si>
  <si>
    <t>扫描增值服务</t>
  </si>
  <si>
    <t>PDF 书签</t>
  </si>
  <si>
    <t>资料册</t>
  </si>
  <si>
    <t>资料册A款</t>
  </si>
  <si>
    <t>资料册30袋</t>
  </si>
  <si>
    <t>资料册B款</t>
  </si>
  <si>
    <t>资料册40袋</t>
  </si>
  <si>
    <t>资料册C款</t>
  </si>
  <si>
    <t>资料册60袋</t>
  </si>
  <si>
    <t>资料册D款</t>
  </si>
  <si>
    <t>资料册80袋</t>
  </si>
  <si>
    <t>资料册E款</t>
  </si>
  <si>
    <t>资料册100袋</t>
  </si>
  <si>
    <t>台牌</t>
  </si>
  <si>
    <t>台牌A款</t>
  </si>
  <si>
    <t>塑形台牌 A5</t>
  </si>
  <si>
    <t>台牌B款</t>
  </si>
  <si>
    <t>塑形台牌 A4</t>
  </si>
  <si>
    <t>表格服务</t>
  </si>
  <si>
    <t xml:space="preserve">调整表格费  </t>
  </si>
  <si>
    <t>给客户提供表格调整服务</t>
  </si>
  <si>
    <t xml:space="preserve">邮件转格式  </t>
  </si>
  <si>
    <t>调整邮件格式为打印格式</t>
  </si>
  <si>
    <t>文件对比</t>
  </si>
  <si>
    <t>进行多版本文件比较</t>
  </si>
  <si>
    <t>设计</t>
  </si>
  <si>
    <t>设计费A</t>
  </si>
  <si>
    <t>排版设计</t>
  </si>
  <si>
    <t>设计费B</t>
  </si>
  <si>
    <t>抠图排版设计</t>
  </si>
  <si>
    <t>设计费C</t>
  </si>
  <si>
    <t>整合排版设计</t>
  </si>
  <si>
    <t>A5黑白双面打印</t>
  </si>
  <si>
    <t>A5 80g 复印纸</t>
  </si>
  <si>
    <t>A5黑白单面打印</t>
  </si>
  <si>
    <t>A5彩色双面打印</t>
  </si>
  <si>
    <t>A5彩色单面打印</t>
  </si>
  <si>
    <t>A3黑白单面</t>
  </si>
  <si>
    <t>A3黑白双面</t>
  </si>
  <si>
    <t>黑夹35mm</t>
  </si>
  <si>
    <t>2孔2寸黑色文件夹3.5CM</t>
  </si>
  <si>
    <t>成品</t>
  </si>
  <si>
    <t>袖珍卡套+吊绳</t>
  </si>
  <si>
    <t>工艺</t>
  </si>
  <si>
    <t>压虚线</t>
  </si>
  <si>
    <t>刻录C款</t>
  </si>
  <si>
    <t>空光盘</t>
  </si>
  <si>
    <t xml:space="preserve">         报价单        </t>
  </si>
  <si>
    <t>询价信息：</t>
  </si>
  <si>
    <t>项目号：</t>
  </si>
  <si>
    <t>询价人：</t>
  </si>
  <si>
    <t>邮箱：</t>
  </si>
  <si>
    <t>中心号：</t>
  </si>
  <si>
    <t>方案号：</t>
  </si>
  <si>
    <t>收货人：</t>
  </si>
  <si>
    <t>收货人电话：</t>
  </si>
  <si>
    <t>尊敬的客户，您好！兹对贵司所需要产品报价如下</t>
  </si>
  <si>
    <t>序号</t>
  </si>
  <si>
    <t>产品名称</t>
  </si>
  <si>
    <t>参数</t>
  </si>
  <si>
    <t>份数</t>
  </si>
  <si>
    <t>单份量</t>
  </si>
  <si>
    <t>未税单价</t>
  </si>
  <si>
    <t>未税金额</t>
  </si>
  <si>
    <t>总页数</t>
  </si>
  <si>
    <t>1、黑夹套</t>
  </si>
  <si>
    <t>个</t>
  </si>
  <si>
    <t>页（P）</t>
  </si>
  <si>
    <t>张</t>
  </si>
  <si>
    <t>套</t>
  </si>
  <si>
    <t>次</t>
  </si>
  <si>
    <t>2、简装本</t>
  </si>
  <si>
    <t>3、胶装本</t>
  </si>
  <si>
    <t>本</t>
  </si>
  <si>
    <t>4、圈装本</t>
  </si>
  <si>
    <t>5、复写本</t>
  </si>
  <si>
    <t>6、装订本</t>
  </si>
  <si>
    <t>7、散装</t>
  </si>
  <si>
    <t>8、扫描服务</t>
  </si>
  <si>
    <t>扫描服务服务</t>
  </si>
  <si>
    <t>扫描服务增值服务</t>
  </si>
  <si>
    <t>9、装订本</t>
  </si>
  <si>
    <t>10、</t>
  </si>
  <si>
    <t>11、</t>
  </si>
  <si>
    <t>12、</t>
  </si>
  <si>
    <t>13、</t>
  </si>
  <si>
    <t>14、</t>
  </si>
  <si>
    <t>15、</t>
  </si>
  <si>
    <t>16、</t>
  </si>
  <si>
    <t>17、</t>
  </si>
  <si>
    <t>18、</t>
  </si>
  <si>
    <t>19、</t>
  </si>
  <si>
    <t>20、</t>
  </si>
  <si>
    <t>21、</t>
  </si>
  <si>
    <t>22、</t>
  </si>
  <si>
    <t>23、</t>
  </si>
  <si>
    <t>24、</t>
  </si>
  <si>
    <t>25、</t>
  </si>
  <si>
    <t>26、</t>
  </si>
  <si>
    <t>27、</t>
  </si>
  <si>
    <t>28、</t>
  </si>
  <si>
    <t>29、</t>
  </si>
  <si>
    <t>30、</t>
  </si>
  <si>
    <t>快递费</t>
  </si>
  <si>
    <t>顺丰</t>
  </si>
  <si>
    <t>按实际收取</t>
  </si>
  <si>
    <t>未税总计：</t>
  </si>
  <si>
    <t>13%税率总计：</t>
  </si>
  <si>
    <t>交货信息</t>
  </si>
  <si>
    <t>文件预计完成日期：</t>
  </si>
  <si>
    <t>上海办物资送达时间：</t>
  </si>
  <si>
    <t>发送快递信息：</t>
  </si>
  <si>
    <r>
      <rPr>
        <sz val="12"/>
        <color theme="1"/>
        <rFont val="等线"/>
        <charset val="134"/>
        <scheme val="minor"/>
      </rPr>
      <t>注明：</t>
    </r>
    <r>
      <rPr>
        <sz val="12"/>
        <color rgb="FFFF0000"/>
        <rFont val="等线"/>
        <charset val="134"/>
        <scheme val="minor"/>
      </rPr>
      <t>1、复写纸、易拉宝、海报、三折卡、圈装本、定制耳朵纸等制作类交货时间在批复后三个工作日。</t>
    </r>
  </si>
  <si>
    <t>2、以上价格为不含税价格，根据国家规定提供13%增值税专用发票。3、以上价格含普通包装费，如包装复杂需额外沟通代收包装费。</t>
  </si>
  <si>
    <t>交货及签收单</t>
  </si>
  <si>
    <t>签收信息</t>
  </si>
  <si>
    <t>生产编号：</t>
  </si>
  <si>
    <t>送货时间：</t>
  </si>
  <si>
    <t>订购人：</t>
  </si>
  <si>
    <t>文件制作</t>
  </si>
  <si>
    <t>类型</t>
  </si>
  <si>
    <t>尺寸</t>
  </si>
  <si>
    <t>配件</t>
  </si>
  <si>
    <t>文件数</t>
  </si>
  <si>
    <t>P数</t>
  </si>
  <si>
    <t>隔页纸数</t>
  </si>
  <si>
    <t>套数</t>
  </si>
  <si>
    <t>本数</t>
  </si>
  <si>
    <t>简装本</t>
  </si>
  <si>
    <r>
      <rPr>
        <sz val="11"/>
        <color theme="1"/>
        <rFont val="等线"/>
        <charset val="134"/>
        <scheme val="minor"/>
      </rPr>
      <t>软塑料+</t>
    </r>
    <r>
      <rPr>
        <sz val="11"/>
        <color theme="1"/>
        <rFont val="等线"/>
        <charset val="134"/>
        <scheme val="minor"/>
      </rPr>
      <t>PVC封面封底</t>
    </r>
  </si>
  <si>
    <t>A4</t>
  </si>
  <si>
    <t>黑夹本</t>
  </si>
  <si>
    <t>55mm</t>
  </si>
  <si>
    <t>白夹本</t>
  </si>
  <si>
    <t>75mm</t>
  </si>
  <si>
    <t>装订本</t>
  </si>
  <si>
    <t>左上一钉</t>
  </si>
  <si>
    <t>胶装</t>
  </si>
  <si>
    <t>封面+背脊</t>
  </si>
  <si>
    <t>圈装</t>
  </si>
  <si>
    <t>黑圈+PVC封面封底</t>
  </si>
  <si>
    <t>散装</t>
  </si>
  <si>
    <t>无装订</t>
  </si>
  <si>
    <t>规格1</t>
  </si>
  <si>
    <t>规格2</t>
  </si>
  <si>
    <t>数量</t>
  </si>
  <si>
    <t>说明</t>
  </si>
  <si>
    <t>CD</t>
  </si>
  <si>
    <t>单片套</t>
  </si>
  <si>
    <t>定制外壳</t>
  </si>
  <si>
    <t>无</t>
  </si>
  <si>
    <t>11孔文件袋</t>
  </si>
  <si>
    <t>透明</t>
  </si>
  <si>
    <t>对折卡（四面）</t>
  </si>
  <si>
    <t>展开A3</t>
  </si>
  <si>
    <t>二折页（六面）</t>
  </si>
  <si>
    <t>四折页（十面）</t>
  </si>
  <si>
    <t>钥匙扣入排卡</t>
  </si>
  <si>
    <t>塑封卡</t>
  </si>
  <si>
    <t>透明纽扣袋</t>
  </si>
  <si>
    <t>易拉宝</t>
  </si>
  <si>
    <t>海报</t>
  </si>
  <si>
    <t>要求1</t>
  </si>
  <si>
    <t>要求2</t>
  </si>
  <si>
    <t>校验签字：</t>
  </si>
  <si>
    <t>制作签字：</t>
  </si>
  <si>
    <t>客户签名：</t>
  </si>
  <si>
    <t>日期：</t>
  </si>
  <si>
    <t>备注信息：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</si>
</sst>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00_);[Red]\(\¥#,##0.0000\)"/>
    <numFmt numFmtId="177" formatCode="0.0000_ "/>
    <numFmt numFmtId="178" formatCode="\¥#,##0.00_);[Red]\(\¥#,##0.00\)"/>
    <numFmt numFmtId="179" formatCode="0.00_ "/>
  </numFmts>
  <fonts count="33">
    <font>
      <sz val="11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1"/>
      <name val="等线"/>
      <charset val="134"/>
      <scheme val="minor"/>
    </font>
    <font>
      <sz val="20"/>
      <color theme="1"/>
      <name val="黑体"/>
      <charset val="134"/>
    </font>
    <font>
      <u/>
      <sz val="11"/>
      <color rgb="FF0000FF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0"/>
      <name val="微软雅黑"/>
      <charset val="134"/>
    </font>
    <font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FF0000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0" borderId="17" applyNumberFormat="0" applyAlignment="0" applyProtection="0">
      <alignment vertical="center"/>
    </xf>
    <xf numFmtId="0" fontId="22" fillId="11" borderId="18" applyNumberFormat="0" applyAlignment="0" applyProtection="0">
      <alignment vertical="center"/>
    </xf>
    <xf numFmtId="0" fontId="23" fillId="11" borderId="17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50" applyAlignment="1">
      <alignment horizontal="center" vertical="center"/>
    </xf>
    <xf numFmtId="0" fontId="0" fillId="0" borderId="0" xfId="50">
      <alignment vertical="center"/>
    </xf>
    <xf numFmtId="0" fontId="1" fillId="0" borderId="1" xfId="50" applyFont="1" applyBorder="1" applyAlignment="1">
      <alignment horizontal="center" vertical="center"/>
    </xf>
    <xf numFmtId="0" fontId="0" fillId="0" borderId="1" xfId="50" applyBorder="1" applyAlignment="1">
      <alignment horizontal="center" vertical="center"/>
    </xf>
    <xf numFmtId="0" fontId="0" fillId="0" borderId="1" xfId="50" applyBorder="1">
      <alignment vertical="center"/>
    </xf>
    <xf numFmtId="49" fontId="0" fillId="0" borderId="1" xfId="50" applyNumberFormat="1" applyFont="1" applyBorder="1" applyAlignment="1">
      <alignment horizontal="center" vertical="center"/>
    </xf>
    <xf numFmtId="0" fontId="0" fillId="0" borderId="2" xfId="50" applyBorder="1" applyAlignment="1">
      <alignment horizontal="center" vertical="center"/>
    </xf>
    <xf numFmtId="0" fontId="0" fillId="0" borderId="3" xfId="50" applyBorder="1" applyAlignment="1">
      <alignment horizontal="center" vertical="center"/>
    </xf>
    <xf numFmtId="0" fontId="0" fillId="2" borderId="1" xfId="50" applyFill="1" applyBorder="1" applyAlignment="1">
      <alignment horizontal="center" vertical="center"/>
    </xf>
    <xf numFmtId="0" fontId="0" fillId="0" borderId="1" xfId="50" applyFont="1" applyBorder="1" applyAlignment="1">
      <alignment horizontal="center" vertical="center"/>
    </xf>
    <xf numFmtId="58" fontId="0" fillId="0" borderId="1" xfId="50" applyNumberFormat="1" applyBorder="1" applyAlignment="1">
      <alignment horizontal="center" vertical="center"/>
    </xf>
    <xf numFmtId="0" fontId="0" fillId="3" borderId="1" xfId="50" applyFill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0" fillId="4" borderId="1" xfId="50" applyFill="1" applyBorder="1" applyAlignment="1">
      <alignment horizontal="center" vertical="center"/>
    </xf>
    <xf numFmtId="0" fontId="0" fillId="0" borderId="4" xfId="50" applyBorder="1" applyAlignment="1">
      <alignment horizontal="center" vertical="center"/>
    </xf>
    <xf numFmtId="0" fontId="0" fillId="0" borderId="5" xfId="50" applyBorder="1" applyAlignment="1">
      <alignment horizontal="center" vertical="center"/>
    </xf>
    <xf numFmtId="0" fontId="0" fillId="0" borderId="6" xfId="50" applyBorder="1" applyAlignment="1">
      <alignment horizontal="center" vertical="center"/>
    </xf>
    <xf numFmtId="0" fontId="0" fillId="0" borderId="7" xfId="50" applyBorder="1" applyAlignment="1">
      <alignment horizontal="center" vertical="center"/>
    </xf>
    <xf numFmtId="0" fontId="0" fillId="0" borderId="2" xfId="50" applyBorder="1" applyAlignment="1">
      <alignment horizontal="left" vertical="center"/>
    </xf>
    <xf numFmtId="0" fontId="0" fillId="0" borderId="3" xfId="50" applyBorder="1" applyAlignment="1">
      <alignment horizontal="left" vertical="center"/>
    </xf>
    <xf numFmtId="0" fontId="0" fillId="0" borderId="8" xfId="50" applyBorder="1" applyAlignment="1">
      <alignment horizontal="left" vertical="center"/>
    </xf>
    <xf numFmtId="0" fontId="0" fillId="0" borderId="4" xfId="50" applyBorder="1" applyAlignment="1">
      <alignment horizontal="left" vertical="center"/>
    </xf>
    <xf numFmtId="0" fontId="0" fillId="0" borderId="9" xfId="50" applyBorder="1" applyAlignment="1">
      <alignment horizontal="left" vertical="center"/>
    </xf>
    <xf numFmtId="0" fontId="0" fillId="0" borderId="1" xfId="50" applyBorder="1" applyAlignment="1">
      <alignment horizontal="left" vertical="center"/>
    </xf>
    <xf numFmtId="0" fontId="0" fillId="0" borderId="5" xfId="50" applyBorder="1" applyAlignment="1">
      <alignment horizontal="left" vertical="center"/>
    </xf>
    <xf numFmtId="0" fontId="0" fillId="0" borderId="6" xfId="50" applyBorder="1" applyAlignment="1">
      <alignment horizontal="left" vertical="center"/>
    </xf>
    <xf numFmtId="0" fontId="0" fillId="0" borderId="10" xfId="50" applyBorder="1" applyAlignment="1">
      <alignment horizontal="left" vertical="center"/>
    </xf>
    <xf numFmtId="0" fontId="0" fillId="0" borderId="7" xfId="50" applyBorder="1" applyAlignment="1">
      <alignment horizontal="left" vertical="center"/>
    </xf>
    <xf numFmtId="0" fontId="0" fillId="0" borderId="8" xfId="50" applyBorder="1" applyAlignment="1">
      <alignment horizontal="center" vertical="center"/>
    </xf>
    <xf numFmtId="0" fontId="0" fillId="0" borderId="9" xfId="50" applyBorder="1" applyAlignment="1">
      <alignment horizontal="center" vertical="center"/>
    </xf>
    <xf numFmtId="0" fontId="0" fillId="0" borderId="10" xfId="5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3" fillId="0" borderId="1" xfId="49" applyFont="1" applyBorder="1" applyAlignment="1">
      <alignment horizontal="center" vertical="center"/>
    </xf>
    <xf numFmtId="0" fontId="0" fillId="5" borderId="1" xfId="49" applyFont="1" applyFill="1" applyBorder="1" applyAlignment="1">
      <alignment horizontal="center" vertical="center"/>
    </xf>
    <xf numFmtId="0" fontId="0" fillId="5" borderId="1" xfId="49" applyFont="1" applyFill="1" applyBorder="1" applyAlignment="1">
      <alignment vertical="center" wrapText="1"/>
    </xf>
    <xf numFmtId="0" fontId="0" fillId="5" borderId="1" xfId="49" applyFont="1" applyFill="1" applyBorder="1">
      <alignment vertical="center"/>
    </xf>
    <xf numFmtId="0" fontId="4" fillId="5" borderId="1" xfId="6" applyNumberFormat="1" applyFont="1" applyFill="1" applyBorder="1" applyAlignment="1" applyProtection="1">
      <alignment horizontal="center" vertical="center"/>
    </xf>
    <xf numFmtId="49" fontId="0" fillId="5" borderId="1" xfId="49" applyNumberFormat="1" applyFill="1" applyBorder="1" applyAlignment="1">
      <alignment horizontal="left" vertical="center"/>
    </xf>
    <xf numFmtId="49" fontId="0" fillId="5" borderId="1" xfId="49" applyNumberFormat="1" applyFont="1" applyFill="1" applyBorder="1" applyAlignment="1">
      <alignment horizontal="left" vertical="center"/>
    </xf>
    <xf numFmtId="176" fontId="0" fillId="5" borderId="1" xfId="49" applyNumberFormat="1" applyFont="1" applyFill="1" applyBorder="1">
      <alignment vertical="center"/>
    </xf>
    <xf numFmtId="0" fontId="5" fillId="6" borderId="1" xfId="49" applyFont="1" applyFill="1" applyBorder="1" applyAlignment="1">
      <alignment horizontal="center" vertical="center"/>
    </xf>
    <xf numFmtId="0" fontId="0" fillId="0" borderId="1" xfId="49" applyFont="1" applyBorder="1" applyAlignment="1">
      <alignment horizontal="left" vertical="center"/>
    </xf>
    <xf numFmtId="0" fontId="0" fillId="0" borderId="1" xfId="49" applyFont="1" applyBorder="1" applyAlignment="1">
      <alignment horizontal="center" vertical="center"/>
    </xf>
    <xf numFmtId="176" fontId="0" fillId="0" borderId="1" xfId="49" applyNumberFormat="1" applyFont="1" applyBorder="1" applyAlignment="1">
      <alignment horizontal="center" vertical="center"/>
    </xf>
    <xf numFmtId="0" fontId="0" fillId="0" borderId="11" xfId="49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0" fillId="0" borderId="12" xfId="49" applyFont="1" applyBorder="1" applyAlignment="1">
      <alignment horizontal="center" vertical="center"/>
    </xf>
    <xf numFmtId="0" fontId="0" fillId="0" borderId="13" xfId="49" applyFont="1" applyBorder="1" applyAlignment="1">
      <alignment horizontal="center" vertical="center"/>
    </xf>
    <xf numFmtId="0" fontId="2" fillId="0" borderId="11" xfId="49" applyFont="1" applyBorder="1" applyAlignment="1">
      <alignment horizontal="center" vertical="center"/>
    </xf>
    <xf numFmtId="0" fontId="2" fillId="0" borderId="13" xfId="49" applyFont="1" applyBorder="1" applyAlignment="1">
      <alignment horizontal="center" vertical="center"/>
    </xf>
    <xf numFmtId="176" fontId="2" fillId="0" borderId="1" xfId="49" applyNumberFormat="1" applyFont="1" applyBorder="1" applyAlignment="1">
      <alignment horizontal="center" vertical="center"/>
    </xf>
    <xf numFmtId="0" fontId="2" fillId="0" borderId="12" xfId="49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49" applyFont="1" applyBorder="1" applyAlignment="1">
      <alignment horizontal="center" vertical="center" wrapText="1"/>
    </xf>
    <xf numFmtId="0" fontId="2" fillId="0" borderId="0" xfId="49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0" fontId="0" fillId="0" borderId="2" xfId="49" applyFont="1" applyBorder="1" applyAlignment="1">
      <alignment horizontal="center" vertical="center"/>
    </xf>
    <xf numFmtId="0" fontId="0" fillId="0" borderId="3" xfId="49" applyFont="1" applyBorder="1" applyAlignment="1">
      <alignment horizontal="center" vertical="center"/>
    </xf>
    <xf numFmtId="176" fontId="0" fillId="0" borderId="1" xfId="49" applyNumberFormat="1" applyFont="1" applyBorder="1" applyAlignment="1">
      <alignment horizontal="left" vertical="center"/>
    </xf>
    <xf numFmtId="178" fontId="0" fillId="0" borderId="1" xfId="49" applyNumberFormat="1" applyFont="1" applyBorder="1" applyAlignment="1">
      <alignment horizontal="center" vertical="center"/>
    </xf>
    <xf numFmtId="0" fontId="0" fillId="0" borderId="8" xfId="49" applyFont="1" applyBorder="1" applyAlignment="1">
      <alignment horizontal="center" vertical="center"/>
    </xf>
    <xf numFmtId="0" fontId="0" fillId="5" borderId="8" xfId="49" applyFont="1" applyFill="1" applyBorder="1" applyAlignment="1">
      <alignment horizontal="center" vertical="center"/>
    </xf>
    <xf numFmtId="0" fontId="7" fillId="0" borderId="1" xfId="49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7" borderId="1" xfId="49" applyFont="1" applyFill="1" applyBorder="1" applyAlignment="1">
      <alignment horizontal="center" vertical="center"/>
    </xf>
    <xf numFmtId="0" fontId="8" fillId="7" borderId="1" xfId="49" applyFont="1" applyFill="1" applyBorder="1" applyAlignment="1">
      <alignment horizontal="left" vertical="center"/>
    </xf>
    <xf numFmtId="14" fontId="8" fillId="7" borderId="1" xfId="49" applyNumberFormat="1" applyFont="1" applyFill="1" applyBorder="1" applyAlignment="1">
      <alignment horizontal="left" vertical="center"/>
    </xf>
    <xf numFmtId="0" fontId="0" fillId="7" borderId="1" xfId="49" applyFont="1" applyFill="1" applyBorder="1" applyAlignment="1">
      <alignment horizontal="left" vertical="center"/>
    </xf>
    <xf numFmtId="0" fontId="8" fillId="8" borderId="1" xfId="49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179" fontId="9" fillId="0" borderId="1" xfId="0" applyNumberFormat="1" applyFont="1" applyBorder="1">
      <alignment vertical="center"/>
    </xf>
    <xf numFmtId="177" fontId="9" fillId="0" borderId="1" xfId="0" applyNumberFormat="1" applyFont="1" applyBorder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179" fontId="10" fillId="0" borderId="1" xfId="0" applyNumberFormat="1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49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49" applyFont="1" applyBorder="1" applyAlignment="1">
      <alignment horizontal="center" vertical="center"/>
    </xf>
    <xf numFmtId="179" fontId="9" fillId="0" borderId="1" xfId="0" applyNumberFormat="1" applyFont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3"/>
  <sheetViews>
    <sheetView tabSelected="1" topLeftCell="A140" workbookViewId="0">
      <selection activeCell="B154" sqref="B154"/>
    </sheetView>
  </sheetViews>
  <sheetFormatPr defaultColWidth="8.83333333333333" defaultRowHeight="15" outlineLevelCol="6"/>
  <cols>
    <col min="2" max="2" width="18" style="74" customWidth="1"/>
    <col min="3" max="3" width="27.5" style="75" customWidth="1"/>
    <col min="4" max="4" width="32" style="75" customWidth="1"/>
    <col min="5" max="5" width="5.15740740740741" style="75" customWidth="1"/>
    <col min="6" max="6" width="18.3333333333333" style="76" customWidth="1"/>
    <col min="7" max="7" width="11.5" style="77" customWidth="1"/>
  </cols>
  <sheetData>
    <row r="1" ht="31.2" spans="2:7">
      <c r="B1" s="78" t="s">
        <v>0</v>
      </c>
      <c r="C1" s="79" t="s">
        <v>1</v>
      </c>
      <c r="D1" s="79" t="s">
        <v>2</v>
      </c>
      <c r="E1" s="79" t="s">
        <v>3</v>
      </c>
      <c r="F1" s="80" t="s">
        <v>4</v>
      </c>
      <c r="G1" s="81" t="s">
        <v>5</v>
      </c>
    </row>
    <row r="2" spans="1:7">
      <c r="A2" t="s">
        <v>6</v>
      </c>
      <c r="B2" s="74" t="s">
        <v>7</v>
      </c>
      <c r="C2" s="75" t="s">
        <v>8</v>
      </c>
      <c r="E2" s="82" t="s">
        <v>9</v>
      </c>
      <c r="F2" s="83">
        <v>0.192</v>
      </c>
      <c r="G2" s="83">
        <v>0.22</v>
      </c>
    </row>
    <row r="3" spans="1:7">
      <c r="A3" t="s">
        <v>6</v>
      </c>
      <c r="B3" s="74" t="s">
        <v>10</v>
      </c>
      <c r="C3" s="75" t="s">
        <v>8</v>
      </c>
      <c r="E3" s="82" t="s">
        <v>9</v>
      </c>
      <c r="F3" s="83">
        <v>0.155</v>
      </c>
      <c r="G3" s="83">
        <v>0.18</v>
      </c>
    </row>
    <row r="4" spans="1:7">
      <c r="A4" t="s">
        <v>6</v>
      </c>
      <c r="B4" s="74" t="s">
        <v>11</v>
      </c>
      <c r="C4" s="75" t="s">
        <v>8</v>
      </c>
      <c r="E4" s="82" t="s">
        <v>9</v>
      </c>
      <c r="F4" s="83">
        <v>1.43</v>
      </c>
      <c r="G4" s="83">
        <v>1.62</v>
      </c>
    </row>
    <row r="5" spans="1:7">
      <c r="A5" t="s">
        <v>6</v>
      </c>
      <c r="B5" s="74" t="s">
        <v>12</v>
      </c>
      <c r="C5" s="75" t="s">
        <v>8</v>
      </c>
      <c r="E5" s="82" t="s">
        <v>9</v>
      </c>
      <c r="F5" s="83">
        <v>1.38</v>
      </c>
      <c r="G5" s="83">
        <v>1.56</v>
      </c>
    </row>
    <row r="6" spans="1:7">
      <c r="A6" t="s">
        <v>6</v>
      </c>
      <c r="B6" s="74" t="s">
        <v>13</v>
      </c>
      <c r="C6" s="75" t="s">
        <v>14</v>
      </c>
      <c r="D6" s="84" t="s">
        <v>15</v>
      </c>
      <c r="E6" s="82" t="s">
        <v>9</v>
      </c>
      <c r="F6" s="83">
        <v>3</v>
      </c>
      <c r="G6" s="83">
        <v>3.39</v>
      </c>
    </row>
    <row r="7" spans="1:7">
      <c r="A7" t="s">
        <v>6</v>
      </c>
      <c r="B7" s="74" t="s">
        <v>16</v>
      </c>
      <c r="C7" s="84" t="s">
        <v>17</v>
      </c>
      <c r="D7" s="84"/>
      <c r="E7" s="82" t="s">
        <v>9</v>
      </c>
      <c r="F7" s="83">
        <v>2.76</v>
      </c>
      <c r="G7" s="83">
        <v>3.12</v>
      </c>
    </row>
    <row r="8" spans="1:7">
      <c r="A8" t="s">
        <v>6</v>
      </c>
      <c r="B8" s="74" t="s">
        <v>18</v>
      </c>
      <c r="C8" s="75" t="s">
        <v>19</v>
      </c>
      <c r="D8" s="84"/>
      <c r="E8" s="82" t="s">
        <v>9</v>
      </c>
      <c r="F8" s="83">
        <v>4</v>
      </c>
      <c r="G8" s="83">
        <v>4.52</v>
      </c>
    </row>
    <row r="9" spans="1:7">
      <c r="A9" t="s">
        <v>6</v>
      </c>
      <c r="B9" s="74" t="s">
        <v>20</v>
      </c>
      <c r="C9" s="75" t="s">
        <v>21</v>
      </c>
      <c r="D9" s="84"/>
      <c r="E9" s="82" t="s">
        <v>9</v>
      </c>
      <c r="F9" s="83">
        <v>4.52</v>
      </c>
      <c r="G9" s="83">
        <v>5.11</v>
      </c>
    </row>
    <row r="10" spans="1:7">
      <c r="A10" t="s">
        <v>6</v>
      </c>
      <c r="B10" s="74" t="s">
        <v>22</v>
      </c>
      <c r="C10" s="75" t="s">
        <v>23</v>
      </c>
      <c r="D10" s="84"/>
      <c r="E10" s="82" t="s">
        <v>9</v>
      </c>
      <c r="F10" s="83">
        <v>4.52</v>
      </c>
      <c r="G10" s="83">
        <v>5.11</v>
      </c>
    </row>
    <row r="11" spans="1:7">
      <c r="A11" t="s">
        <v>6</v>
      </c>
      <c r="B11" s="74" t="s">
        <v>24</v>
      </c>
      <c r="C11" s="75" t="s">
        <v>25</v>
      </c>
      <c r="D11" s="84"/>
      <c r="E11" s="82" t="s">
        <v>9</v>
      </c>
      <c r="F11" s="83">
        <v>4.52</v>
      </c>
      <c r="G11" s="83">
        <v>5.11</v>
      </c>
    </row>
    <row r="12" spans="1:7">
      <c r="A12" t="s">
        <v>6</v>
      </c>
      <c r="B12" s="74" t="s">
        <v>26</v>
      </c>
      <c r="D12" s="84"/>
      <c r="E12" s="82" t="s">
        <v>9</v>
      </c>
      <c r="F12" s="83">
        <v>2.26</v>
      </c>
      <c r="G12" s="83">
        <v>3.2</v>
      </c>
    </row>
    <row r="13" spans="1:7">
      <c r="A13" t="s">
        <v>6</v>
      </c>
      <c r="B13" s="84" t="s">
        <v>27</v>
      </c>
      <c r="C13" s="84" t="s">
        <v>28</v>
      </c>
      <c r="D13" s="84" t="s">
        <v>29</v>
      </c>
      <c r="E13" s="82" t="s">
        <v>9</v>
      </c>
      <c r="F13" s="83">
        <v>3</v>
      </c>
      <c r="G13" s="83">
        <v>3.39</v>
      </c>
    </row>
    <row r="14" spans="1:7">
      <c r="A14" t="s">
        <v>6</v>
      </c>
      <c r="B14" s="84" t="s">
        <v>30</v>
      </c>
      <c r="C14" s="84" t="s">
        <v>31</v>
      </c>
      <c r="D14" s="84" t="s">
        <v>32</v>
      </c>
      <c r="E14" s="82" t="s">
        <v>9</v>
      </c>
      <c r="F14" s="83">
        <v>3.2</v>
      </c>
      <c r="G14" s="83">
        <v>3.62</v>
      </c>
    </row>
    <row r="15" spans="1:7">
      <c r="A15" t="s">
        <v>6</v>
      </c>
      <c r="B15" s="84" t="s">
        <v>33</v>
      </c>
      <c r="C15" s="84" t="s">
        <v>34</v>
      </c>
      <c r="D15" s="84" t="s">
        <v>35</v>
      </c>
      <c r="E15" s="82" t="s">
        <v>9</v>
      </c>
      <c r="F15" s="83">
        <v>1.43</v>
      </c>
      <c r="G15" s="83">
        <v>1.62</v>
      </c>
    </row>
    <row r="16" spans="1:7">
      <c r="A16" t="s">
        <v>6</v>
      </c>
      <c r="B16" s="84" t="s">
        <v>36</v>
      </c>
      <c r="C16" s="84" t="s">
        <v>37</v>
      </c>
      <c r="D16" s="84" t="s">
        <v>38</v>
      </c>
      <c r="E16" s="82" t="s">
        <v>9</v>
      </c>
      <c r="F16" s="83">
        <v>0.98</v>
      </c>
      <c r="G16" s="83">
        <v>1.11</v>
      </c>
    </row>
    <row r="17" spans="1:7">
      <c r="A17" t="s">
        <v>39</v>
      </c>
      <c r="B17" s="84" t="s">
        <v>40</v>
      </c>
      <c r="C17" s="84" t="s">
        <v>41</v>
      </c>
      <c r="D17" s="84" t="s">
        <v>42</v>
      </c>
      <c r="E17" s="82" t="s">
        <v>9</v>
      </c>
      <c r="F17" s="83">
        <v>4.52</v>
      </c>
      <c r="G17" s="83">
        <v>5.11</v>
      </c>
    </row>
    <row r="18" spans="1:7">
      <c r="A18" t="s">
        <v>39</v>
      </c>
      <c r="B18" s="85" t="s">
        <v>43</v>
      </c>
      <c r="C18" s="85" t="s">
        <v>44</v>
      </c>
      <c r="D18" s="85" t="s">
        <v>45</v>
      </c>
      <c r="E18" s="58" t="s">
        <v>9</v>
      </c>
      <c r="F18" s="83">
        <v>4.52</v>
      </c>
      <c r="G18" s="83">
        <v>5.11</v>
      </c>
    </row>
    <row r="19" ht="30" spans="1:7">
      <c r="A19" t="s">
        <v>39</v>
      </c>
      <c r="B19" s="85" t="s">
        <v>46</v>
      </c>
      <c r="C19" s="85" t="s">
        <v>47</v>
      </c>
      <c r="D19" s="85" t="s">
        <v>47</v>
      </c>
      <c r="E19" s="58" t="s">
        <v>48</v>
      </c>
      <c r="F19" s="83">
        <v>10.2</v>
      </c>
      <c r="G19" s="83">
        <v>11.53</v>
      </c>
    </row>
    <row r="20" ht="30" spans="1:7">
      <c r="A20" t="s">
        <v>39</v>
      </c>
      <c r="B20" s="85" t="s">
        <v>49</v>
      </c>
      <c r="C20" s="85" t="s">
        <v>50</v>
      </c>
      <c r="D20" s="85" t="s">
        <v>51</v>
      </c>
      <c r="E20" s="58" t="s">
        <v>48</v>
      </c>
      <c r="F20" s="83">
        <v>11.3</v>
      </c>
      <c r="G20" s="83">
        <v>12.77</v>
      </c>
    </row>
    <row r="21" ht="30" spans="1:7">
      <c r="A21" t="s">
        <v>39</v>
      </c>
      <c r="B21" s="85" t="s">
        <v>52</v>
      </c>
      <c r="C21" s="85" t="s">
        <v>53</v>
      </c>
      <c r="D21" s="85" t="s">
        <v>47</v>
      </c>
      <c r="E21" s="58" t="s">
        <v>48</v>
      </c>
      <c r="F21" s="83">
        <v>10.2</v>
      </c>
      <c r="G21" s="83">
        <v>11.53</v>
      </c>
    </row>
    <row r="22" ht="30" spans="1:7">
      <c r="A22" t="s">
        <v>39</v>
      </c>
      <c r="B22" s="85" t="s">
        <v>54</v>
      </c>
      <c r="C22" s="85" t="s">
        <v>55</v>
      </c>
      <c r="D22" s="85" t="s">
        <v>56</v>
      </c>
      <c r="E22" s="58" t="s">
        <v>48</v>
      </c>
      <c r="F22" s="83">
        <v>11.3</v>
      </c>
      <c r="G22" s="83">
        <v>12.77</v>
      </c>
    </row>
    <row r="23" ht="30" spans="1:7">
      <c r="A23" t="s">
        <v>57</v>
      </c>
      <c r="B23" s="85" t="s">
        <v>58</v>
      </c>
      <c r="C23" s="85" t="s">
        <v>59</v>
      </c>
      <c r="D23" s="85"/>
      <c r="E23" s="58" t="s">
        <v>48</v>
      </c>
      <c r="F23" s="83">
        <v>10.2</v>
      </c>
      <c r="G23" s="83">
        <v>11.53</v>
      </c>
    </row>
    <row r="24" ht="30" spans="1:7">
      <c r="A24" t="s">
        <v>57</v>
      </c>
      <c r="B24" s="85" t="s">
        <v>60</v>
      </c>
      <c r="C24" s="85" t="s">
        <v>60</v>
      </c>
      <c r="D24" s="85"/>
      <c r="E24" s="58" t="s">
        <v>48</v>
      </c>
      <c r="F24" s="83">
        <v>2.83</v>
      </c>
      <c r="G24" s="83">
        <v>3.2</v>
      </c>
    </row>
    <row r="25" ht="30" spans="1:7">
      <c r="A25" t="s">
        <v>57</v>
      </c>
      <c r="B25" s="85" t="s">
        <v>61</v>
      </c>
      <c r="C25" s="85" t="s">
        <v>62</v>
      </c>
      <c r="D25" s="85"/>
      <c r="E25" s="58" t="s">
        <v>48</v>
      </c>
      <c r="F25" s="83">
        <v>0.94</v>
      </c>
      <c r="G25" s="83">
        <v>1.07</v>
      </c>
    </row>
    <row r="26" ht="30" spans="1:7">
      <c r="A26" t="s">
        <v>57</v>
      </c>
      <c r="B26" s="85" t="s">
        <v>63</v>
      </c>
      <c r="C26" s="85" t="s">
        <v>64</v>
      </c>
      <c r="D26" s="85"/>
      <c r="E26" s="58" t="s">
        <v>48</v>
      </c>
      <c r="F26" s="83">
        <v>2.36</v>
      </c>
      <c r="G26" s="83">
        <v>2.67</v>
      </c>
    </row>
    <row r="27" ht="30" spans="1:7">
      <c r="A27" t="s">
        <v>57</v>
      </c>
      <c r="B27" s="85" t="s">
        <v>65</v>
      </c>
      <c r="C27" s="85" t="s">
        <v>66</v>
      </c>
      <c r="D27" s="85"/>
      <c r="E27" s="58" t="s">
        <v>48</v>
      </c>
      <c r="F27" s="83">
        <v>2.83</v>
      </c>
      <c r="G27" s="83">
        <v>3.2</v>
      </c>
    </row>
    <row r="28" ht="30" spans="1:7">
      <c r="A28" t="s">
        <v>57</v>
      </c>
      <c r="B28" s="85" t="s">
        <v>67</v>
      </c>
      <c r="C28" s="85" t="s">
        <v>67</v>
      </c>
      <c r="D28" s="85"/>
      <c r="E28" s="58" t="s">
        <v>68</v>
      </c>
      <c r="F28" s="83">
        <v>5</v>
      </c>
      <c r="G28" s="83">
        <f>F28*1.13</f>
        <v>5.65</v>
      </c>
    </row>
    <row r="29" ht="30" spans="1:7">
      <c r="A29" t="s">
        <v>57</v>
      </c>
      <c r="B29" s="85" t="s">
        <v>69</v>
      </c>
      <c r="C29" s="85" t="s">
        <v>70</v>
      </c>
      <c r="D29" s="86"/>
      <c r="E29" s="58" t="s">
        <v>48</v>
      </c>
      <c r="F29" s="83">
        <v>4.72</v>
      </c>
      <c r="G29" s="83">
        <v>5.33</v>
      </c>
    </row>
    <row r="30" ht="30" spans="1:7">
      <c r="A30" t="s">
        <v>57</v>
      </c>
      <c r="B30" s="85" t="s">
        <v>71</v>
      </c>
      <c r="C30" s="85" t="s">
        <v>72</v>
      </c>
      <c r="D30" s="86"/>
      <c r="E30" s="58" t="s">
        <v>48</v>
      </c>
      <c r="F30" s="83">
        <v>4.72</v>
      </c>
      <c r="G30" s="83">
        <v>5.33</v>
      </c>
    </row>
    <row r="31" ht="30" spans="1:7">
      <c r="A31" t="s">
        <v>57</v>
      </c>
      <c r="B31" s="85" t="s">
        <v>73</v>
      </c>
      <c r="C31" s="85" t="s">
        <v>74</v>
      </c>
      <c r="D31" s="86"/>
      <c r="E31" s="58" t="s">
        <v>48</v>
      </c>
      <c r="F31" s="83">
        <v>1.32</v>
      </c>
      <c r="G31" s="83">
        <v>1.49</v>
      </c>
    </row>
    <row r="32" ht="30" spans="1:7">
      <c r="A32" t="s">
        <v>57</v>
      </c>
      <c r="B32" s="85" t="s">
        <v>75</v>
      </c>
      <c r="C32" s="85" t="s">
        <v>76</v>
      </c>
      <c r="D32" s="86"/>
      <c r="E32" s="58" t="s">
        <v>77</v>
      </c>
      <c r="F32" s="83">
        <v>0.7</v>
      </c>
      <c r="G32" s="83">
        <v>0.79</v>
      </c>
    </row>
    <row r="33" ht="30" spans="1:7">
      <c r="A33" t="s">
        <v>6</v>
      </c>
      <c r="B33" s="85" t="s">
        <v>78</v>
      </c>
      <c r="C33" s="85" t="s">
        <v>79</v>
      </c>
      <c r="D33" s="86"/>
      <c r="E33" s="58" t="s">
        <v>77</v>
      </c>
      <c r="F33" s="83">
        <v>2.26</v>
      </c>
      <c r="G33" s="83">
        <v>2.55</v>
      </c>
    </row>
    <row r="34" ht="30" spans="1:7">
      <c r="A34" t="s">
        <v>6</v>
      </c>
      <c r="B34" s="85" t="s">
        <v>80</v>
      </c>
      <c r="C34" s="85" t="s">
        <v>81</v>
      </c>
      <c r="D34" s="86"/>
      <c r="E34" s="58" t="s">
        <v>77</v>
      </c>
      <c r="F34" s="83">
        <v>1.13</v>
      </c>
      <c r="G34" s="83">
        <v>1.2769</v>
      </c>
    </row>
    <row r="35" ht="30" spans="1:7">
      <c r="A35" t="s">
        <v>57</v>
      </c>
      <c r="B35" s="85" t="s">
        <v>82</v>
      </c>
      <c r="C35" s="85" t="s">
        <v>82</v>
      </c>
      <c r="D35" s="85" t="s">
        <v>83</v>
      </c>
      <c r="E35" s="58" t="s">
        <v>48</v>
      </c>
      <c r="F35" s="83">
        <v>51.89</v>
      </c>
      <c r="G35" s="83">
        <v>58.63</v>
      </c>
    </row>
    <row r="36" ht="30" spans="1:7">
      <c r="A36" t="s">
        <v>84</v>
      </c>
      <c r="B36" s="85" t="s">
        <v>85</v>
      </c>
      <c r="C36" s="85" t="s">
        <v>86</v>
      </c>
      <c r="D36" s="85"/>
      <c r="E36" s="58" t="s">
        <v>77</v>
      </c>
      <c r="F36" s="83">
        <v>0.11</v>
      </c>
      <c r="G36" s="83">
        <v>0.12</v>
      </c>
    </row>
    <row r="37" ht="30" spans="1:7">
      <c r="A37" t="s">
        <v>84</v>
      </c>
      <c r="B37" s="85" t="s">
        <v>87</v>
      </c>
      <c r="C37" s="85" t="s">
        <v>88</v>
      </c>
      <c r="D37" s="87"/>
      <c r="E37" s="58" t="s">
        <v>77</v>
      </c>
      <c r="F37" s="83">
        <v>0.11</v>
      </c>
      <c r="G37" s="83">
        <v>0.12</v>
      </c>
    </row>
    <row r="38" ht="30" spans="1:7">
      <c r="A38" t="s">
        <v>57</v>
      </c>
      <c r="B38" s="85" t="s">
        <v>89</v>
      </c>
      <c r="C38" s="85" t="s">
        <v>89</v>
      </c>
      <c r="D38" s="85" t="s">
        <v>90</v>
      </c>
      <c r="E38" s="58" t="s">
        <v>77</v>
      </c>
      <c r="F38" s="83">
        <v>4.72</v>
      </c>
      <c r="G38" s="83">
        <v>5.33</v>
      </c>
    </row>
    <row r="39" ht="30" spans="1:7">
      <c r="A39" t="s">
        <v>57</v>
      </c>
      <c r="B39" s="85" t="s">
        <v>91</v>
      </c>
      <c r="C39" s="85" t="s">
        <v>91</v>
      </c>
      <c r="D39" s="85" t="s">
        <v>90</v>
      </c>
      <c r="E39" s="58" t="s">
        <v>77</v>
      </c>
      <c r="F39" s="83">
        <v>3.96</v>
      </c>
      <c r="G39" s="83">
        <v>4.47</v>
      </c>
    </row>
    <row r="40" ht="30" spans="1:7">
      <c r="A40" t="s">
        <v>57</v>
      </c>
      <c r="B40" s="85" t="s">
        <v>92</v>
      </c>
      <c r="C40" s="85" t="s">
        <v>93</v>
      </c>
      <c r="D40" s="85" t="s">
        <v>94</v>
      </c>
      <c r="E40" s="58" t="s">
        <v>95</v>
      </c>
      <c r="F40" s="83">
        <v>0.94</v>
      </c>
      <c r="G40" s="83">
        <v>1.06</v>
      </c>
    </row>
    <row r="41" ht="30" spans="1:7">
      <c r="A41" t="s">
        <v>57</v>
      </c>
      <c r="B41" s="85" t="s">
        <v>96</v>
      </c>
      <c r="C41" s="85" t="s">
        <v>97</v>
      </c>
      <c r="D41" s="85" t="s">
        <v>98</v>
      </c>
      <c r="E41" s="58" t="s">
        <v>99</v>
      </c>
      <c r="F41" s="83">
        <v>0.94</v>
      </c>
      <c r="G41" s="83">
        <v>1.06</v>
      </c>
    </row>
    <row r="42" ht="30" spans="1:7">
      <c r="A42" t="s">
        <v>57</v>
      </c>
      <c r="B42" s="85" t="s">
        <v>100</v>
      </c>
      <c r="C42" s="85" t="s">
        <v>101</v>
      </c>
      <c r="D42" s="85" t="s">
        <v>102</v>
      </c>
      <c r="E42" s="58" t="s">
        <v>99</v>
      </c>
      <c r="F42" s="83">
        <v>0.47</v>
      </c>
      <c r="G42" s="83">
        <v>0.53</v>
      </c>
    </row>
    <row r="43" ht="30" spans="1:7">
      <c r="A43" t="s">
        <v>103</v>
      </c>
      <c r="B43" s="85" t="s">
        <v>104</v>
      </c>
      <c r="C43" s="85" t="s">
        <v>105</v>
      </c>
      <c r="D43" s="85" t="s">
        <v>106</v>
      </c>
      <c r="E43" s="58" t="s">
        <v>77</v>
      </c>
      <c r="F43" s="83">
        <v>1.13</v>
      </c>
      <c r="G43" s="83">
        <v>1.28</v>
      </c>
    </row>
    <row r="44" ht="30" spans="1:7">
      <c r="A44" t="s">
        <v>103</v>
      </c>
      <c r="B44" s="85" t="s">
        <v>107</v>
      </c>
      <c r="C44" s="85" t="s">
        <v>108</v>
      </c>
      <c r="D44" s="85" t="s">
        <v>106</v>
      </c>
      <c r="E44" s="58" t="s">
        <v>109</v>
      </c>
      <c r="F44" s="83">
        <v>4.5</v>
      </c>
      <c r="G44" s="83">
        <v>5.09</v>
      </c>
    </row>
    <row r="45" ht="30" spans="1:7">
      <c r="A45" t="s">
        <v>110</v>
      </c>
      <c r="B45" s="85" t="s">
        <v>111</v>
      </c>
      <c r="C45" s="85" t="s">
        <v>112</v>
      </c>
      <c r="D45" s="85" t="s">
        <v>113</v>
      </c>
      <c r="E45" s="58" t="s">
        <v>99</v>
      </c>
      <c r="F45" s="83">
        <v>3.9</v>
      </c>
      <c r="G45" s="83">
        <v>4.41</v>
      </c>
    </row>
    <row r="46" ht="30" spans="1:7">
      <c r="A46" t="s">
        <v>110</v>
      </c>
      <c r="B46" s="85" t="s">
        <v>114</v>
      </c>
      <c r="C46" s="85" t="s">
        <v>115</v>
      </c>
      <c r="D46" s="85" t="s">
        <v>113</v>
      </c>
      <c r="E46" s="58" t="s">
        <v>99</v>
      </c>
      <c r="F46" s="83">
        <v>2.26</v>
      </c>
      <c r="G46" s="83">
        <v>2.55</v>
      </c>
    </row>
    <row r="47" ht="30" spans="1:7">
      <c r="A47" t="s">
        <v>110</v>
      </c>
      <c r="B47" s="85" t="s">
        <v>116</v>
      </c>
      <c r="C47" s="85" t="s">
        <v>112</v>
      </c>
      <c r="D47" s="85" t="s">
        <v>113</v>
      </c>
      <c r="E47" s="58" t="s">
        <v>99</v>
      </c>
      <c r="F47" s="83">
        <v>7.8</v>
      </c>
      <c r="G47" s="83">
        <v>8.81</v>
      </c>
    </row>
    <row r="48" ht="30" spans="1:7">
      <c r="A48" t="s">
        <v>110</v>
      </c>
      <c r="B48" s="85" t="s">
        <v>117</v>
      </c>
      <c r="C48" s="85" t="s">
        <v>118</v>
      </c>
      <c r="D48" s="85"/>
      <c r="E48" s="58" t="s">
        <v>99</v>
      </c>
      <c r="F48" s="83">
        <v>4.52</v>
      </c>
      <c r="G48" s="83">
        <v>5.11</v>
      </c>
    </row>
    <row r="49" ht="30" spans="1:7">
      <c r="A49" t="s">
        <v>110</v>
      </c>
      <c r="B49" s="85" t="s">
        <v>119</v>
      </c>
      <c r="C49" s="85" t="s">
        <v>120</v>
      </c>
      <c r="D49" s="85" t="s">
        <v>121</v>
      </c>
      <c r="E49" s="58" t="s">
        <v>109</v>
      </c>
      <c r="F49" s="83">
        <v>94.34</v>
      </c>
      <c r="G49" s="83">
        <v>106.6</v>
      </c>
    </row>
    <row r="50" ht="30" spans="1:7">
      <c r="A50" t="s">
        <v>110</v>
      </c>
      <c r="B50" s="84" t="s">
        <v>122</v>
      </c>
      <c r="C50" s="84" t="s">
        <v>123</v>
      </c>
      <c r="D50" s="84" t="s">
        <v>121</v>
      </c>
      <c r="E50" s="82" t="s">
        <v>109</v>
      </c>
      <c r="F50" s="83">
        <v>75.47</v>
      </c>
      <c r="G50" s="83">
        <v>85.28</v>
      </c>
    </row>
    <row r="51" ht="30" spans="1:7">
      <c r="A51" t="s">
        <v>110</v>
      </c>
      <c r="B51" s="85" t="s">
        <v>124</v>
      </c>
      <c r="C51" s="85" t="s">
        <v>125</v>
      </c>
      <c r="D51" s="85" t="s">
        <v>126</v>
      </c>
      <c r="E51" s="58" t="s">
        <v>109</v>
      </c>
      <c r="F51" s="83">
        <v>169.81</v>
      </c>
      <c r="G51" s="83">
        <v>191.89</v>
      </c>
    </row>
    <row r="52" ht="30" spans="1:7">
      <c r="A52" t="s">
        <v>110</v>
      </c>
      <c r="B52" s="84" t="s">
        <v>127</v>
      </c>
      <c r="C52" s="84" t="s">
        <v>128</v>
      </c>
      <c r="D52" s="84" t="s">
        <v>126</v>
      </c>
      <c r="E52" s="82" t="s">
        <v>109</v>
      </c>
      <c r="F52" s="83">
        <v>188.68</v>
      </c>
      <c r="G52" s="83">
        <v>213.21</v>
      </c>
    </row>
    <row r="53" ht="30" spans="1:7">
      <c r="A53" t="s">
        <v>110</v>
      </c>
      <c r="B53" s="84" t="s">
        <v>129</v>
      </c>
      <c r="C53" s="85" t="s">
        <v>130</v>
      </c>
      <c r="D53" s="84"/>
      <c r="E53" s="82" t="s">
        <v>109</v>
      </c>
      <c r="F53" s="83">
        <v>170</v>
      </c>
      <c r="G53" s="83">
        <v>192.1</v>
      </c>
    </row>
    <row r="54" ht="30" spans="1:7">
      <c r="A54" t="s">
        <v>110</v>
      </c>
      <c r="B54" s="88" t="s">
        <v>131</v>
      </c>
      <c r="C54" s="84" t="s">
        <v>132</v>
      </c>
      <c r="D54" s="84" t="s">
        <v>133</v>
      </c>
      <c r="E54" s="82" t="s">
        <v>77</v>
      </c>
      <c r="F54" s="83">
        <v>14.15</v>
      </c>
      <c r="G54" s="83">
        <v>15.99</v>
      </c>
    </row>
    <row r="55" ht="30" spans="1:7">
      <c r="A55" t="s">
        <v>110</v>
      </c>
      <c r="B55" s="88" t="s">
        <v>134</v>
      </c>
      <c r="C55" s="84" t="s">
        <v>135</v>
      </c>
      <c r="D55" s="84" t="s">
        <v>133</v>
      </c>
      <c r="E55" s="82" t="s">
        <v>77</v>
      </c>
      <c r="F55" s="83">
        <v>21.7</v>
      </c>
      <c r="G55" s="83">
        <v>24.52</v>
      </c>
    </row>
    <row r="56" ht="30" spans="1:7">
      <c r="A56" t="s">
        <v>110</v>
      </c>
      <c r="B56" s="88" t="s">
        <v>136</v>
      </c>
      <c r="C56" s="84" t="s">
        <v>137</v>
      </c>
      <c r="D56" s="84" t="s">
        <v>133</v>
      </c>
      <c r="E56" s="82" t="s">
        <v>77</v>
      </c>
      <c r="F56" s="83">
        <v>30.19</v>
      </c>
      <c r="G56" s="83">
        <v>34.11</v>
      </c>
    </row>
    <row r="57" ht="30" spans="1:7">
      <c r="A57" t="s">
        <v>110</v>
      </c>
      <c r="B57" s="88" t="s">
        <v>138</v>
      </c>
      <c r="C57" s="84" t="s">
        <v>139</v>
      </c>
      <c r="D57" s="84" t="s">
        <v>140</v>
      </c>
      <c r="E57" s="82" t="s">
        <v>77</v>
      </c>
      <c r="F57" s="83">
        <v>14</v>
      </c>
      <c r="G57" s="83">
        <v>15.82</v>
      </c>
    </row>
    <row r="58" ht="30" spans="1:7">
      <c r="A58" t="s">
        <v>110</v>
      </c>
      <c r="B58" s="88" t="s">
        <v>141</v>
      </c>
      <c r="C58" s="84" t="s">
        <v>142</v>
      </c>
      <c r="D58" s="84" t="s">
        <v>140</v>
      </c>
      <c r="E58" s="82" t="s">
        <v>77</v>
      </c>
      <c r="F58" s="83">
        <v>21</v>
      </c>
      <c r="G58" s="83">
        <v>23.73</v>
      </c>
    </row>
    <row r="59" ht="30" spans="1:7">
      <c r="A59" t="s">
        <v>110</v>
      </c>
      <c r="B59" s="88" t="s">
        <v>143</v>
      </c>
      <c r="C59" s="84" t="s">
        <v>144</v>
      </c>
      <c r="D59" s="84" t="s">
        <v>140</v>
      </c>
      <c r="E59" s="82" t="s">
        <v>77</v>
      </c>
      <c r="F59" s="83">
        <v>37.74</v>
      </c>
      <c r="G59" s="83">
        <v>42.65</v>
      </c>
    </row>
    <row r="60" ht="30" spans="1:7">
      <c r="A60" t="s">
        <v>110</v>
      </c>
      <c r="B60" s="88" t="s">
        <v>145</v>
      </c>
      <c r="C60" s="84" t="s">
        <v>146</v>
      </c>
      <c r="D60" s="84" t="s">
        <v>140</v>
      </c>
      <c r="E60" s="82" t="s">
        <v>77</v>
      </c>
      <c r="F60" s="83">
        <v>80.19</v>
      </c>
      <c r="G60" s="83">
        <v>90.61</v>
      </c>
    </row>
    <row r="61" ht="30" spans="1:7">
      <c r="A61" t="s">
        <v>147</v>
      </c>
      <c r="B61" s="84" t="s">
        <v>148</v>
      </c>
      <c r="C61" s="84" t="s">
        <v>149</v>
      </c>
      <c r="D61" s="84"/>
      <c r="E61" s="82" t="s">
        <v>99</v>
      </c>
      <c r="F61" s="83">
        <v>47.17</v>
      </c>
      <c r="G61" s="83">
        <v>53.3</v>
      </c>
    </row>
    <row r="62" ht="30" spans="1:7">
      <c r="A62" t="s">
        <v>147</v>
      </c>
      <c r="B62" s="85" t="s">
        <v>150</v>
      </c>
      <c r="C62" s="85" t="s">
        <v>151</v>
      </c>
      <c r="D62" s="85"/>
      <c r="E62" s="58" t="s">
        <v>99</v>
      </c>
      <c r="F62" s="59">
        <v>47.2</v>
      </c>
      <c r="G62" s="83">
        <v>53.34</v>
      </c>
    </row>
    <row r="63" ht="30" spans="1:7">
      <c r="A63" t="s">
        <v>147</v>
      </c>
      <c r="B63" s="85" t="s">
        <v>152</v>
      </c>
      <c r="C63" s="85" t="s">
        <v>153</v>
      </c>
      <c r="D63" s="85"/>
      <c r="E63" s="58" t="s">
        <v>99</v>
      </c>
      <c r="F63" s="59">
        <v>94.4</v>
      </c>
      <c r="G63" s="83">
        <v>106.67</v>
      </c>
    </row>
    <row r="64" ht="30" spans="1:7">
      <c r="A64" t="s">
        <v>147</v>
      </c>
      <c r="B64" s="85" t="s">
        <v>154</v>
      </c>
      <c r="C64" s="85" t="s">
        <v>155</v>
      </c>
      <c r="D64" s="85"/>
      <c r="E64" s="58" t="s">
        <v>99</v>
      </c>
      <c r="F64" s="59">
        <v>150</v>
      </c>
      <c r="G64" s="83">
        <v>169.5</v>
      </c>
    </row>
    <row r="65" ht="30" spans="1:7">
      <c r="A65" t="s">
        <v>156</v>
      </c>
      <c r="B65" s="85" t="s">
        <v>157</v>
      </c>
      <c r="C65" s="85" t="s">
        <v>158</v>
      </c>
      <c r="D65" s="85" t="s">
        <v>159</v>
      </c>
      <c r="E65" s="58" t="s">
        <v>99</v>
      </c>
      <c r="F65" s="59">
        <v>9.43</v>
      </c>
      <c r="G65" s="83">
        <v>10.66</v>
      </c>
    </row>
    <row r="66" ht="30" spans="1:7">
      <c r="A66" t="s">
        <v>156</v>
      </c>
      <c r="B66" s="85" t="s">
        <v>160</v>
      </c>
      <c r="C66" s="85" t="s">
        <v>161</v>
      </c>
      <c r="D66" s="85" t="s">
        <v>159</v>
      </c>
      <c r="E66" s="58" t="s">
        <v>99</v>
      </c>
      <c r="F66" s="59">
        <v>9.44</v>
      </c>
      <c r="G66" s="83">
        <v>10.67</v>
      </c>
    </row>
    <row r="67" ht="30" spans="1:7">
      <c r="A67" t="s">
        <v>162</v>
      </c>
      <c r="B67" s="85" t="s">
        <v>163</v>
      </c>
      <c r="C67" s="85" t="s">
        <v>164</v>
      </c>
      <c r="D67" s="85" t="s">
        <v>165</v>
      </c>
      <c r="E67" s="58" t="s">
        <v>99</v>
      </c>
      <c r="F67" s="59">
        <v>35</v>
      </c>
      <c r="G67" s="83">
        <v>39.55</v>
      </c>
    </row>
    <row r="68" ht="30" spans="1:7">
      <c r="A68" t="s">
        <v>162</v>
      </c>
      <c r="B68" s="85" t="s">
        <v>166</v>
      </c>
      <c r="C68" s="85" t="s">
        <v>167</v>
      </c>
      <c r="D68" s="85" t="s">
        <v>165</v>
      </c>
      <c r="E68" s="58" t="s">
        <v>99</v>
      </c>
      <c r="F68" s="59">
        <v>45</v>
      </c>
      <c r="G68" s="83">
        <v>50.85</v>
      </c>
    </row>
    <row r="69" ht="30" spans="1:7">
      <c r="A69" s="85" t="s">
        <v>168</v>
      </c>
      <c r="B69" s="85" t="s">
        <v>168</v>
      </c>
      <c r="C69" s="85" t="s">
        <v>169</v>
      </c>
      <c r="D69" s="85"/>
      <c r="E69" s="58" t="s">
        <v>99</v>
      </c>
      <c r="F69" s="59">
        <v>0.94</v>
      </c>
      <c r="G69" s="83">
        <v>1.06</v>
      </c>
    </row>
    <row r="70" ht="30" spans="1:7">
      <c r="A70" t="s">
        <v>170</v>
      </c>
      <c r="B70" s="84" t="s">
        <v>171</v>
      </c>
      <c r="C70" s="84"/>
      <c r="D70" s="84" t="s">
        <v>172</v>
      </c>
      <c r="E70" s="82" t="s">
        <v>99</v>
      </c>
      <c r="F70" s="83">
        <v>1.51</v>
      </c>
      <c r="G70" s="83">
        <v>1.71</v>
      </c>
    </row>
    <row r="71" ht="30" spans="1:7">
      <c r="A71" t="s">
        <v>170</v>
      </c>
      <c r="B71" s="84" t="s">
        <v>173</v>
      </c>
      <c r="C71" s="84"/>
      <c r="D71" s="84" t="s">
        <v>174</v>
      </c>
      <c r="E71" s="82" t="s">
        <v>99</v>
      </c>
      <c r="F71" s="83">
        <v>1.42</v>
      </c>
      <c r="G71" s="83">
        <v>1.6</v>
      </c>
    </row>
    <row r="72" ht="30" spans="1:7">
      <c r="A72" t="s">
        <v>170</v>
      </c>
      <c r="B72" s="84" t="s">
        <v>175</v>
      </c>
      <c r="C72" s="84"/>
      <c r="D72" s="84" t="s">
        <v>176</v>
      </c>
      <c r="E72" s="82" t="s">
        <v>99</v>
      </c>
      <c r="F72" s="83">
        <v>1.13</v>
      </c>
      <c r="G72" s="83">
        <v>1.28</v>
      </c>
    </row>
    <row r="73" ht="30" spans="1:7">
      <c r="A73" t="s">
        <v>177</v>
      </c>
      <c r="B73" s="84" t="s">
        <v>177</v>
      </c>
      <c r="C73" s="84" t="s">
        <v>178</v>
      </c>
      <c r="D73" s="84" t="s">
        <v>179</v>
      </c>
      <c r="E73" s="82" t="s">
        <v>180</v>
      </c>
      <c r="F73" s="83">
        <v>30.97</v>
      </c>
      <c r="G73" s="83">
        <v>35</v>
      </c>
    </row>
    <row r="74" ht="30" spans="1:7">
      <c r="A74" t="s">
        <v>181</v>
      </c>
      <c r="B74" s="84" t="s">
        <v>182</v>
      </c>
      <c r="C74" s="84" t="s">
        <v>183</v>
      </c>
      <c r="D74" s="84"/>
      <c r="E74" s="82" t="s">
        <v>99</v>
      </c>
      <c r="F74" s="83">
        <v>16.98</v>
      </c>
      <c r="G74" s="83">
        <v>19.19</v>
      </c>
    </row>
    <row r="75" ht="30" spans="1:7">
      <c r="A75" t="s">
        <v>181</v>
      </c>
      <c r="B75" s="84" t="s">
        <v>184</v>
      </c>
      <c r="C75" s="84" t="s">
        <v>185</v>
      </c>
      <c r="D75" s="84"/>
      <c r="E75" s="82" t="s">
        <v>99</v>
      </c>
      <c r="F75" s="83">
        <v>18.87</v>
      </c>
      <c r="G75" s="83">
        <v>21.32</v>
      </c>
    </row>
    <row r="76" ht="30" spans="1:7">
      <c r="A76" t="s">
        <v>181</v>
      </c>
      <c r="B76" s="84" t="s">
        <v>186</v>
      </c>
      <c r="C76" s="84" t="s">
        <v>187</v>
      </c>
      <c r="D76" s="84"/>
      <c r="E76" s="82" t="s">
        <v>99</v>
      </c>
      <c r="F76" s="83">
        <v>16.98</v>
      </c>
      <c r="G76" s="83">
        <v>19.19</v>
      </c>
    </row>
    <row r="77" ht="30" spans="1:7">
      <c r="A77" t="s">
        <v>181</v>
      </c>
      <c r="B77" s="84" t="s">
        <v>188</v>
      </c>
      <c r="C77" s="84" t="s">
        <v>189</v>
      </c>
      <c r="D77" s="84"/>
      <c r="E77" s="82" t="s">
        <v>99</v>
      </c>
      <c r="F77" s="83">
        <v>19.81</v>
      </c>
      <c r="G77" s="83">
        <v>19.19</v>
      </c>
    </row>
    <row r="78" ht="30" spans="1:7">
      <c r="A78" t="s">
        <v>181</v>
      </c>
      <c r="B78" s="84" t="s">
        <v>190</v>
      </c>
      <c r="C78" s="84" t="s">
        <v>191</v>
      </c>
      <c r="D78" s="84"/>
      <c r="E78" s="82" t="s">
        <v>99</v>
      </c>
      <c r="F78" s="83">
        <v>20.75</v>
      </c>
      <c r="G78" s="83">
        <v>23.45</v>
      </c>
    </row>
    <row r="79" ht="30" spans="1:7">
      <c r="A79" t="s">
        <v>181</v>
      </c>
      <c r="B79" s="84" t="s">
        <v>192</v>
      </c>
      <c r="C79" s="84" t="s">
        <v>193</v>
      </c>
      <c r="D79" s="84"/>
      <c r="E79" s="82" t="s">
        <v>99</v>
      </c>
      <c r="F79" s="83">
        <v>15.09</v>
      </c>
      <c r="G79" s="83">
        <v>17.06</v>
      </c>
    </row>
    <row r="80" ht="30" spans="1:7">
      <c r="A80" t="s">
        <v>181</v>
      </c>
      <c r="B80" s="84" t="s">
        <v>194</v>
      </c>
      <c r="C80" s="84" t="s">
        <v>195</v>
      </c>
      <c r="D80" s="84"/>
      <c r="E80" s="82" t="s">
        <v>99</v>
      </c>
      <c r="F80" s="83">
        <v>18.87</v>
      </c>
      <c r="G80" s="83">
        <v>17.06</v>
      </c>
    </row>
    <row r="81" ht="30" spans="1:7">
      <c r="A81" t="s">
        <v>181</v>
      </c>
      <c r="B81" s="84" t="s">
        <v>196</v>
      </c>
      <c r="C81" s="84" t="s">
        <v>193</v>
      </c>
      <c r="D81" s="84"/>
      <c r="E81" s="82" t="s">
        <v>99</v>
      </c>
      <c r="F81" s="83">
        <v>17.7</v>
      </c>
      <c r="G81" s="83">
        <v>22.39</v>
      </c>
    </row>
    <row r="82" ht="30" spans="1:7">
      <c r="A82" t="s">
        <v>181</v>
      </c>
      <c r="B82" s="84" t="s">
        <v>197</v>
      </c>
      <c r="C82" s="84" t="s">
        <v>198</v>
      </c>
      <c r="D82" s="84"/>
      <c r="E82" s="82" t="s">
        <v>99</v>
      </c>
      <c r="F82" s="83">
        <v>19.47</v>
      </c>
      <c r="G82" s="83">
        <v>23.45</v>
      </c>
    </row>
    <row r="83" ht="30" spans="1:7">
      <c r="A83" t="s">
        <v>181</v>
      </c>
      <c r="B83" s="84" t="s">
        <v>199</v>
      </c>
      <c r="C83" s="84" t="s">
        <v>193</v>
      </c>
      <c r="D83" s="84"/>
      <c r="E83" s="82" t="s">
        <v>99</v>
      </c>
      <c r="F83" s="83">
        <v>17.7</v>
      </c>
      <c r="G83" s="83">
        <v>20</v>
      </c>
    </row>
    <row r="84" ht="30" spans="1:7">
      <c r="A84" t="s">
        <v>181</v>
      </c>
      <c r="B84" s="84" t="s">
        <v>200</v>
      </c>
      <c r="C84" s="84" t="s">
        <v>198</v>
      </c>
      <c r="D84" s="84"/>
      <c r="E84" s="82" t="s">
        <v>99</v>
      </c>
      <c r="F84" s="83">
        <v>19.47</v>
      </c>
      <c r="G84" s="83">
        <v>22</v>
      </c>
    </row>
    <row r="85" ht="30" spans="1:7">
      <c r="A85" t="s">
        <v>181</v>
      </c>
      <c r="B85" s="84" t="s">
        <v>201</v>
      </c>
      <c r="C85" s="84" t="s">
        <v>202</v>
      </c>
      <c r="D85" s="84"/>
      <c r="E85" s="82" t="s">
        <v>99</v>
      </c>
      <c r="F85" s="83">
        <v>19.81</v>
      </c>
      <c r="G85" s="83">
        <v>22.39</v>
      </c>
    </row>
    <row r="86" ht="30" spans="1:7">
      <c r="A86" t="s">
        <v>181</v>
      </c>
      <c r="B86" s="84" t="s">
        <v>203</v>
      </c>
      <c r="C86" s="84" t="s">
        <v>204</v>
      </c>
      <c r="D86" s="84"/>
      <c r="E86" s="82" t="s">
        <v>99</v>
      </c>
      <c r="F86" s="83">
        <v>19.81</v>
      </c>
      <c r="G86" s="83">
        <v>22.39</v>
      </c>
    </row>
    <row r="87" ht="30" spans="1:7">
      <c r="A87" t="s">
        <v>181</v>
      </c>
      <c r="B87" s="84" t="s">
        <v>205</v>
      </c>
      <c r="C87" s="84" t="s">
        <v>206</v>
      </c>
      <c r="D87" s="84"/>
      <c r="E87" s="82" t="s">
        <v>99</v>
      </c>
      <c r="F87" s="83">
        <v>20.75</v>
      </c>
      <c r="G87" s="83">
        <v>23.45</v>
      </c>
    </row>
    <row r="88" ht="30" spans="1:7">
      <c r="A88" t="s">
        <v>181</v>
      </c>
      <c r="B88" s="84" t="s">
        <v>207</v>
      </c>
      <c r="C88" s="84" t="s">
        <v>208</v>
      </c>
      <c r="D88" s="89"/>
      <c r="E88" s="82" t="s">
        <v>99</v>
      </c>
      <c r="F88" s="83">
        <v>7.54</v>
      </c>
      <c r="G88" s="83">
        <v>8.52</v>
      </c>
    </row>
    <row r="89" ht="30" spans="1:7">
      <c r="A89" t="s">
        <v>181</v>
      </c>
      <c r="B89" s="75" t="s">
        <v>209</v>
      </c>
      <c r="C89" s="84" t="s">
        <v>210</v>
      </c>
      <c r="D89" s="90"/>
      <c r="E89" s="82" t="s">
        <v>99</v>
      </c>
      <c r="F89" s="83">
        <v>60</v>
      </c>
      <c r="G89" s="83">
        <v>67.8</v>
      </c>
    </row>
    <row r="90" ht="30" spans="1:7">
      <c r="A90" t="s">
        <v>211</v>
      </c>
      <c r="B90" s="84" t="s">
        <v>212</v>
      </c>
      <c r="C90" s="84" t="s">
        <v>213</v>
      </c>
      <c r="D90" s="84"/>
      <c r="E90" s="82" t="s">
        <v>109</v>
      </c>
      <c r="F90" s="83">
        <v>11.32</v>
      </c>
      <c r="G90" s="83">
        <v>12.79</v>
      </c>
    </row>
    <row r="91" ht="30" spans="1:7">
      <c r="A91" t="s">
        <v>211</v>
      </c>
      <c r="B91" s="84" t="s">
        <v>214</v>
      </c>
      <c r="C91" s="84" t="s">
        <v>215</v>
      </c>
      <c r="D91" s="84"/>
      <c r="E91" s="82" t="s">
        <v>109</v>
      </c>
      <c r="F91" s="83">
        <v>16.98</v>
      </c>
      <c r="G91" s="83">
        <v>19.19</v>
      </c>
    </row>
    <row r="92" ht="30" spans="1:7">
      <c r="A92" t="s">
        <v>211</v>
      </c>
      <c r="B92" s="84" t="s">
        <v>216</v>
      </c>
      <c r="C92" s="84" t="s">
        <v>217</v>
      </c>
      <c r="D92" s="84" t="s">
        <v>218</v>
      </c>
      <c r="E92" s="82" t="s">
        <v>109</v>
      </c>
      <c r="F92" s="83">
        <v>20.75</v>
      </c>
      <c r="G92" s="83">
        <v>23.45</v>
      </c>
    </row>
    <row r="93" ht="30" spans="1:7">
      <c r="A93" t="s">
        <v>211</v>
      </c>
      <c r="B93" s="84" t="s">
        <v>219</v>
      </c>
      <c r="C93" s="84" t="s">
        <v>220</v>
      </c>
      <c r="D93" s="84"/>
      <c r="E93" s="82" t="s">
        <v>109</v>
      </c>
      <c r="F93" s="83">
        <v>53.09</v>
      </c>
      <c r="G93" s="83">
        <v>59.99</v>
      </c>
    </row>
    <row r="94" ht="30" spans="1:7">
      <c r="A94" t="s">
        <v>211</v>
      </c>
      <c r="B94" s="84" t="s">
        <v>221</v>
      </c>
      <c r="C94" s="84" t="s">
        <v>222</v>
      </c>
      <c r="D94" s="84"/>
      <c r="E94" s="82" t="s">
        <v>109</v>
      </c>
      <c r="F94" s="83">
        <v>13.27</v>
      </c>
      <c r="G94" s="83">
        <v>15</v>
      </c>
    </row>
    <row r="95" ht="30" spans="1:7">
      <c r="A95" t="s">
        <v>211</v>
      </c>
      <c r="B95" s="84" t="s">
        <v>223</v>
      </c>
      <c r="C95" s="84" t="s">
        <v>224</v>
      </c>
      <c r="D95" s="84"/>
      <c r="E95" s="82" t="s">
        <v>109</v>
      </c>
      <c r="F95" s="83">
        <v>17.7</v>
      </c>
      <c r="G95" s="83">
        <v>20</v>
      </c>
    </row>
    <row r="96" ht="30" spans="1:7">
      <c r="A96" t="s">
        <v>211</v>
      </c>
      <c r="B96" s="84" t="s">
        <v>225</v>
      </c>
      <c r="C96" s="84" t="s">
        <v>226</v>
      </c>
      <c r="D96" s="84"/>
      <c r="E96" s="82" t="s">
        <v>109</v>
      </c>
      <c r="F96" s="83">
        <v>22.12</v>
      </c>
      <c r="G96" s="83">
        <v>25</v>
      </c>
    </row>
    <row r="97" ht="30" spans="1:7">
      <c r="A97" t="s">
        <v>211</v>
      </c>
      <c r="B97" s="84" t="s">
        <v>227</v>
      </c>
      <c r="C97" s="84" t="s">
        <v>228</v>
      </c>
      <c r="D97" s="90"/>
      <c r="E97" s="82" t="s">
        <v>77</v>
      </c>
      <c r="F97" s="83">
        <v>1.58</v>
      </c>
      <c r="G97" s="83">
        <v>1.79</v>
      </c>
    </row>
    <row r="98" ht="30" spans="1:7">
      <c r="A98" t="s">
        <v>211</v>
      </c>
      <c r="B98" s="84" t="s">
        <v>229</v>
      </c>
      <c r="C98" s="84" t="s">
        <v>230</v>
      </c>
      <c r="D98" s="84" t="s">
        <v>231</v>
      </c>
      <c r="E98" s="82" t="s">
        <v>99</v>
      </c>
      <c r="F98" s="83">
        <v>2.88</v>
      </c>
      <c r="G98" s="83">
        <v>3.25</v>
      </c>
    </row>
    <row r="99" ht="30" spans="1:7">
      <c r="A99" t="s">
        <v>211</v>
      </c>
      <c r="B99" s="84" t="s">
        <v>232</v>
      </c>
      <c r="C99" s="84" t="s">
        <v>233</v>
      </c>
      <c r="D99" s="84" t="s">
        <v>231</v>
      </c>
      <c r="E99" s="82" t="s">
        <v>99</v>
      </c>
      <c r="F99" s="83">
        <v>2.26</v>
      </c>
      <c r="G99" s="83">
        <v>2.55</v>
      </c>
    </row>
    <row r="100" ht="30" spans="1:7">
      <c r="A100" t="s">
        <v>181</v>
      </c>
      <c r="B100" s="84" t="s">
        <v>234</v>
      </c>
      <c r="C100" s="84" t="s">
        <v>235</v>
      </c>
      <c r="D100" s="84" t="s">
        <v>218</v>
      </c>
      <c r="E100" s="82" t="s">
        <v>48</v>
      </c>
      <c r="F100" s="83">
        <v>3.77</v>
      </c>
      <c r="G100" s="83">
        <v>4.26</v>
      </c>
    </row>
    <row r="101" ht="30" spans="1:7">
      <c r="A101" t="s">
        <v>236</v>
      </c>
      <c r="B101" s="84" t="s">
        <v>237</v>
      </c>
      <c r="C101" s="85" t="s">
        <v>238</v>
      </c>
      <c r="D101" s="85" t="s">
        <v>239</v>
      </c>
      <c r="E101" s="58" t="s">
        <v>48</v>
      </c>
      <c r="F101" s="83">
        <v>4.72</v>
      </c>
      <c r="G101" s="83">
        <v>5.33</v>
      </c>
    </row>
    <row r="102" ht="30" spans="1:7">
      <c r="A102" t="s">
        <v>236</v>
      </c>
      <c r="B102" s="85" t="s">
        <v>240</v>
      </c>
      <c r="C102" s="85" t="s">
        <v>241</v>
      </c>
      <c r="D102" s="85" t="s">
        <v>239</v>
      </c>
      <c r="E102" s="58" t="s">
        <v>48</v>
      </c>
      <c r="F102" s="83">
        <v>5.66</v>
      </c>
      <c r="G102" s="83">
        <v>6.4</v>
      </c>
    </row>
    <row r="103" ht="30" spans="1:7">
      <c r="A103" t="s">
        <v>236</v>
      </c>
      <c r="B103" s="85" t="s">
        <v>242</v>
      </c>
      <c r="C103" s="85" t="s">
        <v>243</v>
      </c>
      <c r="D103" s="85"/>
      <c r="E103" s="58" t="s">
        <v>48</v>
      </c>
      <c r="F103" s="83">
        <v>5.66</v>
      </c>
      <c r="G103" s="83">
        <v>6.4</v>
      </c>
    </row>
    <row r="104" ht="30" spans="1:7">
      <c r="A104" t="s">
        <v>57</v>
      </c>
      <c r="B104" s="84" t="s">
        <v>244</v>
      </c>
      <c r="C104" s="84" t="s">
        <v>245</v>
      </c>
      <c r="D104" s="84"/>
      <c r="E104" s="82" t="s">
        <v>48</v>
      </c>
      <c r="F104" s="83">
        <v>51.89</v>
      </c>
      <c r="G104" s="83">
        <v>58.63</v>
      </c>
    </row>
    <row r="105" ht="30" spans="1:7">
      <c r="A105" t="s">
        <v>57</v>
      </c>
      <c r="B105" s="84" t="s">
        <v>246</v>
      </c>
      <c r="C105" s="84" t="s">
        <v>247</v>
      </c>
      <c r="D105" s="84" t="s">
        <v>218</v>
      </c>
      <c r="E105" s="82" t="s">
        <v>48</v>
      </c>
      <c r="F105" s="83">
        <v>42.45</v>
      </c>
      <c r="G105" s="83">
        <v>47.97</v>
      </c>
    </row>
    <row r="106" ht="30" spans="1:7">
      <c r="A106" t="s">
        <v>103</v>
      </c>
      <c r="B106" s="84" t="s">
        <v>248</v>
      </c>
      <c r="C106" s="84" t="s">
        <v>248</v>
      </c>
      <c r="D106" s="84"/>
      <c r="E106" s="82" t="s">
        <v>99</v>
      </c>
      <c r="F106" s="83">
        <v>0.47</v>
      </c>
      <c r="G106" s="83">
        <v>0.53</v>
      </c>
    </row>
    <row r="107" ht="30" spans="1:7">
      <c r="A107" t="s">
        <v>103</v>
      </c>
      <c r="B107" s="84" t="s">
        <v>249</v>
      </c>
      <c r="C107" s="84" t="s">
        <v>250</v>
      </c>
      <c r="D107" s="84"/>
      <c r="E107" s="82" t="s">
        <v>99</v>
      </c>
      <c r="F107" s="83">
        <v>2.83</v>
      </c>
      <c r="G107" s="83">
        <v>3.2</v>
      </c>
    </row>
    <row r="108" ht="30" spans="1:7">
      <c r="A108" t="s">
        <v>103</v>
      </c>
      <c r="B108" s="84" t="s">
        <v>251</v>
      </c>
      <c r="C108" s="84" t="s">
        <v>252</v>
      </c>
      <c r="D108" s="84"/>
      <c r="E108" s="82" t="s">
        <v>99</v>
      </c>
      <c r="F108" s="83">
        <v>0.94</v>
      </c>
      <c r="G108" s="83">
        <v>1.06</v>
      </c>
    </row>
    <row r="109" ht="30" spans="1:7">
      <c r="A109" t="s">
        <v>103</v>
      </c>
      <c r="B109" s="84" t="s">
        <v>253</v>
      </c>
      <c r="C109" s="84" t="s">
        <v>254</v>
      </c>
      <c r="D109" s="84"/>
      <c r="E109" s="82" t="s">
        <v>99</v>
      </c>
      <c r="F109" s="83">
        <v>0.11</v>
      </c>
      <c r="G109" s="83">
        <v>0.12</v>
      </c>
    </row>
    <row r="110" ht="30" spans="1:7">
      <c r="A110" t="s">
        <v>103</v>
      </c>
      <c r="B110" s="84" t="s">
        <v>255</v>
      </c>
      <c r="C110" s="84" t="s">
        <v>255</v>
      </c>
      <c r="D110" s="84"/>
      <c r="E110" s="82" t="s">
        <v>99</v>
      </c>
      <c r="F110" s="83">
        <v>1.17</v>
      </c>
      <c r="G110" s="83">
        <v>1.32</v>
      </c>
    </row>
    <row r="111" ht="30" spans="1:7">
      <c r="A111" t="s">
        <v>103</v>
      </c>
      <c r="B111" s="84" t="s">
        <v>256</v>
      </c>
      <c r="C111" s="84" t="s">
        <v>257</v>
      </c>
      <c r="D111" s="84"/>
      <c r="E111" s="82" t="s">
        <v>99</v>
      </c>
      <c r="F111" s="83">
        <v>2.83</v>
      </c>
      <c r="G111" s="83">
        <v>3.2</v>
      </c>
    </row>
    <row r="112" ht="30" spans="1:7">
      <c r="A112" t="s">
        <v>103</v>
      </c>
      <c r="B112" s="84" t="s">
        <v>258</v>
      </c>
      <c r="C112" s="84" t="s">
        <v>258</v>
      </c>
      <c r="D112" s="84" t="s">
        <v>259</v>
      </c>
      <c r="E112" s="82" t="s">
        <v>99</v>
      </c>
      <c r="F112" s="83">
        <v>7.55</v>
      </c>
      <c r="G112" s="83">
        <v>8.53</v>
      </c>
    </row>
    <row r="113" ht="30" spans="1:7">
      <c r="A113" t="s">
        <v>57</v>
      </c>
      <c r="B113" s="84" t="s">
        <v>260</v>
      </c>
      <c r="C113" s="84" t="s">
        <v>261</v>
      </c>
      <c r="D113" s="90"/>
      <c r="E113" s="82" t="s">
        <v>99</v>
      </c>
      <c r="F113" s="83">
        <v>0.97</v>
      </c>
      <c r="G113" s="83">
        <v>1.1</v>
      </c>
    </row>
    <row r="114" ht="30" spans="1:7">
      <c r="A114" t="s">
        <v>181</v>
      </c>
      <c r="B114" s="84" t="s">
        <v>234</v>
      </c>
      <c r="C114" s="84" t="s">
        <v>235</v>
      </c>
      <c r="D114" s="84" t="s">
        <v>218</v>
      </c>
      <c r="E114" s="82" t="s">
        <v>48</v>
      </c>
      <c r="F114" s="83">
        <v>3.77</v>
      </c>
      <c r="G114" s="83">
        <v>4.26</v>
      </c>
    </row>
    <row r="115" ht="30" spans="1:7">
      <c r="A115" t="s">
        <v>262</v>
      </c>
      <c r="B115" s="84" t="s">
        <v>263</v>
      </c>
      <c r="C115" s="84" t="s">
        <v>264</v>
      </c>
      <c r="D115" s="90"/>
      <c r="E115" s="82" t="s">
        <v>99</v>
      </c>
      <c r="F115" s="83">
        <v>7.54</v>
      </c>
      <c r="G115" s="83">
        <v>8.52</v>
      </c>
    </row>
    <row r="116" ht="30" spans="1:7">
      <c r="A116" t="s">
        <v>262</v>
      </c>
      <c r="B116" s="84" t="s">
        <v>265</v>
      </c>
      <c r="C116" s="84" t="s">
        <v>266</v>
      </c>
      <c r="D116" s="89"/>
      <c r="E116" s="82" t="s">
        <v>99</v>
      </c>
      <c r="F116" s="83">
        <v>9.43</v>
      </c>
      <c r="G116" s="83">
        <v>10.66</v>
      </c>
    </row>
    <row r="117" ht="30" spans="1:7">
      <c r="A117" t="s">
        <v>262</v>
      </c>
      <c r="B117" s="84" t="s">
        <v>267</v>
      </c>
      <c r="C117" s="84" t="s">
        <v>268</v>
      </c>
      <c r="D117" s="89"/>
      <c r="E117" s="82" t="s">
        <v>99</v>
      </c>
      <c r="F117" s="83">
        <v>11.32</v>
      </c>
      <c r="G117" s="83">
        <v>12.79</v>
      </c>
    </row>
    <row r="118" ht="30" spans="1:7">
      <c r="A118" t="s">
        <v>262</v>
      </c>
      <c r="B118" s="84" t="s">
        <v>269</v>
      </c>
      <c r="C118" s="84" t="s">
        <v>270</v>
      </c>
      <c r="D118" s="90"/>
      <c r="E118" s="82" t="s">
        <v>99</v>
      </c>
      <c r="F118" s="83">
        <v>33</v>
      </c>
      <c r="G118" s="83">
        <v>37.29</v>
      </c>
    </row>
    <row r="119" ht="30" spans="1:7">
      <c r="A119" t="s">
        <v>262</v>
      </c>
      <c r="B119" s="84" t="s">
        <v>271</v>
      </c>
      <c r="C119" s="84" t="s">
        <v>272</v>
      </c>
      <c r="D119" s="90"/>
      <c r="E119" s="82" t="s">
        <v>99</v>
      </c>
      <c r="F119" s="83">
        <v>33</v>
      </c>
      <c r="G119" s="83">
        <v>37.29</v>
      </c>
    </row>
    <row r="120" ht="30" spans="1:7">
      <c r="A120" t="s">
        <v>262</v>
      </c>
      <c r="B120" s="84" t="s">
        <v>273</v>
      </c>
      <c r="C120" s="84" t="s">
        <v>274</v>
      </c>
      <c r="D120" s="90"/>
      <c r="E120" s="82" t="s">
        <v>99</v>
      </c>
      <c r="F120" s="83">
        <v>17.7</v>
      </c>
      <c r="G120" s="83">
        <v>20</v>
      </c>
    </row>
    <row r="121" ht="30" spans="1:7">
      <c r="A121" t="s">
        <v>262</v>
      </c>
      <c r="B121" s="84" t="s">
        <v>275</v>
      </c>
      <c r="C121" s="84" t="s">
        <v>276</v>
      </c>
      <c r="D121" s="89"/>
      <c r="E121" s="82" t="s">
        <v>99</v>
      </c>
      <c r="F121" s="83">
        <v>20.35</v>
      </c>
      <c r="G121" s="83">
        <v>23</v>
      </c>
    </row>
    <row r="122" ht="30" spans="1:7">
      <c r="A122" t="s">
        <v>262</v>
      </c>
      <c r="B122" s="84" t="s">
        <v>277</v>
      </c>
      <c r="C122" s="84" t="s">
        <v>278</v>
      </c>
      <c r="D122" s="90"/>
      <c r="E122" s="82" t="s">
        <v>99</v>
      </c>
      <c r="F122" s="83">
        <v>20</v>
      </c>
      <c r="G122" s="83">
        <v>22.6</v>
      </c>
    </row>
    <row r="123" ht="30" spans="1:7">
      <c r="A123" t="s">
        <v>262</v>
      </c>
      <c r="B123" s="84" t="s">
        <v>279</v>
      </c>
      <c r="C123" s="84" t="s">
        <v>280</v>
      </c>
      <c r="D123" s="90"/>
      <c r="E123" s="82" t="s">
        <v>99</v>
      </c>
      <c r="F123" s="83">
        <v>20</v>
      </c>
      <c r="G123" s="83">
        <v>22.6</v>
      </c>
    </row>
    <row r="124" ht="30" spans="1:7">
      <c r="A124" t="s">
        <v>262</v>
      </c>
      <c r="B124" s="84" t="s">
        <v>281</v>
      </c>
      <c r="C124" s="84" t="s">
        <v>282</v>
      </c>
      <c r="D124" s="89"/>
      <c r="E124" s="82" t="s">
        <v>99</v>
      </c>
      <c r="F124" s="83">
        <v>22</v>
      </c>
      <c r="G124" s="83">
        <v>24.86</v>
      </c>
    </row>
    <row r="125" ht="30" spans="1:7">
      <c r="A125" t="s">
        <v>262</v>
      </c>
      <c r="B125" s="84" t="s">
        <v>283</v>
      </c>
      <c r="C125" s="84" t="s">
        <v>284</v>
      </c>
      <c r="D125" s="89"/>
      <c r="E125" s="82" t="s">
        <v>99</v>
      </c>
      <c r="F125" s="83">
        <v>5</v>
      </c>
      <c r="G125" s="83">
        <f>F125*1.13</f>
        <v>5.65</v>
      </c>
    </row>
    <row r="126" ht="30" spans="1:7">
      <c r="A126" t="s">
        <v>262</v>
      </c>
      <c r="B126" s="84" t="s">
        <v>285</v>
      </c>
      <c r="C126" s="84" t="s">
        <v>286</v>
      </c>
      <c r="D126" s="89"/>
      <c r="E126" s="82" t="s">
        <v>99</v>
      </c>
      <c r="F126" s="83">
        <v>5</v>
      </c>
      <c r="G126" s="83">
        <f>F126*1.13</f>
        <v>5.65</v>
      </c>
    </row>
    <row r="127" ht="30" spans="1:7">
      <c r="A127" t="s">
        <v>262</v>
      </c>
      <c r="B127" s="84" t="s">
        <v>287</v>
      </c>
      <c r="C127" s="84" t="s">
        <v>288</v>
      </c>
      <c r="D127" s="89"/>
      <c r="E127" s="82" t="s">
        <v>99</v>
      </c>
      <c r="F127" s="83">
        <v>7.5</v>
      </c>
      <c r="G127" s="83">
        <f>F127*1.13</f>
        <v>8.475</v>
      </c>
    </row>
    <row r="128" ht="30" spans="1:7">
      <c r="A128" t="s">
        <v>262</v>
      </c>
      <c r="B128" s="84" t="s">
        <v>289</v>
      </c>
      <c r="C128" s="84" t="s">
        <v>290</v>
      </c>
      <c r="D128" s="89"/>
      <c r="E128" s="82" t="s">
        <v>99</v>
      </c>
      <c r="F128" s="83">
        <v>9</v>
      </c>
      <c r="G128" s="83">
        <f>F128*1.13</f>
        <v>10.17</v>
      </c>
    </row>
    <row r="129" ht="30" spans="1:7">
      <c r="A129" t="s">
        <v>291</v>
      </c>
      <c r="B129" s="84" t="s">
        <v>292</v>
      </c>
      <c r="C129" s="84" t="s">
        <v>293</v>
      </c>
      <c r="D129" s="89"/>
      <c r="E129" s="82" t="s">
        <v>294</v>
      </c>
      <c r="F129" s="83">
        <v>0.28</v>
      </c>
      <c r="G129" s="83">
        <v>0.32</v>
      </c>
    </row>
    <row r="130" ht="30" spans="1:7">
      <c r="A130" t="s">
        <v>291</v>
      </c>
      <c r="B130" s="84" t="s">
        <v>295</v>
      </c>
      <c r="C130" s="84" t="s">
        <v>296</v>
      </c>
      <c r="D130" s="89"/>
      <c r="E130" s="82" t="s">
        <v>99</v>
      </c>
      <c r="F130" s="83">
        <v>0.94</v>
      </c>
      <c r="G130" s="83">
        <v>1.06</v>
      </c>
    </row>
    <row r="131" ht="30" spans="1:7">
      <c r="A131" t="s">
        <v>297</v>
      </c>
      <c r="B131" s="84" t="s">
        <v>298</v>
      </c>
      <c r="C131" s="84" t="s">
        <v>299</v>
      </c>
      <c r="D131" s="90"/>
      <c r="E131" s="82" t="s">
        <v>99</v>
      </c>
      <c r="F131" s="83">
        <v>11.32</v>
      </c>
      <c r="G131" s="83">
        <v>12.79</v>
      </c>
    </row>
    <row r="132" ht="30" spans="1:7">
      <c r="A132" t="s">
        <v>297</v>
      </c>
      <c r="B132" s="84" t="s">
        <v>300</v>
      </c>
      <c r="C132" s="84" t="s">
        <v>301</v>
      </c>
      <c r="D132" s="90"/>
      <c r="E132" s="82" t="s">
        <v>99</v>
      </c>
      <c r="F132" s="83">
        <v>14.15</v>
      </c>
      <c r="G132" s="83">
        <v>15.99</v>
      </c>
    </row>
    <row r="133" ht="30" spans="1:7">
      <c r="A133" t="s">
        <v>297</v>
      </c>
      <c r="B133" s="84" t="s">
        <v>302</v>
      </c>
      <c r="C133" s="84" t="s">
        <v>303</v>
      </c>
      <c r="D133" s="89"/>
      <c r="E133" s="82" t="s">
        <v>99</v>
      </c>
      <c r="F133" s="83">
        <v>22.64</v>
      </c>
      <c r="G133" s="83">
        <v>25.58</v>
      </c>
    </row>
    <row r="134" ht="30" spans="1:7">
      <c r="A134" t="s">
        <v>297</v>
      </c>
      <c r="B134" s="84" t="s">
        <v>304</v>
      </c>
      <c r="C134" s="84" t="s">
        <v>305</v>
      </c>
      <c r="D134" s="90"/>
      <c r="E134" s="82" t="s">
        <v>99</v>
      </c>
      <c r="F134" s="83">
        <v>26.41</v>
      </c>
      <c r="G134" s="83">
        <v>29.84</v>
      </c>
    </row>
    <row r="135" ht="30" spans="1:7">
      <c r="A135" t="s">
        <v>297</v>
      </c>
      <c r="B135" s="84" t="s">
        <v>306</v>
      </c>
      <c r="C135" s="84" t="s">
        <v>307</v>
      </c>
      <c r="D135" s="90"/>
      <c r="E135" s="82" t="s">
        <v>99</v>
      </c>
      <c r="F135" s="83">
        <v>26.41</v>
      </c>
      <c r="G135" s="83">
        <v>29.84</v>
      </c>
    </row>
    <row r="136" ht="30" spans="1:7">
      <c r="A136" t="s">
        <v>308</v>
      </c>
      <c r="B136" s="84" t="s">
        <v>309</v>
      </c>
      <c r="C136" s="84" t="s">
        <v>310</v>
      </c>
      <c r="D136" s="90"/>
      <c r="E136" s="82" t="s">
        <v>99</v>
      </c>
      <c r="F136" s="83">
        <v>12.3</v>
      </c>
      <c r="G136" s="83">
        <v>13.9</v>
      </c>
    </row>
    <row r="137" ht="30" spans="1:7">
      <c r="A137" t="s">
        <v>308</v>
      </c>
      <c r="B137" s="84" t="s">
        <v>311</v>
      </c>
      <c r="C137" s="84" t="s">
        <v>312</v>
      </c>
      <c r="D137" s="90"/>
      <c r="E137" s="82" t="s">
        <v>99</v>
      </c>
      <c r="F137" s="83">
        <v>22.3</v>
      </c>
      <c r="G137" s="83">
        <v>25.2</v>
      </c>
    </row>
    <row r="138" ht="30" spans="1:7">
      <c r="A138" t="s">
        <v>313</v>
      </c>
      <c r="B138" s="84" t="s">
        <v>314</v>
      </c>
      <c r="C138" s="84" t="s">
        <v>315</v>
      </c>
      <c r="D138" s="90"/>
      <c r="E138" s="82" t="s">
        <v>294</v>
      </c>
      <c r="F138" s="83">
        <v>5</v>
      </c>
      <c r="G138" s="83">
        <v>5.65</v>
      </c>
    </row>
    <row r="139" ht="30" spans="1:7">
      <c r="A139" t="s">
        <v>313</v>
      </c>
      <c r="B139" s="84" t="s">
        <v>316</v>
      </c>
      <c r="C139" s="84" t="s">
        <v>317</v>
      </c>
      <c r="D139" s="90"/>
      <c r="E139" s="82" t="s">
        <v>294</v>
      </c>
      <c r="F139" s="83">
        <v>2</v>
      </c>
      <c r="G139" s="83">
        <v>2.26</v>
      </c>
    </row>
    <row r="140" ht="30" spans="1:7">
      <c r="A140" t="s">
        <v>313</v>
      </c>
      <c r="B140" s="84" t="s">
        <v>318</v>
      </c>
      <c r="C140" s="84" t="s">
        <v>319</v>
      </c>
      <c r="D140" s="90"/>
      <c r="E140" s="82" t="s">
        <v>294</v>
      </c>
      <c r="F140" s="83">
        <v>10</v>
      </c>
      <c r="G140" s="83">
        <v>11.3</v>
      </c>
    </row>
    <row r="141" ht="30" spans="1:7">
      <c r="A141" t="s">
        <v>320</v>
      </c>
      <c r="B141" s="84" t="s">
        <v>321</v>
      </c>
      <c r="C141" s="84" t="s">
        <v>322</v>
      </c>
      <c r="E141" s="82" t="s">
        <v>95</v>
      </c>
      <c r="F141" s="83">
        <v>50</v>
      </c>
      <c r="G141" s="83">
        <v>56.5</v>
      </c>
    </row>
    <row r="142" ht="30" spans="1:7">
      <c r="A142" t="s">
        <v>320</v>
      </c>
      <c r="B142" s="84" t="s">
        <v>323</v>
      </c>
      <c r="C142" s="84" t="s">
        <v>324</v>
      </c>
      <c r="E142" s="82" t="s">
        <v>95</v>
      </c>
      <c r="F142" s="83">
        <v>100</v>
      </c>
      <c r="G142" s="83">
        <v>113</v>
      </c>
    </row>
    <row r="143" ht="30" spans="1:7">
      <c r="A143" t="s">
        <v>320</v>
      </c>
      <c r="B143" s="84" t="s">
        <v>325</v>
      </c>
      <c r="C143" s="84" t="s">
        <v>326</v>
      </c>
      <c r="E143" s="82" t="s">
        <v>95</v>
      </c>
      <c r="F143" s="83">
        <v>150</v>
      </c>
      <c r="G143" s="83">
        <v>169.5</v>
      </c>
    </row>
    <row r="144" spans="1:7">
      <c r="A144" t="s">
        <v>6</v>
      </c>
      <c r="B144" s="75" t="s">
        <v>327</v>
      </c>
      <c r="C144" s="75" t="s">
        <v>328</v>
      </c>
      <c r="E144" s="82" t="s">
        <v>9</v>
      </c>
      <c r="F144" s="83">
        <v>0.078</v>
      </c>
      <c r="G144" s="83">
        <v>0.08814</v>
      </c>
    </row>
    <row r="145" spans="1:7">
      <c r="A145" t="s">
        <v>6</v>
      </c>
      <c r="B145" s="75" t="s">
        <v>329</v>
      </c>
      <c r="C145" s="75" t="s">
        <v>328</v>
      </c>
      <c r="E145" s="82" t="s">
        <v>9</v>
      </c>
      <c r="F145" s="83">
        <v>0.096</v>
      </c>
      <c r="G145" s="83">
        <v>0.10848</v>
      </c>
    </row>
    <row r="146" spans="1:7">
      <c r="A146" t="s">
        <v>6</v>
      </c>
      <c r="B146" s="75" t="s">
        <v>330</v>
      </c>
      <c r="C146" s="75" t="s">
        <v>328</v>
      </c>
      <c r="E146" s="82" t="s">
        <v>9</v>
      </c>
      <c r="F146" s="83">
        <v>0.69</v>
      </c>
      <c r="G146" s="83">
        <v>0.7797</v>
      </c>
    </row>
    <row r="147" spans="1:7">
      <c r="A147" t="s">
        <v>6</v>
      </c>
      <c r="B147" s="75" t="s">
        <v>331</v>
      </c>
      <c r="C147" s="75" t="s">
        <v>328</v>
      </c>
      <c r="E147" s="82" t="s">
        <v>9</v>
      </c>
      <c r="F147" s="83">
        <v>0.715</v>
      </c>
      <c r="G147" s="83">
        <v>0.80795</v>
      </c>
    </row>
    <row r="148" spans="1:7">
      <c r="A148" t="s">
        <v>6</v>
      </c>
      <c r="B148" s="74" t="s">
        <v>332</v>
      </c>
      <c r="E148" s="82" t="s">
        <v>9</v>
      </c>
      <c r="F148" s="83">
        <v>0.384</v>
      </c>
      <c r="G148" s="83">
        <v>0.43392</v>
      </c>
    </row>
    <row r="149" spans="1:7">
      <c r="A149" t="s">
        <v>6</v>
      </c>
      <c r="B149" s="74" t="s">
        <v>333</v>
      </c>
      <c r="E149" s="82" t="s">
        <v>9</v>
      </c>
      <c r="F149" s="83">
        <v>0.31</v>
      </c>
      <c r="G149" s="83">
        <v>0.3503</v>
      </c>
    </row>
    <row r="150" s="73" customFormat="1" spans="1:7">
      <c r="A150" s="73" t="s">
        <v>181</v>
      </c>
      <c r="B150" s="84" t="s">
        <v>334</v>
      </c>
      <c r="C150" s="84" t="s">
        <v>335</v>
      </c>
      <c r="D150" s="74"/>
      <c r="E150" s="74" t="s">
        <v>99</v>
      </c>
      <c r="F150" s="91">
        <v>13.2</v>
      </c>
      <c r="G150" s="83">
        <v>14.916</v>
      </c>
    </row>
    <row r="151" s="73" customFormat="1" spans="1:7">
      <c r="A151" s="73" t="s">
        <v>336</v>
      </c>
      <c r="B151" s="84" t="s">
        <v>337</v>
      </c>
      <c r="C151" s="84"/>
      <c r="D151" s="74"/>
      <c r="E151" s="74" t="s">
        <v>99</v>
      </c>
      <c r="F151" s="91">
        <v>5</v>
      </c>
      <c r="G151" s="83">
        <v>5.65</v>
      </c>
    </row>
    <row r="152" spans="1:7">
      <c r="A152" t="s">
        <v>338</v>
      </c>
      <c r="B152" s="74" t="s">
        <v>339</v>
      </c>
      <c r="E152" s="75" t="s">
        <v>9</v>
      </c>
      <c r="F152" s="91">
        <v>0.25</v>
      </c>
      <c r="G152" s="83">
        <v>0.2825</v>
      </c>
    </row>
    <row r="153" ht="30" spans="1:7">
      <c r="A153" t="s">
        <v>156</v>
      </c>
      <c r="B153" s="85" t="s">
        <v>340</v>
      </c>
      <c r="C153" s="85" t="s">
        <v>341</v>
      </c>
      <c r="D153" s="85" t="s">
        <v>159</v>
      </c>
      <c r="E153" s="58" t="s">
        <v>99</v>
      </c>
      <c r="F153" s="59">
        <v>4.42</v>
      </c>
      <c r="G153" s="83">
        <v>4.9946</v>
      </c>
    </row>
  </sheetData>
  <dataValidations count="1">
    <dataValidation type="list" allowBlank="1" showInputMessage="1" showErrorMessage="1" sqref="F77 F80">
      <formula1>"13.2,15.09,16.98,18.87,19.81,20.75,17.7,19.47"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workbookViewId="0">
      <selection activeCell="B24" sqref="B24"/>
    </sheetView>
  </sheetViews>
  <sheetFormatPr defaultColWidth="8.65740740740741" defaultRowHeight="13.8"/>
  <cols>
    <col min="1" max="1" width="12.5" customWidth="1"/>
    <col min="2" max="2" width="25.8333333333333" style="32" customWidth="1"/>
    <col min="3" max="3" width="28.8333333333333" customWidth="1"/>
    <col min="4" max="4" width="9.65740740740741" customWidth="1"/>
    <col min="5" max="5" width="10.3333333333333" customWidth="1"/>
    <col min="6" max="6" width="8.5" customWidth="1"/>
    <col min="7" max="7" width="14.1574074074074" style="33" customWidth="1"/>
    <col min="8" max="8" width="10.8333333333333" customWidth="1"/>
    <col min="11" max="11" width="31" customWidth="1"/>
  </cols>
  <sheetData>
    <row r="1" ht="25.8" spans="1:9">
      <c r="A1" s="34" t="s">
        <v>342</v>
      </c>
      <c r="B1" s="34"/>
      <c r="C1" s="34"/>
      <c r="D1" s="34"/>
      <c r="E1" s="34"/>
      <c r="F1" s="34"/>
      <c r="G1" s="34"/>
      <c r="H1" s="34"/>
      <c r="I1" s="34"/>
    </row>
    <row r="2" spans="1:9">
      <c r="A2" s="35" t="s">
        <v>343</v>
      </c>
      <c r="B2" s="35" t="s">
        <v>344</v>
      </c>
      <c r="C2" s="36"/>
      <c r="D2" s="37" t="s">
        <v>345</v>
      </c>
      <c r="E2" s="37"/>
      <c r="F2" s="37" t="s">
        <v>346</v>
      </c>
      <c r="G2" s="38"/>
      <c r="H2" s="35"/>
      <c r="I2" s="35"/>
    </row>
    <row r="3" spans="1:9">
      <c r="A3" s="35"/>
      <c r="B3" s="35" t="s">
        <v>347</v>
      </c>
      <c r="C3" s="39"/>
      <c r="D3" s="37" t="s">
        <v>348</v>
      </c>
      <c r="E3" s="40"/>
      <c r="F3" s="37" t="s">
        <v>349</v>
      </c>
      <c r="G3" s="41"/>
      <c r="H3" s="37" t="s">
        <v>350</v>
      </c>
      <c r="I3" s="65"/>
    </row>
    <row r="4" ht="20.4" spans="1:9">
      <c r="A4" s="42"/>
      <c r="B4" s="42"/>
      <c r="C4" s="42"/>
      <c r="D4" s="42"/>
      <c r="E4" s="42"/>
      <c r="F4" s="42"/>
      <c r="G4" s="42"/>
      <c r="H4" s="42"/>
      <c r="I4" s="42"/>
    </row>
    <row r="5" spans="1:9">
      <c r="A5" s="43" t="s">
        <v>351</v>
      </c>
      <c r="B5" s="43"/>
      <c r="C5" s="43"/>
      <c r="D5" s="43"/>
      <c r="E5" s="43"/>
      <c r="F5" s="43"/>
      <c r="G5" s="43"/>
      <c r="H5" s="43"/>
      <c r="I5" s="43"/>
    </row>
    <row r="6" spans="1:9">
      <c r="A6" s="44" t="s">
        <v>352</v>
      </c>
      <c r="B6" s="44" t="s">
        <v>353</v>
      </c>
      <c r="C6" s="44" t="s">
        <v>354</v>
      </c>
      <c r="D6" s="44" t="s">
        <v>355</v>
      </c>
      <c r="E6" s="44" t="s">
        <v>356</v>
      </c>
      <c r="F6" s="44" t="s">
        <v>3</v>
      </c>
      <c r="G6" s="45" t="s">
        <v>357</v>
      </c>
      <c r="H6" s="44" t="s">
        <v>358</v>
      </c>
      <c r="I6" s="44" t="s">
        <v>359</v>
      </c>
    </row>
    <row r="7" ht="15.75" customHeight="1" spans="1:9">
      <c r="A7" s="46" t="s">
        <v>360</v>
      </c>
      <c r="B7" s="32" t="s">
        <v>186</v>
      </c>
      <c r="C7" s="47" t="str">
        <f>VLOOKUP(B7,数据库!B:G,2,0)</f>
        <v>2孔3寸黑色快劳夹7.5cm</v>
      </c>
      <c r="D7" s="44"/>
      <c r="E7" s="44">
        <v>1</v>
      </c>
      <c r="F7" s="44" t="s">
        <v>361</v>
      </c>
      <c r="G7" s="48">
        <f>VLOOKUP(B7,数据库!B:G,5,0)</f>
        <v>16.98</v>
      </c>
      <c r="H7" s="45">
        <f t="shared" ref="H7:H58" si="0">D7*E7*G7</f>
        <v>0</v>
      </c>
      <c r="I7" s="44"/>
    </row>
    <row r="8" ht="15.75" customHeight="1" spans="1:9">
      <c r="A8" s="49"/>
      <c r="B8" s="44" t="s">
        <v>7</v>
      </c>
      <c r="C8" s="47" t="str">
        <f>VLOOKUP(B8,数据库!B:G,2,0)</f>
        <v>A4 80g 复印纸</v>
      </c>
      <c r="D8" s="44"/>
      <c r="E8" s="44"/>
      <c r="F8" s="44" t="s">
        <v>362</v>
      </c>
      <c r="G8" s="48">
        <f>VLOOKUP(B8,数据库!B:G,5,0)</f>
        <v>0.192</v>
      </c>
      <c r="H8" s="45">
        <f t="shared" si="0"/>
        <v>0</v>
      </c>
      <c r="I8" s="44">
        <f>D8*E8</f>
        <v>0</v>
      </c>
    </row>
    <row r="9" ht="15.75" customHeight="1" spans="1:9">
      <c r="A9" s="49"/>
      <c r="B9" s="44" t="s">
        <v>85</v>
      </c>
      <c r="C9" s="47" t="str">
        <f>VLOOKUP(B9,数据库!B:G,2,0)</f>
        <v>粉红插页纸</v>
      </c>
      <c r="D9" s="44"/>
      <c r="E9" s="44"/>
      <c r="F9" s="44" t="s">
        <v>363</v>
      </c>
      <c r="G9" s="48">
        <f>VLOOKUP(B9,数据库!B:G,5,0)</f>
        <v>0.11</v>
      </c>
      <c r="H9" s="45">
        <f t="shared" si="0"/>
        <v>0</v>
      </c>
      <c r="I9" s="44">
        <f>D9*E9</f>
        <v>0</v>
      </c>
    </row>
    <row r="10" ht="15.75" customHeight="1" spans="1:9">
      <c r="A10" s="49"/>
      <c r="B10" s="44" t="s">
        <v>216</v>
      </c>
      <c r="C10" s="47" t="str">
        <f>VLOOKUP(B10,数据库!B:G,2,0)</f>
        <v>PP索引纸1-31等份</v>
      </c>
      <c r="D10" s="44"/>
      <c r="E10" s="44">
        <v>1</v>
      </c>
      <c r="F10" s="44" t="s">
        <v>364</v>
      </c>
      <c r="G10" s="48">
        <f>VLOOKUP(B10,数据库!B:G,5,0)</f>
        <v>20.75</v>
      </c>
      <c r="H10" s="45">
        <f t="shared" si="0"/>
        <v>0</v>
      </c>
      <c r="I10" s="44"/>
    </row>
    <row r="11" ht="15.75" customHeight="1" spans="1:9">
      <c r="A11" s="49"/>
      <c r="B11" s="44" t="s">
        <v>92</v>
      </c>
      <c r="C11" s="47" t="str">
        <f>VLOOKUP(B11,数据库!B:G,2,0)</f>
        <v>文件打孔100页</v>
      </c>
      <c r="D11" s="44"/>
      <c r="E11" s="44"/>
      <c r="F11" s="44" t="s">
        <v>365</v>
      </c>
      <c r="G11" s="48">
        <f>VLOOKUP(B11,数据库!B:G,5,0)</f>
        <v>0.94</v>
      </c>
      <c r="H11" s="45">
        <f t="shared" si="0"/>
        <v>0</v>
      </c>
      <c r="I11" s="44"/>
    </row>
    <row r="12" ht="15.75" customHeight="1" spans="1:9">
      <c r="A12" s="50"/>
      <c r="B12" s="44" t="s">
        <v>104</v>
      </c>
      <c r="C12" s="47" t="str">
        <f>VLOOKUP(B12,数据库!B:G,2,0)</f>
        <v>文件夹侧标制作</v>
      </c>
      <c r="D12" s="44"/>
      <c r="E12" s="44"/>
      <c r="F12" s="44" t="s">
        <v>363</v>
      </c>
      <c r="G12" s="48">
        <f>VLOOKUP(B12,数据库!B:G,5,0)</f>
        <v>1.13</v>
      </c>
      <c r="H12" s="45">
        <f t="shared" si="0"/>
        <v>0</v>
      </c>
      <c r="I12" s="44"/>
    </row>
    <row r="13" ht="14.25" customHeight="1" spans="1:9">
      <c r="A13" s="46" t="s">
        <v>366</v>
      </c>
      <c r="B13" s="44" t="s">
        <v>73</v>
      </c>
      <c r="C13" s="47" t="str">
        <f>VLOOKUP(B13,数据库!B:G,2,0)</f>
        <v>磨砂PVC  A4</v>
      </c>
      <c r="D13" s="44"/>
      <c r="E13" s="44">
        <v>2</v>
      </c>
      <c r="F13" s="44" t="s">
        <v>363</v>
      </c>
      <c r="G13" s="48">
        <f>VLOOKUP(B13,数据库!B:G,5,0)</f>
        <v>1.32</v>
      </c>
      <c r="H13" s="45">
        <f t="shared" si="0"/>
        <v>0</v>
      </c>
      <c r="I13" s="44"/>
    </row>
    <row r="14" ht="14.25" customHeight="1" spans="1:9">
      <c r="A14" s="49"/>
      <c r="B14" s="44" t="s">
        <v>65</v>
      </c>
      <c r="C14" s="47" t="str">
        <f>VLOOKUP(B14,数据库!B:G,2,0)</f>
        <v>软塑料夹条</v>
      </c>
      <c r="D14" s="44"/>
      <c r="E14" s="44">
        <v>1</v>
      </c>
      <c r="F14" s="44" t="s">
        <v>361</v>
      </c>
      <c r="G14" s="48">
        <f>VLOOKUP(B14,数据库!B:G,5,0)</f>
        <v>2.83</v>
      </c>
      <c r="H14" s="45">
        <f t="shared" si="0"/>
        <v>0</v>
      </c>
      <c r="I14" s="44"/>
    </row>
    <row r="15" ht="14.25" customHeight="1" spans="1:9">
      <c r="A15" s="49"/>
      <c r="B15" s="44" t="s">
        <v>10</v>
      </c>
      <c r="C15" s="47" t="str">
        <f>VLOOKUP(B15,数据库!B:G,2,0)</f>
        <v>A4 80g 复印纸</v>
      </c>
      <c r="D15" s="44"/>
      <c r="E15" s="44"/>
      <c r="F15" s="44" t="s">
        <v>362</v>
      </c>
      <c r="G15" s="48">
        <f>VLOOKUP(B15,数据库!B:G,5,0)</f>
        <v>0.155</v>
      </c>
      <c r="H15" s="45">
        <f t="shared" si="0"/>
        <v>0</v>
      </c>
      <c r="I15" s="44">
        <f>D15*E15</f>
        <v>0</v>
      </c>
    </row>
    <row r="16" ht="14.25" customHeight="1" spans="1:9">
      <c r="A16" s="49"/>
      <c r="B16" s="44" t="s">
        <v>85</v>
      </c>
      <c r="C16" s="47" t="str">
        <f>VLOOKUP(B16,数据库!B:G,2,0)</f>
        <v>粉红插页纸</v>
      </c>
      <c r="D16" s="44"/>
      <c r="E16" s="44"/>
      <c r="F16" s="44" t="s">
        <v>363</v>
      </c>
      <c r="G16" s="48">
        <f>VLOOKUP(B16,数据库!B:G,5,0)</f>
        <v>0.11</v>
      </c>
      <c r="H16" s="45">
        <f t="shared" si="0"/>
        <v>0</v>
      </c>
      <c r="I16" s="44">
        <f>D16*E16</f>
        <v>0</v>
      </c>
    </row>
    <row r="17" ht="14.25" customHeight="1" spans="1:9">
      <c r="A17" s="49"/>
      <c r="B17" s="44" t="s">
        <v>212</v>
      </c>
      <c r="C17" s="47" t="str">
        <f>VLOOKUP(B17,数据库!B:G,2,0)</f>
        <v>PP索引纸1-12等份</v>
      </c>
      <c r="D17" s="44"/>
      <c r="E17" s="44">
        <v>1</v>
      </c>
      <c r="F17" s="44" t="s">
        <v>364</v>
      </c>
      <c r="G17" s="48">
        <f>VLOOKUP(B17,数据库!B:G,5,0)</f>
        <v>11.32</v>
      </c>
      <c r="H17" s="45">
        <f t="shared" si="0"/>
        <v>0</v>
      </c>
      <c r="I17" s="44"/>
    </row>
    <row r="18" ht="14.25" customHeight="1" spans="1:9">
      <c r="A18" s="50"/>
      <c r="B18" s="44" t="s">
        <v>92</v>
      </c>
      <c r="C18" s="47" t="str">
        <f>VLOOKUP(B18,数据库!B:G,2,0)</f>
        <v>文件打孔100页</v>
      </c>
      <c r="D18" s="44"/>
      <c r="E18" s="44"/>
      <c r="F18" s="44" t="s">
        <v>365</v>
      </c>
      <c r="G18" s="48">
        <f>VLOOKUP(B18,数据库!B:G,5,0)</f>
        <v>0.94</v>
      </c>
      <c r="H18" s="45">
        <f t="shared" si="0"/>
        <v>0</v>
      </c>
      <c r="I18" s="44"/>
    </row>
    <row r="19" ht="15.75" customHeight="1" spans="1:9">
      <c r="A19" s="46" t="s">
        <v>367</v>
      </c>
      <c r="B19" s="44" t="s">
        <v>52</v>
      </c>
      <c r="C19" s="47" t="str">
        <f>VLOOKUP(B19,数据库!B:G,2,0)</f>
        <v>A4 250g皮纹纸</v>
      </c>
      <c r="D19" s="44"/>
      <c r="E19" s="44"/>
      <c r="F19" s="44" t="s">
        <v>368</v>
      </c>
      <c r="G19" s="48">
        <f>VLOOKUP(B19,数据库!B:G,5,0)</f>
        <v>10.2</v>
      </c>
      <c r="H19" s="45">
        <f t="shared" si="0"/>
        <v>0</v>
      </c>
      <c r="I19" s="44"/>
    </row>
    <row r="20" ht="15.75" customHeight="1" spans="1:9">
      <c r="A20" s="49"/>
      <c r="B20" s="44" t="s">
        <v>10</v>
      </c>
      <c r="C20" s="47" t="str">
        <f>VLOOKUP(B20,数据库!B:G,2,0)</f>
        <v>A4 80g 复印纸</v>
      </c>
      <c r="D20" s="44"/>
      <c r="E20" s="44"/>
      <c r="F20" s="44" t="s">
        <v>362</v>
      </c>
      <c r="G20" s="48">
        <f>VLOOKUP(B20,数据库!B:G,5,0)</f>
        <v>0.155</v>
      </c>
      <c r="H20" s="45">
        <f t="shared" si="0"/>
        <v>0</v>
      </c>
      <c r="I20" s="44">
        <f>D20*E20</f>
        <v>0</v>
      </c>
    </row>
    <row r="21" ht="15.75" customHeight="1" spans="1:9">
      <c r="A21" s="49"/>
      <c r="B21" s="44" t="s">
        <v>212</v>
      </c>
      <c r="C21" s="47" t="str">
        <f>VLOOKUP(B21,数据库!B:G,2,0)</f>
        <v>PP索引纸1-12等份</v>
      </c>
      <c r="D21" s="44"/>
      <c r="E21" s="44">
        <v>1</v>
      </c>
      <c r="F21" s="44" t="s">
        <v>364</v>
      </c>
      <c r="G21" s="48">
        <f>VLOOKUP(B21,数据库!B:G,5,0)</f>
        <v>11.32</v>
      </c>
      <c r="H21" s="45">
        <f t="shared" si="0"/>
        <v>0</v>
      </c>
      <c r="I21" s="44"/>
    </row>
    <row r="22" ht="15.75" customHeight="1" spans="1:9">
      <c r="A22" s="50"/>
      <c r="B22" s="44" t="s">
        <v>85</v>
      </c>
      <c r="C22" s="47" t="str">
        <f>VLOOKUP(B22,数据库!B:G,2,0)</f>
        <v>粉红插页纸</v>
      </c>
      <c r="D22" s="44"/>
      <c r="E22" s="44"/>
      <c r="F22" s="44" t="s">
        <v>363</v>
      </c>
      <c r="G22" s="48">
        <f>VLOOKUP(B22,数据库!B:G,5,0)</f>
        <v>0.11</v>
      </c>
      <c r="H22" s="45">
        <f t="shared" si="0"/>
        <v>0</v>
      </c>
      <c r="I22" s="44">
        <f>D22*E22</f>
        <v>0</v>
      </c>
    </row>
    <row r="23" ht="15.75" customHeight="1" spans="1:9">
      <c r="A23" s="46" t="s">
        <v>369</v>
      </c>
      <c r="B23" s="44" t="s">
        <v>69</v>
      </c>
      <c r="C23" s="47" t="str">
        <f>VLOOKUP(B23,数据库!B:G,2,0)</f>
        <v>黑色</v>
      </c>
      <c r="D23" s="44"/>
      <c r="E23" s="44">
        <v>1</v>
      </c>
      <c r="F23" s="44" t="s">
        <v>368</v>
      </c>
      <c r="G23" s="48">
        <f>VLOOKUP(B23,数据库!B:G,5,0)</f>
        <v>4.72</v>
      </c>
      <c r="H23" s="45">
        <f t="shared" si="0"/>
        <v>0</v>
      </c>
      <c r="I23" s="44"/>
    </row>
    <row r="24" ht="15.75" customHeight="1" spans="1:9">
      <c r="A24" s="49"/>
      <c r="B24" s="44" t="s">
        <v>75</v>
      </c>
      <c r="C24" s="47" t="str">
        <f>VLOOKUP(B24,数据库!B:G,2,0)</f>
        <v>磨砂PVC  A5</v>
      </c>
      <c r="D24" s="44"/>
      <c r="E24" s="44">
        <v>2</v>
      </c>
      <c r="F24" s="44" t="s">
        <v>363</v>
      </c>
      <c r="G24" s="48">
        <f>VLOOKUP(B24,数据库!B:G,5,0)</f>
        <v>0.7</v>
      </c>
      <c r="H24" s="45">
        <f t="shared" si="0"/>
        <v>0</v>
      </c>
      <c r="I24" s="44"/>
    </row>
    <row r="25" ht="15.75" customHeight="1" spans="1:9">
      <c r="A25" s="50"/>
      <c r="B25" s="44" t="s">
        <v>327</v>
      </c>
      <c r="C25" s="47" t="str">
        <f>VLOOKUP(B25,数据库!B:G,2,0)</f>
        <v>A5 80g 复印纸</v>
      </c>
      <c r="D25" s="44"/>
      <c r="E25" s="44"/>
      <c r="F25" s="44" t="s">
        <v>362</v>
      </c>
      <c r="G25" s="48">
        <f>VLOOKUP(B25,数据库!B:G,5,0)</f>
        <v>0.078</v>
      </c>
      <c r="H25" s="45">
        <f t="shared" si="0"/>
        <v>0</v>
      </c>
      <c r="I25" s="44">
        <f>D25*E25</f>
        <v>0</v>
      </c>
    </row>
    <row r="26" ht="15.75" customHeight="1" spans="1:9">
      <c r="A26" s="46" t="s">
        <v>370</v>
      </c>
      <c r="B26" s="32" t="s">
        <v>58</v>
      </c>
      <c r="C26" s="47" t="str">
        <f>VLOOKUP(B26,数据库!B:G,2,0)</f>
        <v>胶装本</v>
      </c>
      <c r="D26" s="44"/>
      <c r="E26" s="44"/>
      <c r="F26" s="44" t="s">
        <v>368</v>
      </c>
      <c r="G26" s="48">
        <f>VLOOKUP(B26,数据库!B:G,5,0)</f>
        <v>10.2</v>
      </c>
      <c r="H26" s="45">
        <f t="shared" si="0"/>
        <v>0</v>
      </c>
      <c r="I26" s="44"/>
    </row>
    <row r="27" ht="15.75" customHeight="1" spans="1:9">
      <c r="A27" s="50"/>
      <c r="B27" s="44" t="s">
        <v>36</v>
      </c>
      <c r="C27" s="47" t="str">
        <f>VLOOKUP(B27,数据库!B:G,2,0)</f>
        <v>上白下红80g</v>
      </c>
      <c r="D27" s="44"/>
      <c r="E27" s="44"/>
      <c r="F27" s="44" t="s">
        <v>362</v>
      </c>
      <c r="G27" s="48">
        <f>VLOOKUP(B27,数据库!B:G,5,0)</f>
        <v>0.98</v>
      </c>
      <c r="H27" s="45">
        <f t="shared" si="0"/>
        <v>0</v>
      </c>
      <c r="I27" s="44"/>
    </row>
    <row r="28" ht="14.25" customHeight="1" spans="1:9">
      <c r="A28" s="46" t="s">
        <v>371</v>
      </c>
      <c r="B28" s="44" t="s">
        <v>10</v>
      </c>
      <c r="C28" s="47" t="str">
        <f>VLOOKUP(B28,数据库!B:G,2,0)</f>
        <v>A4 80g 复印纸</v>
      </c>
      <c r="D28" s="44"/>
      <c r="E28" s="44"/>
      <c r="F28" s="44" t="s">
        <v>362</v>
      </c>
      <c r="G28" s="48">
        <f>VLOOKUP(B28,数据库!B:G,5,0)</f>
        <v>0.155</v>
      </c>
      <c r="H28" s="45">
        <f t="shared" si="0"/>
        <v>0</v>
      </c>
      <c r="I28" s="44">
        <f>D28*E28</f>
        <v>0</v>
      </c>
    </row>
    <row r="29" ht="14.25" customHeight="1" spans="1:9">
      <c r="A29" s="50"/>
      <c r="B29" s="44" t="s">
        <v>100</v>
      </c>
      <c r="C29" s="47" t="str">
        <f>VLOOKUP(B29,数据库!B:G,2,0)</f>
        <v>文件订钉单个</v>
      </c>
      <c r="D29" s="44"/>
      <c r="E29" s="44">
        <v>1</v>
      </c>
      <c r="F29" s="44" t="s">
        <v>361</v>
      </c>
      <c r="G29" s="48">
        <f>VLOOKUP(B29,数据库!B:G,5,0)</f>
        <v>0.47</v>
      </c>
      <c r="H29" s="45">
        <f t="shared" si="0"/>
        <v>0</v>
      </c>
      <c r="I29" s="44"/>
    </row>
    <row r="30" ht="15.75" customHeight="1" spans="1:9">
      <c r="A30" s="46" t="s">
        <v>372</v>
      </c>
      <c r="B30" s="44" t="s">
        <v>10</v>
      </c>
      <c r="C30" s="47" t="str">
        <f>VLOOKUP(B30,数据库!B:G,2,0)</f>
        <v>A4 80g 复印纸</v>
      </c>
      <c r="D30" s="44"/>
      <c r="E30" s="44"/>
      <c r="F30" s="44" t="s">
        <v>362</v>
      </c>
      <c r="G30" s="48">
        <f>VLOOKUP(B30,数据库!B:G,5,0)</f>
        <v>0.155</v>
      </c>
      <c r="H30" s="45">
        <f t="shared" si="0"/>
        <v>0</v>
      </c>
      <c r="I30" s="44">
        <f>D30*E30</f>
        <v>0</v>
      </c>
    </row>
    <row r="31" ht="15.75" customHeight="1" spans="1:9">
      <c r="A31" s="49"/>
      <c r="B31" s="44" t="s">
        <v>92</v>
      </c>
      <c r="C31" s="47" t="str">
        <f>VLOOKUP(B31,数据库!B:G,2,0)</f>
        <v>文件打孔100页</v>
      </c>
      <c r="D31" s="44"/>
      <c r="E31" s="44"/>
      <c r="F31" s="44" t="s">
        <v>365</v>
      </c>
      <c r="G31" s="48">
        <f>VLOOKUP(B31,数据库!B:G,5,0)</f>
        <v>0.94</v>
      </c>
      <c r="H31" s="45">
        <f t="shared" si="0"/>
        <v>0</v>
      </c>
      <c r="I31" s="44"/>
    </row>
    <row r="32" ht="15.75" customHeight="1" spans="1:9">
      <c r="A32" s="49"/>
      <c r="B32" s="44" t="s">
        <v>85</v>
      </c>
      <c r="C32" s="47" t="str">
        <f>VLOOKUP(B32,数据库!B:G,2,0)</f>
        <v>粉红插页纸</v>
      </c>
      <c r="D32" s="44"/>
      <c r="E32" s="44"/>
      <c r="F32" s="44" t="s">
        <v>363</v>
      </c>
      <c r="G32" s="48">
        <f>VLOOKUP(B32,数据库!B:G,5,0)</f>
        <v>0.11</v>
      </c>
      <c r="H32" s="45">
        <f t="shared" si="0"/>
        <v>0</v>
      </c>
      <c r="I32" s="44">
        <f>D32*E32</f>
        <v>0</v>
      </c>
    </row>
    <row r="33" ht="15.75" customHeight="1" spans="1:9">
      <c r="A33" s="50"/>
      <c r="B33" s="44" t="s">
        <v>248</v>
      </c>
      <c r="C33" s="47" t="str">
        <f>VLOOKUP(B33,数据库!B:G,2,0)</f>
        <v>11孔袋</v>
      </c>
      <c r="D33" s="44"/>
      <c r="E33" s="44">
        <v>1</v>
      </c>
      <c r="F33" s="44" t="s">
        <v>361</v>
      </c>
      <c r="G33" s="48">
        <f>VLOOKUP(B33,数据库!B:G,5,0)</f>
        <v>0.47</v>
      </c>
      <c r="H33" s="45">
        <f t="shared" si="0"/>
        <v>0</v>
      </c>
      <c r="I33" s="44"/>
    </row>
    <row r="34" ht="13.5" customHeight="1" spans="1:9">
      <c r="A34" s="51" t="s">
        <v>373</v>
      </c>
      <c r="B34" s="13" t="s">
        <v>374</v>
      </c>
      <c r="C34" s="47" t="s">
        <v>293</v>
      </c>
      <c r="D34" s="13"/>
      <c r="E34" s="44"/>
      <c r="F34" s="44" t="s">
        <v>362</v>
      </c>
      <c r="G34" s="48">
        <v>0.28</v>
      </c>
      <c r="H34" s="45">
        <f t="shared" si="0"/>
        <v>0</v>
      </c>
      <c r="I34" s="44">
        <f>D34*E34</f>
        <v>0</v>
      </c>
    </row>
    <row r="35" ht="13.5" customHeight="1" spans="1:9">
      <c r="A35" s="52"/>
      <c r="B35" s="13" t="s">
        <v>375</v>
      </c>
      <c r="C35" s="47" t="s">
        <v>296</v>
      </c>
      <c r="D35" s="13"/>
      <c r="E35" s="44"/>
      <c r="F35" s="44" t="s">
        <v>361</v>
      </c>
      <c r="G35" s="48">
        <v>0.94</v>
      </c>
      <c r="H35" s="45">
        <f t="shared" si="0"/>
        <v>0</v>
      </c>
      <c r="I35" s="44"/>
    </row>
    <row r="36" ht="14.25" customHeight="1" spans="1:9">
      <c r="A36" s="51" t="s">
        <v>376</v>
      </c>
      <c r="B36" s="44" t="s">
        <v>331</v>
      </c>
      <c r="C36" s="47" t="str">
        <f>VLOOKUP(B36,数据库!B:G,2,0)</f>
        <v>A5 80g 复印纸</v>
      </c>
      <c r="D36" s="13"/>
      <c r="E36" s="13"/>
      <c r="F36" s="13" t="s">
        <v>362</v>
      </c>
      <c r="G36" s="48">
        <f>VLOOKUP(B36,数据库!B:G,5,0)</f>
        <v>0.715</v>
      </c>
      <c r="H36" s="53">
        <f t="shared" si="0"/>
        <v>0</v>
      </c>
      <c r="I36" s="13">
        <f>D36*E36</f>
        <v>0</v>
      </c>
    </row>
    <row r="37" ht="14.25" customHeight="1" spans="1:9">
      <c r="A37" s="54"/>
      <c r="B37" s="44" t="s">
        <v>80</v>
      </c>
      <c r="C37" s="47" t="str">
        <f>VLOOKUP(B37,数据库!B:G,2,0)</f>
        <v>A5 可书写</v>
      </c>
      <c r="D37" s="44"/>
      <c r="E37" s="44">
        <v>1</v>
      </c>
      <c r="F37" s="13" t="s">
        <v>362</v>
      </c>
      <c r="G37" s="48">
        <f>VLOOKUP(B37,数据库!B:G,5,0)</f>
        <v>1.13</v>
      </c>
      <c r="H37" s="45">
        <f t="shared" si="0"/>
        <v>0</v>
      </c>
      <c r="I37" s="13"/>
    </row>
    <row r="38" ht="14.25" customHeight="1" spans="1:9">
      <c r="A38" s="52"/>
      <c r="B38" s="13" t="s">
        <v>60</v>
      </c>
      <c r="C38" s="47" t="str">
        <f>VLOOKUP(B38,数据库!B:G,2,0)</f>
        <v>骑马订</v>
      </c>
      <c r="D38" s="13"/>
      <c r="E38" s="13">
        <v>1</v>
      </c>
      <c r="F38" s="13" t="s">
        <v>361</v>
      </c>
      <c r="G38" s="48">
        <f>VLOOKUP(B38,数据库!B:G,5,0)</f>
        <v>2.83</v>
      </c>
      <c r="H38" s="53">
        <f t="shared" si="0"/>
        <v>0</v>
      </c>
      <c r="I38" s="66"/>
    </row>
    <row r="39" ht="15.75" customHeight="1" spans="1:9">
      <c r="A39" s="13" t="s">
        <v>377</v>
      </c>
      <c r="B39" s="13" t="s">
        <v>237</v>
      </c>
      <c r="C39" s="47" t="str">
        <f>VLOOKUP(B39,数据库!B:G,2,0)</f>
        <v>A4(含磨砂片1.2cm内)</v>
      </c>
      <c r="D39" s="13"/>
      <c r="E39" s="13">
        <v>1</v>
      </c>
      <c r="F39" s="13" t="s">
        <v>361</v>
      </c>
      <c r="G39" s="48">
        <f>VLOOKUP(B39,数据库!B:G,5,0)</f>
        <v>4.72</v>
      </c>
      <c r="H39" s="53">
        <f t="shared" si="0"/>
        <v>0</v>
      </c>
      <c r="I39" s="66"/>
    </row>
    <row r="40" ht="15.75" customHeight="1" spans="1:9">
      <c r="A40" s="13" t="s">
        <v>378</v>
      </c>
      <c r="B40" s="13" t="s">
        <v>260</v>
      </c>
      <c r="C40" s="47" t="str">
        <f>VLOOKUP(B40,数据库!B:G,2,0)</f>
        <v>夹条 止滑夹条</v>
      </c>
      <c r="D40" s="13"/>
      <c r="E40" s="13">
        <v>1</v>
      </c>
      <c r="F40" s="13" t="s">
        <v>361</v>
      </c>
      <c r="G40" s="48">
        <f>VLOOKUP(B40,数据库!B:G,5,0)</f>
        <v>0.97</v>
      </c>
      <c r="H40" s="53">
        <f t="shared" si="0"/>
        <v>0</v>
      </c>
      <c r="I40" s="66"/>
    </row>
    <row r="41" ht="15.75" customHeight="1" spans="1:9">
      <c r="A41" s="13" t="s">
        <v>379</v>
      </c>
      <c r="B41" s="13" t="s">
        <v>265</v>
      </c>
      <c r="C41" s="47" t="str">
        <f>VLOOKUP(B41,数据库!B:G,2,0)</f>
        <v>蓝色55mm</v>
      </c>
      <c r="D41" s="13"/>
      <c r="E41" s="13">
        <v>1</v>
      </c>
      <c r="F41" s="13" t="s">
        <v>361</v>
      </c>
      <c r="G41" s="48">
        <f>VLOOKUP(B41,数据库!B:G,5,0)</f>
        <v>9.43</v>
      </c>
      <c r="H41" s="53">
        <f t="shared" si="0"/>
        <v>0</v>
      </c>
      <c r="I41" s="66"/>
    </row>
    <row r="42" ht="15.75" customHeight="1" spans="1:9">
      <c r="A42" s="13" t="s">
        <v>380</v>
      </c>
      <c r="B42" s="13" t="s">
        <v>300</v>
      </c>
      <c r="C42" s="47" t="str">
        <f>VLOOKUP(B42,数据库!B:G,2,0)</f>
        <v>资料册40袋</v>
      </c>
      <c r="D42" s="13"/>
      <c r="E42" s="13">
        <v>1</v>
      </c>
      <c r="F42" s="13" t="s">
        <v>361</v>
      </c>
      <c r="G42" s="48">
        <f>VLOOKUP(B42,数据库!B:G,5,0)</f>
        <v>14.15</v>
      </c>
      <c r="H42" s="53">
        <f t="shared" si="0"/>
        <v>0</v>
      </c>
      <c r="I42" s="66"/>
    </row>
    <row r="43" ht="15.75" customHeight="1" spans="1:9">
      <c r="A43" s="13" t="s">
        <v>381</v>
      </c>
      <c r="B43" s="47" t="s">
        <v>207</v>
      </c>
      <c r="C43" s="47" t="str">
        <f>VLOOKUP(B43,数据库!B:G,2,0)</f>
        <v>双孔O环文件夹 TC5312（黑色）</v>
      </c>
      <c r="D43" s="47"/>
      <c r="E43" s="47">
        <v>1</v>
      </c>
      <c r="F43" s="47" t="s">
        <v>361</v>
      </c>
      <c r="G43" s="48">
        <f>VLOOKUP(B43,数据库!B:G,5,0)</f>
        <v>7.54</v>
      </c>
      <c r="H43" s="55">
        <f t="shared" si="0"/>
        <v>0</v>
      </c>
      <c r="I43" s="67"/>
    </row>
    <row r="44" ht="15.75" customHeight="1" spans="1:9">
      <c r="A44" s="13" t="s">
        <v>382</v>
      </c>
      <c r="B44" s="44" t="s">
        <v>114</v>
      </c>
      <c r="C44" s="47" t="str">
        <f>VLOOKUP(B44,数据库!B:G,2,0)</f>
        <v>A6</v>
      </c>
      <c r="D44" s="44"/>
      <c r="E44" s="44">
        <v>1</v>
      </c>
      <c r="F44" s="44" t="s">
        <v>363</v>
      </c>
      <c r="G44" s="48">
        <f>VLOOKUP(B44,数据库!B:G,5,0)</f>
        <v>2.26</v>
      </c>
      <c r="H44" s="45">
        <f t="shared" si="0"/>
        <v>0</v>
      </c>
      <c r="I44" s="44"/>
    </row>
    <row r="45" ht="15.75" customHeight="1" spans="1:9">
      <c r="A45" s="13" t="s">
        <v>383</v>
      </c>
      <c r="B45" s="44" t="s">
        <v>232</v>
      </c>
      <c r="C45" s="47" t="str">
        <f>VLOOKUP(B45,数据库!B:G,2,0)</f>
        <v>铜版索引纸 10以上</v>
      </c>
      <c r="D45" s="44"/>
      <c r="E45" s="44">
        <v>1</v>
      </c>
      <c r="F45" s="44" t="s">
        <v>363</v>
      </c>
      <c r="G45" s="48">
        <f>VLOOKUP(B45,数据库!B:G,5,0)</f>
        <v>2.26</v>
      </c>
      <c r="H45" s="45">
        <f t="shared" si="0"/>
        <v>0</v>
      </c>
      <c r="I45" s="44"/>
    </row>
    <row r="46" ht="15.75" customHeight="1" spans="1:9">
      <c r="A46" s="13" t="s">
        <v>384</v>
      </c>
      <c r="B46" s="44" t="s">
        <v>91</v>
      </c>
      <c r="C46" s="47" t="str">
        <f>VLOOKUP(B46,数据库!B:G,2,0)</f>
        <v>塑封A5&amp;A6</v>
      </c>
      <c r="D46" s="44"/>
      <c r="E46" s="44">
        <v>1</v>
      </c>
      <c r="F46" s="44" t="s">
        <v>363</v>
      </c>
      <c r="G46" s="48">
        <f>VLOOKUP(B46,数据库!B:G,5,0)</f>
        <v>3.96</v>
      </c>
      <c r="H46" s="45">
        <f t="shared" si="0"/>
        <v>0</v>
      </c>
      <c r="I46" s="44"/>
    </row>
    <row r="47" ht="15.75" customHeight="1" spans="1:9">
      <c r="A47" s="13" t="s">
        <v>385</v>
      </c>
      <c r="B47" s="13" t="s">
        <v>255</v>
      </c>
      <c r="C47" s="47" t="str">
        <f>VLOOKUP(B47,数据库!B:G,2,0)</f>
        <v>铁环</v>
      </c>
      <c r="D47" s="13"/>
      <c r="E47" s="13">
        <v>1</v>
      </c>
      <c r="F47" s="13" t="s">
        <v>361</v>
      </c>
      <c r="G47" s="48">
        <f>VLOOKUP(B47,数据库!B:G,5,0)</f>
        <v>1.17</v>
      </c>
      <c r="H47" s="53">
        <f t="shared" si="0"/>
        <v>0</v>
      </c>
      <c r="I47" s="44"/>
    </row>
    <row r="48" ht="15.75" customHeight="1" spans="1:9">
      <c r="A48" s="13" t="s">
        <v>386</v>
      </c>
      <c r="B48" s="44" t="s">
        <v>309</v>
      </c>
      <c r="C48" s="47" t="str">
        <f>VLOOKUP(B48,数据库!B:G,2,0)</f>
        <v>塑形台牌 A5</v>
      </c>
      <c r="D48" s="44"/>
      <c r="E48" s="44">
        <v>1</v>
      </c>
      <c r="F48" s="44" t="s">
        <v>361</v>
      </c>
      <c r="G48" s="48">
        <f>VLOOKUP(B48,数据库!B:G,5,0)</f>
        <v>12.3</v>
      </c>
      <c r="H48" s="45">
        <f t="shared" si="0"/>
        <v>0</v>
      </c>
      <c r="I48" s="44"/>
    </row>
    <row r="49" ht="15.75" customHeight="1" spans="1:9">
      <c r="A49" s="13" t="s">
        <v>387</v>
      </c>
      <c r="B49" s="44" t="s">
        <v>168</v>
      </c>
      <c r="C49" s="47" t="str">
        <f>VLOOKUP(B49,数据库!B:G,2,0)</f>
        <v>A4/A5</v>
      </c>
      <c r="D49" s="44"/>
      <c r="E49" s="44">
        <v>1</v>
      </c>
      <c r="F49" s="44" t="s">
        <v>361</v>
      </c>
      <c r="G49" s="48">
        <f>VLOOKUP(B49,数据库!B:G,5,0)</f>
        <v>0.94</v>
      </c>
      <c r="H49" s="45">
        <f t="shared" si="0"/>
        <v>0</v>
      </c>
      <c r="I49" s="44"/>
    </row>
    <row r="50" ht="15.75" customHeight="1" spans="1:9">
      <c r="A50" s="13" t="s">
        <v>388</v>
      </c>
      <c r="B50" s="13" t="s">
        <v>129</v>
      </c>
      <c r="C50" s="47" t="str">
        <f>VLOOKUP(B50,数据库!B:G,2,0)</f>
        <v>800X2000mm(含画面)塑钢</v>
      </c>
      <c r="D50" s="13"/>
      <c r="E50" s="13">
        <v>1</v>
      </c>
      <c r="F50" s="13" t="s">
        <v>364</v>
      </c>
      <c r="G50" s="48">
        <f>VLOOKUP(B50,数据库!B:G,5,0)</f>
        <v>170</v>
      </c>
      <c r="H50" s="53">
        <f t="shared" si="0"/>
        <v>0</v>
      </c>
      <c r="I50" s="44"/>
    </row>
    <row r="51" ht="15.75" customHeight="1" spans="1:9">
      <c r="A51" s="13" t="s">
        <v>389</v>
      </c>
      <c r="B51" s="13" t="s">
        <v>122</v>
      </c>
      <c r="C51" s="47" t="str">
        <f>VLOOKUP(B51,数据库!B:G,2,0)</f>
        <v>600X1600mm(含画面)</v>
      </c>
      <c r="D51" s="13"/>
      <c r="E51" s="13">
        <v>1</v>
      </c>
      <c r="F51" s="13" t="s">
        <v>364</v>
      </c>
      <c r="G51" s="48">
        <f>VLOOKUP(B51,数据库!B:G,5,0)</f>
        <v>75.47</v>
      </c>
      <c r="H51" s="53">
        <f t="shared" si="0"/>
        <v>0</v>
      </c>
      <c r="I51" s="44"/>
    </row>
    <row r="52" ht="15.75" customHeight="1" spans="1:9">
      <c r="A52" s="13" t="s">
        <v>390</v>
      </c>
      <c r="B52" s="13" t="s">
        <v>145</v>
      </c>
      <c r="C52" s="47" t="str">
        <f>VLOOKUP(B52,数据库!B:G,2,0)</f>
        <v>PP背胶纸A0(840*1189mm)</v>
      </c>
      <c r="D52" s="13"/>
      <c r="E52" s="13">
        <v>1</v>
      </c>
      <c r="F52" s="13" t="s">
        <v>363</v>
      </c>
      <c r="G52" s="48">
        <f>VLOOKUP(B52,数据库!B:G,5,0)</f>
        <v>80.19</v>
      </c>
      <c r="H52" s="53">
        <f t="shared" si="0"/>
        <v>0</v>
      </c>
      <c r="I52" s="44"/>
    </row>
    <row r="53" ht="15.75" customHeight="1" spans="1:9">
      <c r="A53" s="13" t="s">
        <v>391</v>
      </c>
      <c r="B53" s="13" t="s">
        <v>150</v>
      </c>
      <c r="C53" s="47" t="str">
        <f>VLOOKUP(B53,数据库!B:G,2,0)</f>
        <v>50*20以内</v>
      </c>
      <c r="D53" s="13"/>
      <c r="E53" s="13">
        <v>1</v>
      </c>
      <c r="F53" s="13" t="s">
        <v>361</v>
      </c>
      <c r="G53" s="48">
        <f>VLOOKUP(B53,数据库!B:G,5,0)</f>
        <v>47.2</v>
      </c>
      <c r="H53" s="53">
        <f t="shared" si="0"/>
        <v>0</v>
      </c>
      <c r="I53" s="44"/>
    </row>
    <row r="54" ht="15.75" customHeight="1" spans="1:11">
      <c r="A54" s="13" t="s">
        <v>392</v>
      </c>
      <c r="B54" s="56" t="s">
        <v>26</v>
      </c>
      <c r="C54" s="47"/>
      <c r="D54" s="13"/>
      <c r="E54" s="13">
        <v>1</v>
      </c>
      <c r="F54" s="13" t="s">
        <v>363</v>
      </c>
      <c r="G54" s="48">
        <f>VLOOKUP(B54,数据库!B:G,5,0)</f>
        <v>2.26</v>
      </c>
      <c r="H54" s="53">
        <f t="shared" si="0"/>
        <v>0</v>
      </c>
      <c r="I54" s="44"/>
      <c r="K54" s="57"/>
    </row>
    <row r="55" ht="15.75" customHeight="1" spans="1:9">
      <c r="A55" s="13" t="s">
        <v>393</v>
      </c>
      <c r="B55" s="13" t="s">
        <v>160</v>
      </c>
      <c r="C55" s="47" t="str">
        <f>VLOOKUP(B55,数据库!B:G,2,0)</f>
        <v>光盘含标签</v>
      </c>
      <c r="D55" s="13"/>
      <c r="E55" s="13">
        <v>1</v>
      </c>
      <c r="F55" s="13" t="s">
        <v>363</v>
      </c>
      <c r="G55" s="48">
        <f>VLOOKUP(B55,数据库!B:G,5,0)</f>
        <v>9.44</v>
      </c>
      <c r="H55" s="53">
        <f t="shared" si="0"/>
        <v>0</v>
      </c>
      <c r="I55" s="44"/>
    </row>
    <row r="56" spans="1:9">
      <c r="A56" s="13" t="s">
        <v>394</v>
      </c>
      <c r="B56" s="56" t="s">
        <v>314</v>
      </c>
      <c r="C56" s="47" t="str">
        <f>VLOOKUP(B56,数据库!B:G,2,0)</f>
        <v>给客户提供表格调整服务</v>
      </c>
      <c r="D56" s="44"/>
      <c r="E56" s="44">
        <v>1</v>
      </c>
      <c r="F56" s="44" t="s">
        <v>363</v>
      </c>
      <c r="G56" s="48">
        <f>VLOOKUP(B56,数据库!B:G,5,0)</f>
        <v>5</v>
      </c>
      <c r="H56" s="45">
        <f t="shared" si="0"/>
        <v>0</v>
      </c>
      <c r="I56" s="44"/>
    </row>
    <row r="57" spans="1:9">
      <c r="A57" s="13" t="s">
        <v>395</v>
      </c>
      <c r="B57" s="56" t="s">
        <v>321</v>
      </c>
      <c r="C57" s="47" t="str">
        <f>VLOOKUP(B57,数据库!B:G,2,0)</f>
        <v>排版设计</v>
      </c>
      <c r="D57" s="44"/>
      <c r="E57" s="44">
        <v>1</v>
      </c>
      <c r="F57" s="44" t="s">
        <v>365</v>
      </c>
      <c r="G57" s="48">
        <f>VLOOKUP(B57,数据库!B:G,5,0)</f>
        <v>50</v>
      </c>
      <c r="H57" s="45">
        <f t="shared" si="0"/>
        <v>0</v>
      </c>
      <c r="I57" s="64"/>
    </row>
    <row r="58" spans="1:9">
      <c r="A58" s="13" t="s">
        <v>396</v>
      </c>
      <c r="B58" s="56" t="s">
        <v>333</v>
      </c>
      <c r="C58" s="44"/>
      <c r="D58" s="44"/>
      <c r="E58" s="44">
        <v>1</v>
      </c>
      <c r="F58" s="44" t="s">
        <v>365</v>
      </c>
      <c r="G58" s="48">
        <f>VLOOKUP(B58,数据库!B:G,5,0)</f>
        <v>0.31</v>
      </c>
      <c r="H58" s="45">
        <f t="shared" si="0"/>
        <v>0</v>
      </c>
      <c r="I58" s="64"/>
    </row>
    <row r="59" s="32" customFormat="1" ht="15" spans="1:9">
      <c r="A59" s="57" t="s">
        <v>397</v>
      </c>
      <c r="B59" s="58" t="s">
        <v>340</v>
      </c>
      <c r="C59" s="58" t="s">
        <v>341</v>
      </c>
      <c r="D59" s="58"/>
      <c r="E59" s="32">
        <v>1</v>
      </c>
      <c r="F59" s="13" t="s">
        <v>363</v>
      </c>
      <c r="G59" s="59">
        <v>4.42</v>
      </c>
      <c r="H59" s="45">
        <v>4.9946</v>
      </c>
      <c r="I59" s="64"/>
    </row>
    <row r="60" ht="21" customHeight="1" spans="2:9">
      <c r="B60" s="44" t="s">
        <v>398</v>
      </c>
      <c r="C60" s="44" t="s">
        <v>399</v>
      </c>
      <c r="D60" s="60" t="s">
        <v>400</v>
      </c>
      <c r="E60" s="61"/>
      <c r="F60" s="61"/>
      <c r="G60" s="61"/>
      <c r="H60" s="61"/>
      <c r="I60" s="64"/>
    </row>
    <row r="61" spans="1:9">
      <c r="A61" s="44"/>
      <c r="B61" s="44"/>
      <c r="C61" s="44"/>
      <c r="D61" s="44"/>
      <c r="E61" s="44"/>
      <c r="F61" s="44"/>
      <c r="G61" s="62"/>
      <c r="H61" s="63"/>
      <c r="I61" s="44"/>
    </row>
    <row r="62" spans="1:9">
      <c r="A62" s="44"/>
      <c r="B62" s="44"/>
      <c r="C62" s="44"/>
      <c r="D62" s="44"/>
      <c r="E62" s="44"/>
      <c r="F62" s="44"/>
      <c r="G62" s="62"/>
      <c r="H62" s="63"/>
      <c r="I62" s="44"/>
    </row>
    <row r="63" spans="1:9">
      <c r="A63" s="60" t="s">
        <v>401</v>
      </c>
      <c r="B63" s="61"/>
      <c r="C63" s="61"/>
      <c r="D63" s="61"/>
      <c r="E63" s="61"/>
      <c r="F63" s="61"/>
      <c r="G63" s="64"/>
      <c r="H63" s="63"/>
      <c r="I63" s="44"/>
    </row>
    <row r="64" spans="1:9">
      <c r="A64" s="60" t="s">
        <v>402</v>
      </c>
      <c r="B64" s="61"/>
      <c r="C64" s="61"/>
      <c r="D64" s="61"/>
      <c r="E64" s="61"/>
      <c r="F64" s="61"/>
      <c r="G64" s="64"/>
      <c r="H64" s="63">
        <f>H63*1.13</f>
        <v>0</v>
      </c>
      <c r="I64" s="44"/>
    </row>
    <row r="65" ht="20.4" spans="1:9">
      <c r="A65" s="68" t="s">
        <v>403</v>
      </c>
      <c r="B65" s="68"/>
      <c r="C65" s="68"/>
      <c r="D65" s="68"/>
      <c r="E65" s="68"/>
      <c r="F65" s="68"/>
      <c r="G65" s="68"/>
      <c r="H65" s="68"/>
      <c r="I65" s="68"/>
    </row>
    <row r="66" ht="15.6" spans="1:9">
      <c r="A66" s="69" t="s">
        <v>404</v>
      </c>
      <c r="B66" s="69"/>
      <c r="C66" s="70">
        <f ca="1">TODAY()+1</f>
        <v>45810</v>
      </c>
      <c r="D66" s="70"/>
      <c r="E66" s="69" t="s">
        <v>405</v>
      </c>
      <c r="F66" s="69"/>
      <c r="G66" s="69"/>
      <c r="H66" s="69"/>
      <c r="I66" s="69"/>
    </row>
    <row r="67" spans="1:9">
      <c r="A67" s="71" t="s">
        <v>406</v>
      </c>
      <c r="B67" s="71"/>
      <c r="C67" s="71"/>
      <c r="D67" s="71"/>
      <c r="E67" s="71"/>
      <c r="F67" s="71"/>
      <c r="G67" s="71"/>
      <c r="H67" s="71"/>
      <c r="I67" s="71"/>
    </row>
    <row r="68" ht="15.6" spans="1:9">
      <c r="A68" s="72" t="s">
        <v>407</v>
      </c>
      <c r="B68" s="72"/>
      <c r="C68" s="72"/>
      <c r="D68" s="72"/>
      <c r="E68" s="72"/>
      <c r="F68" s="72"/>
      <c r="G68" s="72"/>
      <c r="H68" s="72"/>
      <c r="I68" s="72"/>
    </row>
    <row r="69" spans="1:9">
      <c r="A69" s="71" t="s">
        <v>408</v>
      </c>
      <c r="B69" s="71"/>
      <c r="C69" s="71"/>
      <c r="D69" s="71"/>
      <c r="E69" s="71"/>
      <c r="F69" s="71"/>
      <c r="G69" s="71"/>
      <c r="H69" s="71"/>
      <c r="I69" s="71"/>
    </row>
  </sheetData>
  <mergeCells count="25">
    <mergeCell ref="A1:I1"/>
    <mergeCell ref="G2:I2"/>
    <mergeCell ref="A4:I4"/>
    <mergeCell ref="A5:I5"/>
    <mergeCell ref="D60:I60"/>
    <mergeCell ref="A63:G63"/>
    <mergeCell ref="A64:G64"/>
    <mergeCell ref="A65:I65"/>
    <mergeCell ref="A66:B66"/>
    <mergeCell ref="C66:D66"/>
    <mergeCell ref="E66:F66"/>
    <mergeCell ref="G66:I66"/>
    <mergeCell ref="A67:I67"/>
    <mergeCell ref="A68:I68"/>
    <mergeCell ref="A69:I69"/>
    <mergeCell ref="A2:A3"/>
    <mergeCell ref="A7:A12"/>
    <mergeCell ref="A13:A18"/>
    <mergeCell ref="A19:A22"/>
    <mergeCell ref="A23:A25"/>
    <mergeCell ref="A26:A27"/>
    <mergeCell ref="A28:A29"/>
    <mergeCell ref="A30:A33"/>
    <mergeCell ref="A34:A35"/>
    <mergeCell ref="A36:A38"/>
  </mergeCells>
  <dataValidations count="37">
    <dataValidation type="list" allowBlank="1" showInputMessage="1" showErrorMessage="1" sqref="B7">
      <formula1>INDIRECT("数据库!B76:B84")</formula1>
    </dataValidation>
    <dataValidation type="list" allowBlank="1" showInputMessage="1" showErrorMessage="1" sqref="B8 B15 B20 B28 B30">
      <formula1>INDIRECT("数据库!$B$2:$B$7")</formula1>
    </dataValidation>
    <dataValidation type="list" allowBlank="1" showInputMessage="1" showErrorMessage="1" sqref="B9 B16 B22 B32">
      <formula1>INDIRECT("数据库!$B$36:$B$37")</formula1>
    </dataValidation>
    <dataValidation type="list" allowBlank="1" showInputMessage="1" showErrorMessage="1" sqref="B10 B17 B21">
      <formula1>INDIRECT("数据库!$B$90:$B$96")</formula1>
    </dataValidation>
    <dataValidation type="list" allowBlank="1" showInputMessage="1" showErrorMessage="1" sqref="B12">
      <formula1>INDIRECT("数据库!$B$43:$B$44")</formula1>
    </dataValidation>
    <dataValidation type="list" allowBlank="1" showInputMessage="1" showErrorMessage="1" sqref="B13 B24">
      <formula1>INDIRECT("数据库!$B$31:$B$32")</formula1>
    </dataValidation>
    <dataValidation type="list" allowBlank="1" showInputMessage="1" showErrorMessage="1" sqref="B14">
      <formula1>INDIRECT("数据库!$B$26:$B$28")</formula1>
    </dataValidation>
    <dataValidation type="list" allowBlank="1" showInputMessage="1" showErrorMessage="1" sqref="B19">
      <formula1>INDIRECT("数据库!$B$19:$B$22")</formula1>
    </dataValidation>
    <dataValidation type="list" allowBlank="1" showInputMessage="1" showErrorMessage="1" sqref="B23">
      <formula1>INDIRECT("数据库!$B$29:$B$30")</formula1>
    </dataValidation>
    <dataValidation type="list" allowBlank="1" showInputMessage="1" showErrorMessage="1" sqref="B25 B36">
      <formula1>INDIRECT("数据库!$B$144:$B$147")</formula1>
    </dataValidation>
    <dataValidation type="list" allowBlank="1" showInputMessage="1" showErrorMessage="1" sqref="B26">
      <formula1>INDIRECT("数据库!$B$23:$B$23")</formula1>
    </dataValidation>
    <dataValidation type="list" allowBlank="1" showInputMessage="1" showErrorMessage="1" sqref="B27">
      <formula1>INDIRECT("数据库!$B$16:$B$16")</formula1>
    </dataValidation>
    <dataValidation type="list" allowBlank="1" showInputMessage="1" showErrorMessage="1" sqref="B29">
      <formula1>INDIRECT("数据库!$B$41:$B$42")</formula1>
    </dataValidation>
    <dataValidation type="list" allowBlank="1" showInputMessage="1" showErrorMessage="1" sqref="B33">
      <formula1>INDIRECT("数据库!$B$106:$B$111")</formula1>
    </dataValidation>
    <dataValidation type="list" allowBlank="1" showInputMessage="1" showErrorMessage="1" sqref="B37">
      <formula1>INDIRECT("数据库!$B$33:$B$34")</formula1>
    </dataValidation>
    <dataValidation type="list" allowBlank="1" showInputMessage="1" showErrorMessage="1" sqref="B38">
      <formula1>INDIRECT("数据库!$B$24:$B$25")</formula1>
    </dataValidation>
    <dataValidation type="list" allowBlank="1" showInputMessage="1" showErrorMessage="1" sqref="B39">
      <formula1>INDIRECT("数据库!$B$101:$B$103")</formula1>
    </dataValidation>
    <dataValidation type="list" allowBlank="1" showInputMessage="1" showErrorMessage="1" sqref="B40">
      <formula1>INDIRECT("数据库!$B$113:$B$114")</formula1>
    </dataValidation>
    <dataValidation type="list" allowBlank="1" showInputMessage="1" showErrorMessage="1" sqref="B41">
      <formula1>INDIRECT("数据库!$B$115:$B$128")</formula1>
    </dataValidation>
    <dataValidation type="list" allowBlank="1" showInputMessage="1" showErrorMessage="1" sqref="B42">
      <formula1>INDIRECT("数据库!$B$131:$B$135")</formula1>
    </dataValidation>
    <dataValidation type="list" allowBlank="1" showInputMessage="1" showErrorMessage="1" sqref="B43">
      <formula1>INDIRECT("数据库!$B$88:$B$89")</formula1>
    </dataValidation>
    <dataValidation type="list" allowBlank="1" showInputMessage="1" showErrorMessage="1" sqref="B44">
      <formula1>INDIRECT("数据库!$B$45:$B$48")</formula1>
    </dataValidation>
    <dataValidation type="list" allowBlank="1" showInputMessage="1" showErrorMessage="1" sqref="B45">
      <formula1>INDIRECT("数据库!$B$97:$B$99")</formula1>
    </dataValidation>
    <dataValidation type="list" allowBlank="1" showInputMessage="1" showErrorMessage="1" sqref="B46">
      <formula1>INDIRECT("数据库!$B$38:$B$39")</formula1>
    </dataValidation>
    <dataValidation type="list" allowBlank="1" showInputMessage="1" showErrorMessage="1" sqref="B47">
      <formula1>INDIRECT("数据库!$B$110:$B$110")</formula1>
    </dataValidation>
    <dataValidation type="list" allowBlank="1" showInputMessage="1" showErrorMessage="1" sqref="B48">
      <formula1>INDIRECT("数据库!$B$136:$B$137")</formula1>
    </dataValidation>
    <dataValidation type="list" allowBlank="1" showInputMessage="1" showErrorMessage="1" sqref="B49">
      <formula1>INDIRECT("数据库!$B$69:$B$69")</formula1>
    </dataValidation>
    <dataValidation type="list" allowBlank="1" showInputMessage="1" showErrorMessage="1" sqref="B50">
      <formula1>INDIRECT("数据库!$B$51:$B$53")</formula1>
    </dataValidation>
    <dataValidation type="list" allowBlank="1" showInputMessage="1" showErrorMessage="1" sqref="B51">
      <formula1>INDIRECT("数据库!$B$49:$B$50")</formula1>
    </dataValidation>
    <dataValidation type="list" allowBlank="1" showInputMessage="1" showErrorMessage="1" sqref="B52">
      <formula1>INDIRECT("数据库!$B$54:$B$60")</formula1>
    </dataValidation>
    <dataValidation type="list" allowBlank="1" showInputMessage="1" showErrorMessage="1" sqref="B53">
      <formula1>INDIRECT("数据库!$B$61:$B$64")</formula1>
    </dataValidation>
    <dataValidation type="list" allowBlank="1" showInputMessage="1" showErrorMessage="1" sqref="B54">
      <formula1>INDIRECT("数据库!$B$8:$B$12")</formula1>
    </dataValidation>
    <dataValidation type="list" allowBlank="1" showInputMessage="1" showErrorMessage="1" sqref="B55">
      <formula1>INDIRECT("数据库!$B$65:$B$68")</formula1>
    </dataValidation>
    <dataValidation type="list" allowBlank="1" showInputMessage="1" showErrorMessage="1" sqref="B56">
      <formula1>INDIRECT("数据库!$B$138:$B$140")</formula1>
    </dataValidation>
    <dataValidation type="list" allowBlank="1" showInputMessage="1" showErrorMessage="1" sqref="B57">
      <formula1>INDIRECT("数据库!$B$141:$B$143")</formula1>
    </dataValidation>
    <dataValidation type="list" allowBlank="1" showInputMessage="1" showErrorMessage="1" sqref="B58">
      <formula1>INDIRECT("数据库!$B$148:$B$149")</formula1>
    </dataValidation>
    <dataValidation type="list" allowBlank="1" showInputMessage="1" showErrorMessage="1" sqref="G66:I66">
      <formula1>"上午11:00-11:30,下午15:30-16:00"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workbookViewId="0">
      <selection activeCell="B24" sqref="B24"/>
    </sheetView>
  </sheetViews>
  <sheetFormatPr defaultColWidth="9" defaultRowHeight="13.8"/>
  <cols>
    <col min="1" max="1" width="11.1574074074074" style="2" customWidth="1"/>
    <col min="2" max="2" width="15.6574074074074" style="2" customWidth="1"/>
    <col min="3" max="3" width="20.3333333333333" style="2" customWidth="1"/>
    <col min="4" max="4" width="14.1574074074074" style="2" customWidth="1"/>
    <col min="5" max="5" width="11" style="2" customWidth="1"/>
    <col min="6" max="6" width="13.5" style="2" customWidth="1"/>
    <col min="7" max="8" width="9" style="2"/>
    <col min="9" max="9" width="11.3333333333333" style="2" customWidth="1"/>
    <col min="10" max="16384" width="9" style="2"/>
  </cols>
  <sheetData>
    <row r="1" ht="25.2" spans="1:11">
      <c r="A1" s="3" t="s">
        <v>409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ht="18.5" customHeight="1" spans="1:11">
      <c r="A2" s="4" t="s">
        <v>410</v>
      </c>
      <c r="B2" s="5" t="s">
        <v>411</v>
      </c>
      <c r="C2" s="5">
        <f>报价单!A4</f>
        <v>0</v>
      </c>
      <c r="D2" s="5" t="s">
        <v>344</v>
      </c>
      <c r="E2" s="5">
        <f>报价单!C2</f>
        <v>0</v>
      </c>
      <c r="F2" s="5" t="s">
        <v>347</v>
      </c>
      <c r="G2" s="6">
        <f>报价单!C3</f>
        <v>0</v>
      </c>
      <c r="H2" s="4"/>
      <c r="I2" s="5" t="s">
        <v>412</v>
      </c>
      <c r="J2" s="5"/>
      <c r="K2" s="5"/>
    </row>
    <row r="3" ht="18.5" customHeight="1" spans="1:11">
      <c r="A3" s="4"/>
      <c r="B3" s="5" t="s">
        <v>413</v>
      </c>
      <c r="C3" s="5">
        <f>报价单!E2</f>
        <v>0</v>
      </c>
      <c r="D3" s="5" t="s">
        <v>349</v>
      </c>
      <c r="E3" s="5">
        <f>报价单!G3</f>
        <v>0</v>
      </c>
      <c r="F3" s="5" t="s">
        <v>350</v>
      </c>
      <c r="G3" s="7">
        <f>报价单!I3</f>
        <v>0</v>
      </c>
      <c r="H3" s="8"/>
      <c r="I3" s="8"/>
      <c r="J3" s="8"/>
      <c r="K3" s="29"/>
    </row>
    <row r="4" s="1" customFormat="1" spans="1:11">
      <c r="A4" s="4" t="s">
        <v>414</v>
      </c>
      <c r="B4" s="9" t="s">
        <v>415</v>
      </c>
      <c r="C4" s="9" t="s">
        <v>57</v>
      </c>
      <c r="D4" s="9" t="s">
        <v>416</v>
      </c>
      <c r="E4" s="9" t="s">
        <v>417</v>
      </c>
      <c r="F4" s="9" t="s">
        <v>211</v>
      </c>
      <c r="G4" s="9" t="s">
        <v>418</v>
      </c>
      <c r="H4" s="9" t="s">
        <v>419</v>
      </c>
      <c r="I4" s="9" t="s">
        <v>420</v>
      </c>
      <c r="J4" s="9" t="s">
        <v>421</v>
      </c>
      <c r="K4" s="9" t="s">
        <v>422</v>
      </c>
    </row>
    <row r="5" spans="1:11">
      <c r="A5" s="4"/>
      <c r="B5" s="4" t="s">
        <v>423</v>
      </c>
      <c r="C5" s="10" t="s">
        <v>424</v>
      </c>
      <c r="D5" s="4" t="s">
        <v>425</v>
      </c>
      <c r="E5" s="4"/>
      <c r="F5" s="11"/>
      <c r="G5" s="4"/>
      <c r="H5" s="4"/>
      <c r="I5" s="4"/>
      <c r="J5" s="4"/>
      <c r="K5" s="4"/>
    </row>
    <row r="6" spans="1:11">
      <c r="A6" s="4"/>
      <c r="B6" s="4" t="s">
        <v>426</v>
      </c>
      <c r="C6" s="4" t="s">
        <v>427</v>
      </c>
      <c r="D6" s="4" t="s">
        <v>425</v>
      </c>
      <c r="E6" s="4"/>
      <c r="F6" s="11"/>
      <c r="G6" s="4"/>
      <c r="H6" s="4"/>
      <c r="I6" s="4"/>
      <c r="J6" s="4"/>
      <c r="K6" s="4"/>
    </row>
    <row r="7" spans="1:11">
      <c r="A7" s="4"/>
      <c r="B7" s="4" t="s">
        <v>428</v>
      </c>
      <c r="C7" s="4" t="s">
        <v>429</v>
      </c>
      <c r="D7" s="4" t="s">
        <v>425</v>
      </c>
      <c r="E7" s="4"/>
      <c r="F7" s="11"/>
      <c r="G7" s="4"/>
      <c r="H7" s="4"/>
      <c r="I7" s="4"/>
      <c r="J7" s="4"/>
      <c r="K7" s="4"/>
    </row>
    <row r="8" spans="1:11">
      <c r="A8" s="4"/>
      <c r="B8" s="4" t="s">
        <v>430</v>
      </c>
      <c r="C8" s="4" t="s">
        <v>431</v>
      </c>
      <c r="D8" s="4" t="s">
        <v>425</v>
      </c>
      <c r="E8" s="4"/>
      <c r="F8" s="11"/>
      <c r="G8" s="4"/>
      <c r="H8" s="4"/>
      <c r="I8" s="4"/>
      <c r="J8" s="4"/>
      <c r="K8" s="4"/>
    </row>
    <row r="9" spans="1:11">
      <c r="A9" s="4"/>
      <c r="B9" s="4" t="s">
        <v>432</v>
      </c>
      <c r="C9" s="4" t="s">
        <v>433</v>
      </c>
      <c r="D9" s="4" t="s">
        <v>425</v>
      </c>
      <c r="E9" s="4"/>
      <c r="F9" s="11"/>
      <c r="G9" s="4"/>
      <c r="H9" s="4"/>
      <c r="I9" s="4"/>
      <c r="J9" s="4"/>
      <c r="K9" s="4"/>
    </row>
    <row r="10" spans="1:11">
      <c r="A10" s="4"/>
      <c r="B10" s="4" t="s">
        <v>434</v>
      </c>
      <c r="C10" s="10" t="s">
        <v>435</v>
      </c>
      <c r="D10" s="4" t="s">
        <v>112</v>
      </c>
      <c r="E10" s="4"/>
      <c r="F10" s="11"/>
      <c r="G10" s="4"/>
      <c r="H10" s="4"/>
      <c r="I10" s="4"/>
      <c r="J10" s="4"/>
      <c r="K10" s="4"/>
    </row>
    <row r="11" spans="1:11">
      <c r="A11" s="4"/>
      <c r="B11" s="4" t="s">
        <v>436</v>
      </c>
      <c r="C11" s="4" t="s">
        <v>437</v>
      </c>
      <c r="D11" s="4" t="s">
        <v>425</v>
      </c>
      <c r="E11" s="4"/>
      <c r="F11" s="11"/>
      <c r="G11" s="4"/>
      <c r="H11" s="4"/>
      <c r="I11" s="4"/>
      <c r="J11" s="4"/>
      <c r="K11" s="4"/>
    </row>
    <row r="12" s="1" customFormat="1" spans="1:11">
      <c r="A12" s="4" t="s">
        <v>336</v>
      </c>
      <c r="B12" s="12" t="s">
        <v>415</v>
      </c>
      <c r="C12" s="12" t="s">
        <v>438</v>
      </c>
      <c r="D12" s="12" t="s">
        <v>439</v>
      </c>
      <c r="E12" s="12" t="s">
        <v>440</v>
      </c>
      <c r="F12" s="12" t="s">
        <v>441</v>
      </c>
      <c r="G12" s="12"/>
      <c r="H12" s="12"/>
      <c r="I12" s="12"/>
      <c r="J12" s="12"/>
      <c r="K12" s="12"/>
    </row>
    <row r="13" spans="1:11">
      <c r="A13" s="4"/>
      <c r="B13" s="4" t="s">
        <v>156</v>
      </c>
      <c r="C13" s="4" t="s">
        <v>442</v>
      </c>
      <c r="D13" s="4" t="s">
        <v>443</v>
      </c>
      <c r="E13" s="4"/>
      <c r="F13" s="4"/>
      <c r="G13" s="4"/>
      <c r="H13" s="4"/>
      <c r="I13" s="4"/>
      <c r="J13" s="4"/>
      <c r="K13" s="4"/>
    </row>
    <row r="14" spans="1:11">
      <c r="A14" s="4"/>
      <c r="B14" s="10" t="s">
        <v>162</v>
      </c>
      <c r="C14" s="4" t="s">
        <v>164</v>
      </c>
      <c r="D14" s="10" t="s">
        <v>444</v>
      </c>
      <c r="E14" s="4"/>
      <c r="F14" s="4"/>
      <c r="G14" s="4"/>
      <c r="H14" s="4"/>
      <c r="I14" s="4"/>
      <c r="J14" s="4"/>
      <c r="K14" s="4"/>
    </row>
    <row r="15" spans="1:11">
      <c r="A15" s="4"/>
      <c r="B15" s="4" t="s">
        <v>262</v>
      </c>
      <c r="C15" s="4" t="s">
        <v>266</v>
      </c>
      <c r="D15" s="4" t="s">
        <v>445</v>
      </c>
      <c r="E15" s="4"/>
      <c r="F15" s="4"/>
      <c r="G15" s="4"/>
      <c r="H15" s="4"/>
      <c r="I15" s="4"/>
      <c r="J15" s="4"/>
      <c r="K15" s="4"/>
    </row>
    <row r="16" spans="1:11">
      <c r="A16" s="4"/>
      <c r="B16" s="4" t="s">
        <v>446</v>
      </c>
      <c r="C16" s="4" t="s">
        <v>72</v>
      </c>
      <c r="D16" s="4" t="s">
        <v>447</v>
      </c>
      <c r="E16" s="4"/>
      <c r="F16" s="4"/>
      <c r="G16" s="4"/>
      <c r="H16" s="4"/>
      <c r="I16" s="4"/>
      <c r="J16" s="4"/>
      <c r="K16" s="4"/>
    </row>
    <row r="17" spans="1:11">
      <c r="A17" s="4"/>
      <c r="B17" s="4" t="s">
        <v>448</v>
      </c>
      <c r="C17" s="4" t="s">
        <v>449</v>
      </c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 t="s">
        <v>450</v>
      </c>
      <c r="C18" s="4" t="s">
        <v>449</v>
      </c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 t="s">
        <v>451</v>
      </c>
      <c r="C19" s="4" t="s">
        <v>449</v>
      </c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 t="s">
        <v>452</v>
      </c>
      <c r="C20" s="4" t="s">
        <v>449</v>
      </c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10" t="s">
        <v>453</v>
      </c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13" t="s">
        <v>454</v>
      </c>
      <c r="C22" s="13" t="s">
        <v>249</v>
      </c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10" t="s">
        <v>455</v>
      </c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 t="s">
        <v>147</v>
      </c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 t="s">
        <v>456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 t="s">
        <v>168</v>
      </c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 t="s">
        <v>153</v>
      </c>
      <c r="B27" s="14" t="s">
        <v>1</v>
      </c>
      <c r="C27" s="14" t="s">
        <v>457</v>
      </c>
      <c r="D27" s="14" t="s">
        <v>458</v>
      </c>
      <c r="E27" s="14" t="s">
        <v>440</v>
      </c>
      <c r="F27" s="14" t="s">
        <v>441</v>
      </c>
      <c r="G27" s="14"/>
      <c r="H27" s="14"/>
      <c r="I27" s="14"/>
      <c r="J27" s="14"/>
      <c r="K27" s="14"/>
    </row>
    <row r="28" spans="1:11">
      <c r="A28" s="4"/>
      <c r="B28" s="15"/>
      <c r="C28" s="16"/>
      <c r="D28" s="16"/>
      <c r="E28" s="16"/>
      <c r="F28" s="16"/>
      <c r="G28" s="16"/>
      <c r="H28" s="16"/>
      <c r="I28" s="16"/>
      <c r="J28" s="16"/>
      <c r="K28" s="30"/>
    </row>
    <row r="29" spans="1:11">
      <c r="A29" s="4"/>
      <c r="B29" s="17"/>
      <c r="C29" s="18"/>
      <c r="D29" s="18"/>
      <c r="E29" s="18"/>
      <c r="F29" s="18"/>
      <c r="G29" s="18"/>
      <c r="H29" s="18"/>
      <c r="I29" s="18"/>
      <c r="J29" s="18"/>
      <c r="K29" s="31"/>
    </row>
    <row r="30" spans="1:11">
      <c r="A30" s="4"/>
      <c r="B30" s="15"/>
      <c r="C30" s="16"/>
      <c r="D30" s="16"/>
      <c r="E30" s="16"/>
      <c r="F30" s="16"/>
      <c r="G30" s="16"/>
      <c r="H30" s="16"/>
      <c r="I30" s="16"/>
      <c r="J30" s="16"/>
      <c r="K30" s="30"/>
    </row>
    <row r="31" spans="1:11">
      <c r="A31" s="4"/>
      <c r="B31" s="17"/>
      <c r="C31" s="18"/>
      <c r="D31" s="18"/>
      <c r="E31" s="18"/>
      <c r="F31" s="18"/>
      <c r="G31" s="18"/>
      <c r="H31" s="18"/>
      <c r="I31" s="18"/>
      <c r="J31" s="18"/>
      <c r="K31" s="31"/>
    </row>
    <row r="32" ht="28.5" customHeight="1" spans="1:11">
      <c r="A32" s="19" t="s">
        <v>459</v>
      </c>
      <c r="B32" s="20"/>
      <c r="C32" s="20"/>
      <c r="D32" s="21"/>
      <c r="E32" s="19" t="s">
        <v>460</v>
      </c>
      <c r="F32" s="20"/>
      <c r="G32" s="20"/>
      <c r="H32" s="20"/>
      <c r="I32" s="20"/>
      <c r="J32" s="20"/>
      <c r="K32" s="21"/>
    </row>
    <row r="33" spans="1:11">
      <c r="A33" s="22" t="s">
        <v>461</v>
      </c>
      <c r="B33" s="23"/>
      <c r="C33" s="24" t="s">
        <v>462</v>
      </c>
      <c r="D33" s="24"/>
      <c r="E33" s="25" t="s">
        <v>463</v>
      </c>
      <c r="F33" s="25"/>
      <c r="G33" s="25"/>
      <c r="H33" s="25"/>
      <c r="I33" s="25"/>
      <c r="J33" s="25"/>
      <c r="K33" s="23"/>
    </row>
    <row r="34" spans="1:11">
      <c r="A34" s="26"/>
      <c r="B34" s="27"/>
      <c r="C34" s="24"/>
      <c r="D34" s="24"/>
      <c r="E34" s="28"/>
      <c r="F34" s="28"/>
      <c r="G34" s="28"/>
      <c r="H34" s="28"/>
      <c r="I34" s="28"/>
      <c r="J34" s="28"/>
      <c r="K34" s="27"/>
    </row>
  </sheetData>
  <mergeCells count="30">
    <mergeCell ref="A1:K1"/>
    <mergeCell ref="G2:H2"/>
    <mergeCell ref="G3:K3"/>
    <mergeCell ref="F12:K12"/>
    <mergeCell ref="F13:K13"/>
    <mergeCell ref="F14:K14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5:K25"/>
    <mergeCell ref="F26:K26"/>
    <mergeCell ref="F27:K27"/>
    <mergeCell ref="A32:D32"/>
    <mergeCell ref="E32:K32"/>
    <mergeCell ref="A2:A3"/>
    <mergeCell ref="A4:A11"/>
    <mergeCell ref="A12:A26"/>
    <mergeCell ref="A27:A31"/>
    <mergeCell ref="A33:B34"/>
    <mergeCell ref="C33:D34"/>
    <mergeCell ref="E33:K34"/>
    <mergeCell ref="B28:K29"/>
    <mergeCell ref="B30:K31"/>
  </mergeCells>
  <dataValidations count="19">
    <dataValidation type="list" allowBlank="1" showInputMessage="1" showErrorMessage="1" sqref="J2">
      <formula1>"上午,下午,发快递"</formula1>
    </dataValidation>
    <dataValidation type="list" allowBlank="1" showInputMessage="1" showErrorMessage="1" sqref="K2">
      <formula1>"加急,到付"</formula1>
    </dataValidation>
    <dataValidation type="list" allowBlank="1" showInputMessage="1" showErrorMessage="1" sqref="C6">
      <formula1>"35mm,55mm,75mm"</formula1>
    </dataValidation>
    <dataValidation type="list" allowBlank="1" showInputMessage="1" showErrorMessage="1" sqref="C7">
      <formula1>"75mm,100mm"</formula1>
    </dataValidation>
    <dataValidation type="list" allowBlank="1" showInputMessage="1" showErrorMessage="1" sqref="C8">
      <formula1>"左上一钉,左侧两钉,双孔左上一钉,骑马钉"</formula1>
    </dataValidation>
    <dataValidation type="list" allowBlank="1" showInputMessage="1" showErrorMessage="1" sqref="C9">
      <formula1>"仅封面,封面+背脊"</formula1>
    </dataValidation>
    <dataValidation type="list" allowBlank="1" showInputMessage="1" showErrorMessage="1" sqref="C11">
      <formula1>"无装订,长尾夹,11孔袋,左侧两孔"</formula1>
    </dataValidation>
    <dataValidation type="list" allowBlank="1" showInputMessage="1" showErrorMessage="1" sqref="C13">
      <formula1>"CD,DVD"</formula1>
    </dataValidation>
    <dataValidation type="list" allowBlank="1" showInputMessage="1" showErrorMessage="1" sqref="D13">
      <formula1>"单片套,塑料盒"</formula1>
    </dataValidation>
    <dataValidation type="list" allowBlank="1" showInputMessage="1" showErrorMessage="1" sqref="C14">
      <formula1>"32G,64G"</formula1>
    </dataValidation>
    <dataValidation type="list" allowBlank="1" showInputMessage="1" showErrorMessage="1" sqref="C15">
      <formula1>"蓝色55mm,蓝色75mm"</formula1>
    </dataValidation>
    <dataValidation type="list" allowBlank="1" showInputMessage="1" showErrorMessage="1" sqref="D15">
      <formula1>"无,侧标,侧标+封面"</formula1>
    </dataValidation>
    <dataValidation type="list" allowBlank="1" showInputMessage="1" showErrorMessage="1" sqref="C21">
      <formula1>"A4,A5,A6"</formula1>
    </dataValidation>
    <dataValidation type="list" allowBlank="1" showInputMessage="1" showErrorMessage="1" sqref="C23">
      <formula1>"800*2000,600*1600,1200*2000"</formula1>
    </dataValidation>
    <dataValidation type="list" allowBlank="1" showInputMessage="1" showErrorMessage="1" sqref="C17:C20">
      <formula1>"展开A3,展开A4,展开A5"</formula1>
    </dataValidation>
    <dataValidation type="list" allowBlank="1" showInputMessage="1" showErrorMessage="1" sqref="D5:D11">
      <formula1>"A4,A5"</formula1>
    </dataValidation>
    <dataValidation type="list" allowBlank="1" showInputMessage="1" showErrorMessage="1" sqref="D17:D20">
      <formula1>"哑膜300克铜板,哑膜300克哑粉,哑膜250克铜板,哑膜250克哑粉,亮膜300克铜板,亮膜300克哑粉,亮膜250克铜板,亮膜250克哑粉,"</formula1>
    </dataValidation>
    <dataValidation type="list" allowBlank="1" showInputMessage="1" showErrorMessage="1" sqref="E5:E11">
      <formula1>"侧标,侧标+封面"</formula1>
    </dataValidation>
    <dataValidation type="list" allowBlank="1" showInputMessage="1" showErrorMessage="1" sqref="F5:F11">
      <formula1>"1-12保留,1-20保留,1-31保留,1-12不保留,1-20不保留,1-31不保留"</formula1>
    </dataValidation>
  </dataValidations>
  <pageMargins left="0.31496062992126" right="0.31496062992126" top="0.354330708661417" bottom="0.354330708661417" header="0.31496062992126" footer="0.3149606299212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数据库</vt:lpstr>
      <vt:lpstr>报价单</vt:lpstr>
      <vt:lpstr>制作说明模版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</dc:creator>
  <cp:lastModifiedBy>图盟客服</cp:lastModifiedBy>
  <dcterms:created xsi:type="dcterms:W3CDTF">2024-04-02T12:29:00Z</dcterms:created>
  <dcterms:modified xsi:type="dcterms:W3CDTF">2025-06-01T07:44:25Z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890358E9CE0B4B18B8F5D8DBDAC0FC63_13</vt:lpwstr>
  </property>
  <property fmtid="{D5CDD505-2E9C-101B-9397-08002B2CF9AE}" pid="3" name="KSOProductBuildVer">
    <vt:lpwstr>2052-12.1.0.21171</vt:lpwstr>
  </property>
</Properties>
</file>