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3\Desktop\師大\生活中的統計\"/>
    </mc:Choice>
  </mc:AlternateContent>
  <xr:revisionPtr revIDLastSave="0" documentId="13_ncr:1_{9D4933B2-A6D6-42DF-99A7-0FECC1584B95}" xr6:coauthVersionLast="47" xr6:coauthVersionMax="47" xr10:uidLastSave="{00000000-0000-0000-0000-000000000000}"/>
  <bookViews>
    <workbookView xWindow="-108" yWindow="-108" windowWidth="23256" windowHeight="13176" firstSheet="1" activeTab="8" xr2:uid="{12BA93DB-AF0A-4C93-8589-8A7E079AF55E}"/>
  </bookViews>
  <sheets>
    <sheet name="工作表3" sheetId="3" state="hidden" r:id="rId1"/>
    <sheet name="工作表4" sheetId="8" r:id="rId2"/>
    <sheet name="工作表8" sheetId="12" r:id="rId3"/>
    <sheet name="工作表9" sheetId="13" r:id="rId4"/>
    <sheet name="工作表10" sheetId="14" r:id="rId5"/>
    <sheet name="工作表1" sheetId="1" r:id="rId6"/>
    <sheet name="分層男" sheetId="6" r:id="rId7"/>
    <sheet name="工作表11" sheetId="15" r:id="rId8"/>
    <sheet name="分層女" sheetId="5" r:id="rId9"/>
  </sheets>
  <definedNames>
    <definedName name="_xlnm._FilterDatabase" localSheetId="5" hidden="1">工作表1!$A$1:$G$36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  <c r="D2" i="6"/>
  <c r="D3" i="6"/>
  <c r="D4" i="6"/>
  <c r="D5" i="6"/>
  <c r="D6" i="6"/>
  <c r="D7" i="6"/>
  <c r="D8" i="6"/>
  <c r="D9" i="6"/>
  <c r="D10" i="6"/>
  <c r="D11" i="6"/>
  <c r="E10" i="5"/>
  <c r="E6" i="5"/>
  <c r="E3" i="5"/>
  <c r="E4" i="5"/>
  <c r="E7" i="5"/>
  <c r="E11" i="5"/>
  <c r="E8" i="5"/>
  <c r="E9" i="5"/>
  <c r="E5" i="5"/>
  <c r="E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D10" i="5"/>
  <c r="D6" i="5"/>
  <c r="D3" i="5"/>
  <c r="H4" i="5" s="1"/>
  <c r="D4" i="5"/>
  <c r="D7" i="5"/>
  <c r="D11" i="5"/>
  <c r="D8" i="5"/>
  <c r="D9" i="5"/>
  <c r="D5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M3" i="1"/>
  <c r="N3" i="1" s="1"/>
  <c r="M4" i="1"/>
  <c r="P4" i="1" s="1"/>
  <c r="M5" i="1"/>
  <c r="P5" i="1" s="1"/>
  <c r="M6" i="1"/>
  <c r="P6" i="1" s="1"/>
  <c r="M7" i="1"/>
  <c r="N7" i="1" s="1"/>
  <c r="M8" i="1"/>
  <c r="N8" i="1" s="1"/>
  <c r="M9" i="1"/>
  <c r="P9" i="1" s="1"/>
  <c r="M10" i="1"/>
  <c r="N10" i="1" s="1"/>
  <c r="M11" i="1"/>
  <c r="P11" i="1" s="1"/>
  <c r="M2" i="1"/>
  <c r="P2" i="1" s="1"/>
  <c r="G5" i="6" l="1"/>
  <c r="H5" i="5"/>
  <c r="G3" i="6"/>
  <c r="H3" i="5"/>
  <c r="H9" i="5"/>
  <c r="H8" i="5"/>
  <c r="H2" i="5"/>
  <c r="G4" i="6"/>
  <c r="H7" i="5"/>
  <c r="G9" i="6"/>
  <c r="H6" i="5"/>
  <c r="G8" i="6"/>
  <c r="G2" i="6"/>
  <c r="G7" i="6"/>
  <c r="G6" i="6"/>
  <c r="P8" i="1"/>
  <c r="P3" i="1"/>
  <c r="N11" i="1"/>
  <c r="N6" i="1"/>
  <c r="N9" i="1"/>
  <c r="P10" i="1"/>
  <c r="N5" i="1"/>
  <c r="P7" i="1"/>
  <c r="N2" i="1"/>
  <c r="N4" i="1"/>
</calcChain>
</file>

<file path=xl/sharedStrings.xml><?xml version="1.0" encoding="utf-8"?>
<sst xmlns="http://schemas.openxmlformats.org/spreadsheetml/2006/main" count="164" uniqueCount="46">
  <si>
    <t>回應的編號</t>
  </si>
  <si>
    <t>性別</t>
  </si>
  <si>
    <t>你的年級&lt;span class="boundaries"&gt; (1 - 5)&lt;/span&gt;</t>
  </si>
  <si>
    <t>你對數學的害怕程度(1最不害怕，5最害怕)</t>
  </si>
  <si>
    <t>你每週在社群網站的po文篇數(請以阿拉伯數字填寫，只填數字即可)</t>
  </si>
  <si>
    <t>女</t>
  </si>
  <si>
    <t>牡羊</t>
  </si>
  <si>
    <t>水瓶</t>
  </si>
  <si>
    <t>摩羯</t>
  </si>
  <si>
    <t>男</t>
  </si>
  <si>
    <t>金牛</t>
  </si>
  <si>
    <t>獅子</t>
  </si>
  <si>
    <t>雙魚</t>
  </si>
  <si>
    <t>射手</t>
  </si>
  <si>
    <t>天枰</t>
  </si>
  <si>
    <t>巨蟹</t>
  </si>
  <si>
    <t>天蠍</t>
  </si>
  <si>
    <t>處女</t>
  </si>
  <si>
    <t>總數</t>
  </si>
  <si>
    <t>你的星座</t>
    <phoneticPr fontId="1" type="noConversion"/>
  </si>
  <si>
    <t>你每週的讀書時間(請以阿拉伯數字填寫，單位小時，只填數字即可)</t>
    <phoneticPr fontId="1" type="noConversion"/>
  </si>
  <si>
    <t>你每週的讀書時間</t>
    <phoneticPr fontId="1" type="noConversion"/>
  </si>
  <si>
    <t>星座</t>
  </si>
  <si>
    <t>分層抽樣 女</t>
    <phoneticPr fontId="1" type="noConversion"/>
  </si>
  <si>
    <t>牡羊</t>
    <phoneticPr fontId="1" type="noConversion"/>
  </si>
  <si>
    <t>分層抽樣 男</t>
    <phoneticPr fontId="1" type="noConversion"/>
  </si>
  <si>
    <t>每週讀書時間(女)</t>
    <phoneticPr fontId="1" type="noConversion"/>
  </si>
  <si>
    <t>隨機抽樣</t>
    <phoneticPr fontId="1" type="noConversion"/>
  </si>
  <si>
    <t>每週讀書時間</t>
    <phoneticPr fontId="1" type="noConversion"/>
  </si>
  <si>
    <t>組界</t>
  </si>
  <si>
    <t>其他</t>
  </si>
  <si>
    <t>頻率</t>
  </si>
  <si>
    <t>你每週的讀書時間(請以阿拉伯數字填寫，單位小時，只填數字即可)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</si>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</sst>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NumberFormat="1" applyFill="1" applyBorder="1" applyAlignmen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[第二次作業2.xlsx]工作表3!樞紐分析表10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/>
              <a:t>星座分配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工作表3!$A$4:$A$9</c:f>
              <c:strCache>
                <c:ptCount val="6"/>
                <c:pt idx="0">
                  <c:v>天枰</c:v>
                </c:pt>
                <c:pt idx="1">
                  <c:v>天蠍</c:v>
                </c:pt>
                <c:pt idx="2">
                  <c:v>牡羊</c:v>
                </c:pt>
                <c:pt idx="3">
                  <c:v>金牛</c:v>
                </c:pt>
                <c:pt idx="4">
                  <c:v>獅子</c:v>
                </c:pt>
                <c:pt idx="5">
                  <c:v>雙魚</c:v>
                </c:pt>
              </c:strCache>
            </c:strRef>
          </c:cat>
          <c:val>
            <c:numRef>
              <c:f>工作表3!$B$4:$B$9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C-4C83-B561-4F347AAF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88040"/>
        <c:axId val="698891648"/>
      </c:barChart>
      <c:catAx>
        <c:axId val="69888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891648"/>
        <c:crosses val="autoZero"/>
        <c:auto val="1"/>
        <c:lblAlgn val="ctr"/>
        <c:lblOffset val="100"/>
        <c:noMultiLvlLbl val="0"/>
      </c:catAx>
      <c:valAx>
        <c:axId val="698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88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分層女!$E$1</c:f>
              <c:strCache>
                <c:ptCount val="1"/>
                <c:pt idx="0">
                  <c:v>每週讀書時間(女)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分層女!$E$2:$E$11</c:f>
              <c:numCache>
                <c:formatCode>General</c:formatCode>
                <c:ptCount val="10"/>
                <c:pt idx="0">
                  <c:v>7</c:v>
                </c:pt>
                <c:pt idx="1">
                  <c:v>20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20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8-474B-9730-1383FCAB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9627960"/>
        <c:axId val="709630912"/>
      </c:barChart>
      <c:catAx>
        <c:axId val="7096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630912"/>
        <c:crosses val="autoZero"/>
        <c:auto val="1"/>
        <c:lblAlgn val="ctr"/>
        <c:lblOffset val="100"/>
        <c:noMultiLvlLbl val="0"/>
      </c:catAx>
      <c:valAx>
        <c:axId val="709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6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工作表8!$A$2:$A$10</c:f>
              <c:strCache>
                <c:ptCount val="9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其他</c:v>
                </c:pt>
              </c:strCache>
            </c:strRef>
          </c:cat>
          <c:val>
            <c:numRef>
              <c:f>工作表8!$B$2:$B$10</c:f>
              <c:numCache>
                <c:formatCode>General</c:formatCode>
                <c:ptCount val="9"/>
                <c:pt idx="0">
                  <c:v>18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4-44E7-8BA9-BFEB35F9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038544"/>
        <c:axId val="57035264"/>
      </c:barChart>
      <c:catAx>
        <c:axId val="570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35264"/>
        <c:crosses val="autoZero"/>
        <c:auto val="1"/>
        <c:lblAlgn val="ctr"/>
        <c:lblOffset val="100"/>
        <c:noMultiLvlLbl val="0"/>
      </c:catAx>
      <c:valAx>
        <c:axId val="570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38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工作表10!$A$2:$A$12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其他</c:v>
                </c:pt>
              </c:strCache>
            </c:strRef>
          </c:cat>
          <c:val>
            <c:numRef>
              <c:f>工作表10!$B$2:$B$12</c:f>
              <c:numCache>
                <c:formatCode>General</c:formatCode>
                <c:ptCount val="11"/>
                <c:pt idx="0">
                  <c:v>18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C-4157-A787-193FDB31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9552296"/>
        <c:axId val="669554592"/>
      </c:barChart>
      <c:catAx>
        <c:axId val="66955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554592"/>
        <c:crosses val="autoZero"/>
        <c:auto val="1"/>
        <c:lblAlgn val="ctr"/>
        <c:lblOffset val="100"/>
        <c:noMultiLvlLbl val="0"/>
      </c:catAx>
      <c:valAx>
        <c:axId val="66955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552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工作表1!$P$1</c:f>
              <c:strCache>
                <c:ptCount val="1"/>
                <c:pt idx="0">
                  <c:v>你每週的讀書時間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工作表1!$P$2:$P$11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44A0-9AF2-106D8CF3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90320"/>
        <c:axId val="709089336"/>
      </c:barChart>
      <c:catAx>
        <c:axId val="7090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089336"/>
        <c:crosses val="autoZero"/>
        <c:auto val="1"/>
        <c:lblAlgn val="ctr"/>
        <c:lblOffset val="100"/>
        <c:noMultiLvlLbl val="0"/>
      </c:catAx>
      <c:valAx>
        <c:axId val="7090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0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星座分布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工作表1!$N$13:$N$18</c:f>
              <c:strCache>
                <c:ptCount val="6"/>
                <c:pt idx="0">
                  <c:v>天枰</c:v>
                </c:pt>
                <c:pt idx="1">
                  <c:v>天蠍</c:v>
                </c:pt>
                <c:pt idx="2">
                  <c:v>牡羊</c:v>
                </c:pt>
                <c:pt idx="3">
                  <c:v>金牛</c:v>
                </c:pt>
                <c:pt idx="4">
                  <c:v>獅子</c:v>
                </c:pt>
                <c:pt idx="5">
                  <c:v>雙魚</c:v>
                </c:pt>
              </c:strCache>
            </c:strRef>
          </c:cat>
          <c:val>
            <c:numRef>
              <c:f>工作表1!$O$13:$O$18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A-4ACD-983C-0025BD3A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69344"/>
        <c:axId val="698870000"/>
      </c:barChart>
      <c:catAx>
        <c:axId val="6988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870000"/>
        <c:crosses val="autoZero"/>
        <c:auto val="1"/>
        <c:lblAlgn val="ctr"/>
        <c:lblOffset val="100"/>
        <c:noMultiLvlLbl val="0"/>
      </c:catAx>
      <c:valAx>
        <c:axId val="6988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8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男生星座分布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分層男!$F$2:$F$9</c:f>
              <c:strCache>
                <c:ptCount val="8"/>
                <c:pt idx="0">
                  <c:v>水瓶</c:v>
                </c:pt>
                <c:pt idx="1">
                  <c:v>雙魚</c:v>
                </c:pt>
                <c:pt idx="2">
                  <c:v>天枰</c:v>
                </c:pt>
                <c:pt idx="3">
                  <c:v>牡羊</c:v>
                </c:pt>
                <c:pt idx="4">
                  <c:v>摩羯</c:v>
                </c:pt>
                <c:pt idx="5">
                  <c:v>射手</c:v>
                </c:pt>
                <c:pt idx="6">
                  <c:v>天蠍</c:v>
                </c:pt>
                <c:pt idx="7">
                  <c:v>金牛</c:v>
                </c:pt>
              </c:strCache>
            </c:strRef>
          </c:cat>
          <c:val>
            <c:numRef>
              <c:f>分層男!$G$2:$G$9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C65-B6AB-3AF2DD01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8072"/>
        <c:axId val="751993808"/>
      </c:barChart>
      <c:catAx>
        <c:axId val="75199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993808"/>
        <c:crosses val="autoZero"/>
        <c:auto val="1"/>
        <c:lblAlgn val="ctr"/>
        <c:lblOffset val="100"/>
        <c:noMultiLvlLbl val="0"/>
      </c:catAx>
      <c:valAx>
        <c:axId val="7519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99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每週讀書時間</a:t>
            </a:r>
            <a:r>
              <a:rPr lang="en-US" altLang="zh-TW"/>
              <a:t>(</a:t>
            </a:r>
            <a:r>
              <a:rPr lang="zh-TW" altLang="en-US"/>
              <a:t>男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分層男!$E$1</c:f>
              <c:strCache>
                <c:ptCount val="1"/>
                <c:pt idx="0">
                  <c:v>每週讀書時間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分層男!$E$2:$E$11</c:f>
              <c:numCache>
                <c:formatCode>General</c:formatCode>
                <c:ptCount val="1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24</c:v>
                </c:pt>
                <c:pt idx="4">
                  <c:v>4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4102-8516-FA02BD85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30488"/>
        <c:axId val="749932128"/>
      </c:barChart>
      <c:catAx>
        <c:axId val="74993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932128"/>
        <c:crosses val="autoZero"/>
        <c:auto val="1"/>
        <c:lblAlgn val="ctr"/>
        <c:lblOffset val="100"/>
        <c:noMultiLvlLbl val="0"/>
      </c:catAx>
      <c:valAx>
        <c:axId val="7499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93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工作表11!$A$2:$A$7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其他</c:v>
                </c:pt>
              </c:strCache>
            </c:strRef>
          </c:cat>
          <c:val>
            <c:numRef>
              <c:f>工作表11!$B$2:$B$7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001-A975-94C1ABC1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4794072"/>
        <c:axId val="574794400"/>
      </c:barChart>
      <c:catAx>
        <c:axId val="57479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794400"/>
        <c:crosses val="autoZero"/>
        <c:auto val="1"/>
        <c:lblAlgn val="ctr"/>
        <c:lblOffset val="100"/>
        <c:noMultiLvlLbl val="0"/>
      </c:catAx>
      <c:valAx>
        <c:axId val="5747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794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女生星座分配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分層女!$G$2:$G$9</c:f>
              <c:strCache>
                <c:ptCount val="8"/>
                <c:pt idx="0">
                  <c:v>牡羊</c:v>
                </c:pt>
                <c:pt idx="1">
                  <c:v>水瓶</c:v>
                </c:pt>
                <c:pt idx="2">
                  <c:v>天枰</c:v>
                </c:pt>
                <c:pt idx="3">
                  <c:v>摩羯</c:v>
                </c:pt>
                <c:pt idx="4">
                  <c:v>金牛</c:v>
                </c:pt>
                <c:pt idx="5">
                  <c:v>處女</c:v>
                </c:pt>
                <c:pt idx="6">
                  <c:v>天蠍</c:v>
                </c:pt>
                <c:pt idx="7">
                  <c:v>獅子</c:v>
                </c:pt>
              </c:strCache>
            </c:strRef>
          </c:cat>
          <c:val>
            <c:numRef>
              <c:f>分層女!$H$2:$H$9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157-BAE4-C8FF2D5B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72920"/>
        <c:axId val="709070952"/>
      </c:barChart>
      <c:catAx>
        <c:axId val="70907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070952"/>
        <c:crosses val="autoZero"/>
        <c:auto val="1"/>
        <c:lblAlgn val="ctr"/>
        <c:lblOffset val="100"/>
        <c:noMultiLvlLbl val="0"/>
      </c:catAx>
      <c:valAx>
        <c:axId val="7090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0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57150</xdr:rowOff>
    </xdr:from>
    <xdr:to>
      <xdr:col>10</xdr:col>
      <xdr:colOff>247650</xdr:colOff>
      <xdr:row>14</xdr:row>
      <xdr:rowOff>125730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6C50EA-DCD1-70C6-0ACA-5FB05659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198120</xdr:rowOff>
    </xdr:from>
    <xdr:to>
      <xdr:col>9</xdr:col>
      <xdr:colOff>274320</xdr:colOff>
      <xdr:row>10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D032B4-2AF2-DDAB-41C4-FF45ED61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198120</xdr:rowOff>
    </xdr:from>
    <xdr:to>
      <xdr:col>9</xdr:col>
      <xdr:colOff>274320</xdr:colOff>
      <xdr:row>10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239036-2D6D-C31E-9B62-AB320FBC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155713</xdr:colOff>
      <xdr:row>1</xdr:row>
      <xdr:rowOff>89452</xdr:rowOff>
    </xdr:from>
    <xdr:to>
      <xdr:col>23</xdr:col>
      <xdr:colOff>460513</xdr:colOff>
      <xdr:row>14</xdr:row>
      <xdr:rowOff>162339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CABD98-4870-14CD-37D6-B6ADABD0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208721</xdr:colOff>
      <xdr:row>15</xdr:row>
      <xdr:rowOff>122583</xdr:rowOff>
    </xdr:from>
    <xdr:to>
      <xdr:col>23</xdr:col>
      <xdr:colOff>513521</xdr:colOff>
      <xdr:row>28</xdr:row>
      <xdr:rowOff>195470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341B886-3DD4-465B-8951-DDC64321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95250</xdr:rowOff>
    </xdr:from>
    <xdr:to>
      <xdr:col>15</xdr:col>
      <xdr:colOff>438150</xdr:colOff>
      <xdr:row>14</xdr:row>
      <xdr:rowOff>163830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B3116B-2AA1-47F4-1192-837ABECBC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</xdr:colOff>
      <xdr:row>1</xdr:row>
      <xdr:rowOff>26670</xdr:rowOff>
    </xdr:from>
    <xdr:to>
      <xdr:col>23</xdr:col>
      <xdr:colOff>346710</xdr:colOff>
      <xdr:row>14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9371E77-A383-DB76-CB6D-51A246A2D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198120</xdr:rowOff>
    </xdr:from>
    <xdr:to>
      <xdr:col>9</xdr:col>
      <xdr:colOff>274320</xdr:colOff>
      <xdr:row>10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A357AB-B9CA-D686-336E-3E343667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148590</xdr:rowOff>
    </xdr:from>
    <xdr:to>
      <xdr:col>16</xdr:col>
      <xdr:colOff>57150</xdr:colOff>
      <xdr:row>14</xdr:row>
      <xdr:rowOff>11430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000E22-DCD7-096E-C910-4A0B93A3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125730</xdr:colOff>
      <xdr:row>0</xdr:row>
      <xdr:rowOff>171450</xdr:rowOff>
    </xdr:from>
    <xdr:to>
      <xdr:col>23</xdr:col>
      <xdr:colOff>430530</xdr:colOff>
      <xdr:row>14</xdr:row>
      <xdr:rowOff>34290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34FB8A4-3B70-3773-051A-F297D7FD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陳俊翰" refreshedDate="45025.948561921294" createdVersion="8" refreshedVersion="8" minRefreshableVersion="3" recordCount="9" xr:uid="{C95418C5-E176-4F65-9E92-BC707D7DE78B}">
  <cacheSource type="worksheet">
    <worksheetSource ref="L2:N11" sheet="工作表1"/>
  </cacheSource>
  <cacheFields count="3">
    <cacheField name="1.093386639" numFmtId="0">
      <sharedItems containsSemiMixedTypes="0" containsString="0" containsNumber="1" minValue="10.431012909329509" maxValue="32.696462904751733"/>
    </cacheField>
    <cacheField name="1" numFmtId="0">
      <sharedItems containsSemiMixedTypes="0" containsString="0" containsNumber="1" containsInteger="1" minValue="10" maxValue="33"/>
    </cacheField>
    <cacheField name="牡羊" numFmtId="0">
      <sharedItems count="6">
        <s v="天枰"/>
        <s v="雙魚"/>
        <s v="金牛"/>
        <s v="牡羊"/>
        <s v="獅子"/>
        <s v="天蠍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7.450575273903624"/>
    <n v="17"/>
    <x v="0"/>
  </r>
  <r>
    <n v="13.610309152500992"/>
    <n v="14"/>
    <x v="1"/>
  </r>
  <r>
    <n v="29.01806695760979"/>
    <n v="29"/>
    <x v="0"/>
  </r>
  <r>
    <n v="11.426099429303873"/>
    <n v="11"/>
    <x v="2"/>
  </r>
  <r>
    <n v="10.431012909329509"/>
    <n v="10"/>
    <x v="3"/>
  </r>
  <r>
    <n v="27.351634266182437"/>
    <n v="27"/>
    <x v="4"/>
  </r>
  <r>
    <n v="19.902493362224188"/>
    <n v="20"/>
    <x v="3"/>
  </r>
  <r>
    <n v="13.961027863399151"/>
    <n v="14"/>
    <x v="1"/>
  </r>
  <r>
    <n v="32.696462904751733"/>
    <n v="3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5F2E5-4B9C-4301-B013-DB377C3B5354}" name="樞紐分析表10" cacheId="0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星座" axis="axisRow" dataField="1" compact="0" outline="0" showAll="0" defaultSubtotal="0">
      <items count="6">
        <item x="0"/>
        <item x="5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總數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9D74-57E6-4CD7-9F17-260B867DE66F}">
  <dimension ref="A3:B9"/>
  <sheetViews>
    <sheetView workbookViewId="0">
      <selection activeCell="B27" sqref="B27"/>
    </sheetView>
  </sheetViews>
  <sheetFormatPr defaultRowHeight="16.2" x14ac:dyDescent="0.3"/>
  <cols>
    <col min="1" max="1" width="8.44140625" bestFit="1" customWidth="1"/>
    <col min="2" max="2" width="6.21875" bestFit="1" customWidth="1"/>
  </cols>
  <sheetData>
    <row r="3" spans="1:2" x14ac:dyDescent="0.3">
      <c r="A3" s="1" t="s">
        <v>22</v>
      </c>
      <c r="B3" t="s">
        <v>18</v>
      </c>
    </row>
    <row r="4" spans="1:2" x14ac:dyDescent="0.3">
      <c r="A4" t="s">
        <v>14</v>
      </c>
      <c r="B4">
        <v>2</v>
      </c>
    </row>
    <row r="5" spans="1:2" x14ac:dyDescent="0.3">
      <c r="A5" t="s">
        <v>16</v>
      </c>
      <c r="B5">
        <v>1</v>
      </c>
    </row>
    <row r="6" spans="1:2" x14ac:dyDescent="0.3">
      <c r="A6" t="s">
        <v>6</v>
      </c>
      <c r="B6">
        <v>2</v>
      </c>
    </row>
    <row r="7" spans="1:2" x14ac:dyDescent="0.3">
      <c r="A7" t="s">
        <v>10</v>
      </c>
      <c r="B7">
        <v>1</v>
      </c>
    </row>
    <row r="8" spans="1:2" x14ac:dyDescent="0.3">
      <c r="A8" t="s">
        <v>11</v>
      </c>
      <c r="B8">
        <v>1</v>
      </c>
    </row>
    <row r="9" spans="1:2" x14ac:dyDescent="0.3">
      <c r="A9" t="s">
        <v>12</v>
      </c>
      <c r="B9">
        <v>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8681-4A49-488F-9BEB-DB0CA99A8CB5}">
  <dimension ref="A1:B15"/>
  <sheetViews>
    <sheetView workbookViewId="0">
      <selection activeCell="C14" sqref="C14"/>
    </sheetView>
  </sheetViews>
  <sheetFormatPr defaultRowHeight="16.2" x14ac:dyDescent="0.3"/>
  <sheetData>
    <row r="1" spans="1:2" x14ac:dyDescent="0.3">
      <c r="A1" s="5" t="s">
        <v>32</v>
      </c>
      <c r="B1" s="5"/>
    </row>
    <row r="2" spans="1:2" x14ac:dyDescent="0.3">
      <c r="A2" s="2"/>
      <c r="B2" s="2"/>
    </row>
    <row r="3" spans="1:2" x14ac:dyDescent="0.3">
      <c r="A3" s="2" t="s">
        <v>33</v>
      </c>
      <c r="B3" s="2">
        <v>10.457142857142857</v>
      </c>
    </row>
    <row r="4" spans="1:2" x14ac:dyDescent="0.3">
      <c r="A4" s="2" t="s">
        <v>34</v>
      </c>
      <c r="B4" s="2">
        <v>1.7672762393362418</v>
      </c>
    </row>
    <row r="5" spans="1:2" x14ac:dyDescent="0.3">
      <c r="A5" s="2" t="s">
        <v>35</v>
      </c>
      <c r="B5" s="2">
        <v>7</v>
      </c>
    </row>
    <row r="6" spans="1:2" x14ac:dyDescent="0.3">
      <c r="A6" s="2" t="s">
        <v>36</v>
      </c>
      <c r="B6" s="2">
        <v>10</v>
      </c>
    </row>
    <row r="7" spans="1:2" x14ac:dyDescent="0.3">
      <c r="A7" s="2" t="s">
        <v>37</v>
      </c>
      <c r="B7" s="2">
        <v>10.455347230689458</v>
      </c>
    </row>
    <row r="8" spans="1:2" x14ac:dyDescent="0.3">
      <c r="A8" s="2" t="s">
        <v>38</v>
      </c>
      <c r="B8" s="2">
        <v>109.31428571428572</v>
      </c>
    </row>
    <row r="9" spans="1:2" x14ac:dyDescent="0.3">
      <c r="A9" s="2" t="s">
        <v>39</v>
      </c>
      <c r="B9" s="2">
        <v>6.4332979363202041</v>
      </c>
    </row>
    <row r="10" spans="1:2" x14ac:dyDescent="0.3">
      <c r="A10" s="2" t="s">
        <v>40</v>
      </c>
      <c r="B10" s="2">
        <v>2.383148404426692</v>
      </c>
    </row>
    <row r="11" spans="1:2" x14ac:dyDescent="0.3">
      <c r="A11" s="2" t="s">
        <v>41</v>
      </c>
      <c r="B11" s="2">
        <v>49</v>
      </c>
    </row>
    <row r="12" spans="1:2" x14ac:dyDescent="0.3">
      <c r="A12" s="2" t="s">
        <v>42</v>
      </c>
      <c r="B12" s="2">
        <v>1</v>
      </c>
    </row>
    <row r="13" spans="1:2" x14ac:dyDescent="0.3">
      <c r="A13" s="2" t="s">
        <v>43</v>
      </c>
      <c r="B13" s="2">
        <v>50</v>
      </c>
    </row>
    <row r="14" spans="1:2" x14ac:dyDescent="0.3">
      <c r="A14" s="2" t="s">
        <v>44</v>
      </c>
      <c r="B14" s="2">
        <v>366</v>
      </c>
    </row>
    <row r="15" spans="1:2" ht="16.8" thickBot="1" x14ac:dyDescent="0.35">
      <c r="A15" s="3" t="s">
        <v>45</v>
      </c>
      <c r="B15" s="3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7BFD-8A46-4113-B517-C23A2B2FD297}">
  <dimension ref="A1:B10"/>
  <sheetViews>
    <sheetView zoomScale="115" zoomScaleNormal="115" workbookViewId="0">
      <selection activeCell="L8" sqref="L8"/>
    </sheetView>
  </sheetViews>
  <sheetFormatPr defaultRowHeight="16.2" x14ac:dyDescent="0.3"/>
  <sheetData>
    <row r="1" spans="1:2" x14ac:dyDescent="0.3">
      <c r="A1" s="4" t="s">
        <v>29</v>
      </c>
      <c r="B1" s="4" t="s">
        <v>31</v>
      </c>
    </row>
    <row r="2" spans="1:2" x14ac:dyDescent="0.3">
      <c r="A2" s="6">
        <v>7</v>
      </c>
      <c r="B2" s="2">
        <v>18</v>
      </c>
    </row>
    <row r="3" spans="1:2" x14ac:dyDescent="0.3">
      <c r="A3" s="6">
        <v>14</v>
      </c>
      <c r="B3" s="2">
        <v>9</v>
      </c>
    </row>
    <row r="4" spans="1:2" x14ac:dyDescent="0.3">
      <c r="A4" s="6">
        <v>21</v>
      </c>
      <c r="B4" s="2">
        <v>5</v>
      </c>
    </row>
    <row r="5" spans="1:2" x14ac:dyDescent="0.3">
      <c r="A5" s="6">
        <v>28</v>
      </c>
      <c r="B5" s="2">
        <v>1</v>
      </c>
    </row>
    <row r="6" spans="1:2" x14ac:dyDescent="0.3">
      <c r="A6" s="6">
        <v>35</v>
      </c>
      <c r="B6" s="2">
        <v>0</v>
      </c>
    </row>
    <row r="7" spans="1:2" x14ac:dyDescent="0.3">
      <c r="A7" s="6">
        <v>42</v>
      </c>
      <c r="B7" s="2">
        <v>1</v>
      </c>
    </row>
    <row r="8" spans="1:2" x14ac:dyDescent="0.3">
      <c r="A8" s="6">
        <v>49</v>
      </c>
      <c r="B8" s="2">
        <v>0</v>
      </c>
    </row>
    <row r="9" spans="1:2" x14ac:dyDescent="0.3">
      <c r="A9" s="6">
        <v>56</v>
      </c>
      <c r="B9" s="2">
        <v>1</v>
      </c>
    </row>
    <row r="10" spans="1:2" ht="16.8" thickBot="1" x14ac:dyDescent="0.35">
      <c r="A10" s="3" t="s">
        <v>30</v>
      </c>
      <c r="B10" s="3">
        <v>0</v>
      </c>
    </row>
  </sheetData>
  <sortState xmlns:xlrd2="http://schemas.microsoft.com/office/spreadsheetml/2017/richdata2" ref="A2:A9">
    <sortCondition ref="A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48C4-8928-421E-9AD2-2CE8E83FDB34}">
  <dimension ref="A1:B15"/>
  <sheetViews>
    <sheetView workbookViewId="0">
      <selection activeCell="O14" sqref="O14"/>
    </sheetView>
  </sheetViews>
  <sheetFormatPr defaultRowHeight="16.2" x14ac:dyDescent="0.3"/>
  <sheetData>
    <row r="1" spans="1:2" x14ac:dyDescent="0.3">
      <c r="A1" s="5" t="s">
        <v>4</v>
      </c>
      <c r="B1" s="5"/>
    </row>
    <row r="2" spans="1:2" x14ac:dyDescent="0.3">
      <c r="A2" s="2"/>
      <c r="B2" s="2"/>
    </row>
    <row r="3" spans="1:2" x14ac:dyDescent="0.3">
      <c r="A3" s="2" t="s">
        <v>33</v>
      </c>
      <c r="B3" s="2">
        <v>0.87142857142857144</v>
      </c>
    </row>
    <row r="4" spans="1:2" x14ac:dyDescent="0.3">
      <c r="A4" s="2" t="s">
        <v>34</v>
      </c>
      <c r="B4" s="2">
        <v>0.2022383745584839</v>
      </c>
    </row>
    <row r="5" spans="1:2" x14ac:dyDescent="0.3">
      <c r="A5" s="2" t="s">
        <v>35</v>
      </c>
      <c r="B5" s="2">
        <v>0</v>
      </c>
    </row>
    <row r="6" spans="1:2" x14ac:dyDescent="0.3">
      <c r="A6" s="2" t="s">
        <v>36</v>
      </c>
      <c r="B6" s="2">
        <v>0</v>
      </c>
    </row>
    <row r="7" spans="1:2" x14ac:dyDescent="0.3">
      <c r="A7" s="2" t="s">
        <v>37</v>
      </c>
      <c r="B7" s="2">
        <v>1.1964583590923743</v>
      </c>
    </row>
    <row r="8" spans="1:2" x14ac:dyDescent="0.3">
      <c r="A8" s="2" t="s">
        <v>38</v>
      </c>
      <c r="B8" s="2">
        <v>1.4315126050420168</v>
      </c>
    </row>
    <row r="9" spans="1:2" x14ac:dyDescent="0.3">
      <c r="A9" s="2" t="s">
        <v>39</v>
      </c>
      <c r="B9" s="2">
        <v>3.0098857071041492</v>
      </c>
    </row>
    <row r="10" spans="1:2" x14ac:dyDescent="0.3">
      <c r="A10" s="2" t="s">
        <v>40</v>
      </c>
      <c r="B10" s="2">
        <v>1.6751015368266979</v>
      </c>
    </row>
    <row r="11" spans="1:2" x14ac:dyDescent="0.3">
      <c r="A11" s="2" t="s">
        <v>41</v>
      </c>
      <c r="B11" s="2">
        <v>5</v>
      </c>
    </row>
    <row r="12" spans="1:2" x14ac:dyDescent="0.3">
      <c r="A12" s="2" t="s">
        <v>42</v>
      </c>
      <c r="B12" s="2">
        <v>0</v>
      </c>
    </row>
    <row r="13" spans="1:2" x14ac:dyDescent="0.3">
      <c r="A13" s="2" t="s">
        <v>43</v>
      </c>
      <c r="B13" s="2">
        <v>5</v>
      </c>
    </row>
    <row r="14" spans="1:2" x14ac:dyDescent="0.3">
      <c r="A14" s="2" t="s">
        <v>44</v>
      </c>
      <c r="B14" s="2">
        <v>30.5</v>
      </c>
    </row>
    <row r="15" spans="1:2" ht="16.8" thickBot="1" x14ac:dyDescent="0.35">
      <c r="A15" s="3" t="s">
        <v>45</v>
      </c>
      <c r="B15" s="3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F475-1588-4CDB-A1B9-D2B9EF39AAD3}">
  <dimension ref="A1:B12"/>
  <sheetViews>
    <sheetView workbookViewId="0">
      <selection activeCell="V16" sqref="V16"/>
    </sheetView>
  </sheetViews>
  <sheetFormatPr defaultRowHeight="16.2" x14ac:dyDescent="0.3"/>
  <sheetData>
    <row r="1" spans="1:2" x14ac:dyDescent="0.3">
      <c r="A1" s="4" t="s">
        <v>29</v>
      </c>
      <c r="B1" s="4" t="s">
        <v>31</v>
      </c>
    </row>
    <row r="2" spans="1:2" x14ac:dyDescent="0.3">
      <c r="A2" s="6">
        <v>0.5</v>
      </c>
      <c r="B2" s="2">
        <v>18</v>
      </c>
    </row>
    <row r="3" spans="1:2" x14ac:dyDescent="0.3">
      <c r="A3" s="6">
        <v>1</v>
      </c>
      <c r="B3" s="2">
        <v>9</v>
      </c>
    </row>
    <row r="4" spans="1:2" x14ac:dyDescent="0.3">
      <c r="A4" s="6">
        <v>1.5</v>
      </c>
      <c r="B4" s="2">
        <v>1</v>
      </c>
    </row>
    <row r="5" spans="1:2" x14ac:dyDescent="0.3">
      <c r="A5" s="6">
        <v>2</v>
      </c>
      <c r="B5" s="2">
        <v>3</v>
      </c>
    </row>
    <row r="6" spans="1:2" x14ac:dyDescent="0.3">
      <c r="A6" s="6">
        <v>2.5</v>
      </c>
      <c r="B6" s="2">
        <v>0</v>
      </c>
    </row>
    <row r="7" spans="1:2" x14ac:dyDescent="0.3">
      <c r="A7" s="6">
        <v>3</v>
      </c>
      <c r="B7" s="2">
        <v>3</v>
      </c>
    </row>
    <row r="8" spans="1:2" x14ac:dyDescent="0.3">
      <c r="A8" s="6">
        <v>3.5</v>
      </c>
      <c r="B8" s="2">
        <v>0</v>
      </c>
    </row>
    <row r="9" spans="1:2" x14ac:dyDescent="0.3">
      <c r="A9" s="6">
        <v>4</v>
      </c>
      <c r="B9" s="2">
        <v>0</v>
      </c>
    </row>
    <row r="10" spans="1:2" x14ac:dyDescent="0.3">
      <c r="A10" s="6">
        <v>4.5</v>
      </c>
      <c r="B10" s="2">
        <v>0</v>
      </c>
    </row>
    <row r="11" spans="1:2" x14ac:dyDescent="0.3">
      <c r="A11" s="6">
        <v>5</v>
      </c>
      <c r="B11" s="2">
        <v>1</v>
      </c>
    </row>
    <row r="12" spans="1:2" ht="16.8" thickBot="1" x14ac:dyDescent="0.35">
      <c r="A12" s="3" t="s">
        <v>30</v>
      </c>
      <c r="B12" s="3">
        <v>0</v>
      </c>
    </row>
  </sheetData>
  <sortState xmlns:xlrd2="http://schemas.microsoft.com/office/spreadsheetml/2017/richdata2" ref="A2:A11">
    <sortCondition ref="A2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CB07-8FF0-4F80-8340-0F33C0C40F59}">
  <dimension ref="A1:P36"/>
  <sheetViews>
    <sheetView zoomScale="115" zoomScaleNormal="115" workbookViewId="0">
      <selection activeCell="G2" sqref="G2"/>
    </sheetView>
  </sheetViews>
  <sheetFormatPr defaultRowHeight="16.2" x14ac:dyDescent="0.3"/>
  <cols>
    <col min="6" max="6" width="29.77734375" customWidth="1"/>
    <col min="13" max="13" width="8.88671875" customWidth="1"/>
  </cols>
  <sheetData>
    <row r="1" spans="1:16" x14ac:dyDescent="0.3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20</v>
      </c>
      <c r="G1" t="s">
        <v>4</v>
      </c>
      <c r="L1" t="s">
        <v>27</v>
      </c>
      <c r="N1" t="s">
        <v>19</v>
      </c>
      <c r="P1" t="s">
        <v>21</v>
      </c>
    </row>
    <row r="2" spans="1:16" x14ac:dyDescent="0.3">
      <c r="A2">
        <v>1</v>
      </c>
      <c r="B2" t="s">
        <v>5</v>
      </c>
      <c r="C2" t="s">
        <v>6</v>
      </c>
      <c r="D2">
        <v>3</v>
      </c>
      <c r="E2">
        <v>5</v>
      </c>
      <c r="F2">
        <v>7</v>
      </c>
      <c r="G2">
        <v>0</v>
      </c>
      <c r="I2">
        <v>0.5</v>
      </c>
      <c r="J2">
        <v>7</v>
      </c>
      <c r="L2">
        <v>1.0933866389965514</v>
      </c>
      <c r="M2">
        <f>ROUND(L2,0)</f>
        <v>1</v>
      </c>
      <c r="N2" t="str">
        <f>VLOOKUP(M2,A2:G36,3)</f>
        <v>牡羊</v>
      </c>
      <c r="P2">
        <f>VLOOKUP(M2,A2:F36,6)</f>
        <v>7</v>
      </c>
    </row>
    <row r="3" spans="1:16" x14ac:dyDescent="0.3">
      <c r="A3">
        <v>2</v>
      </c>
      <c r="B3" t="s">
        <v>5</v>
      </c>
      <c r="C3" t="s">
        <v>7</v>
      </c>
      <c r="D3">
        <v>1</v>
      </c>
      <c r="E3">
        <v>2</v>
      </c>
      <c r="F3">
        <v>10</v>
      </c>
      <c r="G3">
        <v>0</v>
      </c>
      <c r="I3">
        <v>1</v>
      </c>
      <c r="J3">
        <v>14</v>
      </c>
      <c r="L3">
        <v>17.450575273903624</v>
      </c>
      <c r="M3">
        <f t="shared" ref="M3:M11" si="0">ROUND(L3,0)</f>
        <v>17</v>
      </c>
      <c r="N3" t="str">
        <f t="shared" ref="N3:N11" si="1">VLOOKUP(M3,A3:G37,3)</f>
        <v>天枰</v>
      </c>
      <c r="P3">
        <f t="shared" ref="P3:P11" si="2">VLOOKUP(M3,A3:F37,6)</f>
        <v>2</v>
      </c>
    </row>
    <row r="4" spans="1:16" x14ac:dyDescent="0.3">
      <c r="A4">
        <v>3</v>
      </c>
      <c r="B4" t="s">
        <v>5</v>
      </c>
      <c r="C4" t="s">
        <v>8</v>
      </c>
      <c r="D4">
        <v>1</v>
      </c>
      <c r="E4">
        <v>2</v>
      </c>
      <c r="F4">
        <v>20</v>
      </c>
      <c r="G4">
        <v>1</v>
      </c>
      <c r="I4">
        <v>1.5</v>
      </c>
      <c r="J4">
        <v>21</v>
      </c>
      <c r="L4">
        <v>13.610309152500992</v>
      </c>
      <c r="M4">
        <f t="shared" si="0"/>
        <v>14</v>
      </c>
      <c r="N4" t="str">
        <f t="shared" si="1"/>
        <v>雙魚</v>
      </c>
      <c r="P4">
        <f t="shared" si="2"/>
        <v>7</v>
      </c>
    </row>
    <row r="5" spans="1:16" x14ac:dyDescent="0.3">
      <c r="A5">
        <v>4</v>
      </c>
      <c r="B5" t="s">
        <v>9</v>
      </c>
      <c r="C5" t="s">
        <v>7</v>
      </c>
      <c r="D5">
        <v>1</v>
      </c>
      <c r="E5">
        <v>3</v>
      </c>
      <c r="F5">
        <v>15</v>
      </c>
      <c r="G5">
        <v>0</v>
      </c>
      <c r="I5">
        <v>2</v>
      </c>
      <c r="J5">
        <v>28</v>
      </c>
      <c r="L5">
        <v>29.01806695760979</v>
      </c>
      <c r="M5">
        <f t="shared" si="0"/>
        <v>29</v>
      </c>
      <c r="N5" t="str">
        <f t="shared" si="1"/>
        <v>天枰</v>
      </c>
      <c r="P5">
        <f t="shared" si="2"/>
        <v>2</v>
      </c>
    </row>
    <row r="6" spans="1:16" x14ac:dyDescent="0.3">
      <c r="A6">
        <v>5</v>
      </c>
      <c r="B6" t="s">
        <v>5</v>
      </c>
      <c r="C6" t="s">
        <v>10</v>
      </c>
      <c r="D6">
        <v>3</v>
      </c>
      <c r="E6">
        <v>3</v>
      </c>
      <c r="F6">
        <v>6</v>
      </c>
      <c r="G6">
        <v>0</v>
      </c>
      <c r="I6">
        <v>2.5</v>
      </c>
      <c r="J6">
        <v>35</v>
      </c>
      <c r="L6">
        <v>11.426099429303873</v>
      </c>
      <c r="M6">
        <f t="shared" si="0"/>
        <v>11</v>
      </c>
      <c r="N6" t="str">
        <f t="shared" si="1"/>
        <v>金牛</v>
      </c>
      <c r="P6">
        <f t="shared" si="2"/>
        <v>5</v>
      </c>
    </row>
    <row r="7" spans="1:16" x14ac:dyDescent="0.3">
      <c r="A7">
        <v>6</v>
      </c>
      <c r="B7" t="s">
        <v>9</v>
      </c>
      <c r="C7" t="s">
        <v>11</v>
      </c>
      <c r="D7">
        <v>3</v>
      </c>
      <c r="E7">
        <v>3</v>
      </c>
      <c r="F7">
        <v>6</v>
      </c>
      <c r="G7">
        <v>1</v>
      </c>
      <c r="I7">
        <v>3</v>
      </c>
      <c r="J7">
        <v>42</v>
      </c>
      <c r="L7">
        <v>10.431012909329509</v>
      </c>
      <c r="M7">
        <f t="shared" si="0"/>
        <v>10</v>
      </c>
      <c r="N7" t="str">
        <f t="shared" si="1"/>
        <v>牡羊</v>
      </c>
      <c r="P7">
        <f t="shared" si="2"/>
        <v>6</v>
      </c>
    </row>
    <row r="8" spans="1:16" x14ac:dyDescent="0.3">
      <c r="A8">
        <v>7</v>
      </c>
      <c r="B8" t="s">
        <v>5</v>
      </c>
      <c r="C8" t="s">
        <v>12</v>
      </c>
      <c r="D8">
        <v>1</v>
      </c>
      <c r="E8">
        <v>2</v>
      </c>
      <c r="F8">
        <v>12</v>
      </c>
      <c r="G8">
        <v>0</v>
      </c>
      <c r="I8">
        <v>3.5</v>
      </c>
      <c r="J8">
        <v>49</v>
      </c>
      <c r="L8">
        <v>27.351634266182437</v>
      </c>
      <c r="M8">
        <f t="shared" si="0"/>
        <v>27</v>
      </c>
      <c r="N8" t="str">
        <f t="shared" si="1"/>
        <v>獅子</v>
      </c>
      <c r="P8">
        <f t="shared" si="2"/>
        <v>4</v>
      </c>
    </row>
    <row r="9" spans="1:16" x14ac:dyDescent="0.3">
      <c r="A9">
        <v>8</v>
      </c>
      <c r="B9" t="s">
        <v>9</v>
      </c>
      <c r="C9" t="s">
        <v>8</v>
      </c>
      <c r="D9">
        <v>1</v>
      </c>
      <c r="E9">
        <v>1</v>
      </c>
      <c r="F9">
        <v>4</v>
      </c>
      <c r="G9">
        <v>3</v>
      </c>
      <c r="I9">
        <v>4</v>
      </c>
      <c r="J9">
        <v>56</v>
      </c>
      <c r="L9">
        <v>19.902493362224188</v>
      </c>
      <c r="M9">
        <f t="shared" si="0"/>
        <v>20</v>
      </c>
      <c r="N9" t="str">
        <f t="shared" si="1"/>
        <v>牡羊</v>
      </c>
      <c r="P9">
        <f t="shared" si="2"/>
        <v>3</v>
      </c>
    </row>
    <row r="10" spans="1:16" x14ac:dyDescent="0.3">
      <c r="A10">
        <v>9</v>
      </c>
      <c r="B10" t="s">
        <v>5</v>
      </c>
      <c r="C10" t="s">
        <v>13</v>
      </c>
      <c r="D10">
        <v>3</v>
      </c>
      <c r="E10">
        <v>3</v>
      </c>
      <c r="F10">
        <v>10</v>
      </c>
      <c r="G10">
        <v>3</v>
      </c>
      <c r="I10">
        <v>4.5</v>
      </c>
      <c r="L10">
        <v>13.961027863399151</v>
      </c>
      <c r="M10">
        <f t="shared" si="0"/>
        <v>14</v>
      </c>
      <c r="N10" t="str">
        <f t="shared" si="1"/>
        <v>雙魚</v>
      </c>
      <c r="P10">
        <f t="shared" si="2"/>
        <v>7</v>
      </c>
    </row>
    <row r="11" spans="1:16" x14ac:dyDescent="0.3">
      <c r="A11">
        <v>10</v>
      </c>
      <c r="B11" t="s">
        <v>5</v>
      </c>
      <c r="C11" t="s">
        <v>6</v>
      </c>
      <c r="D11">
        <v>3</v>
      </c>
      <c r="E11">
        <v>3</v>
      </c>
      <c r="F11">
        <v>6</v>
      </c>
      <c r="G11">
        <v>2</v>
      </c>
      <c r="I11">
        <v>5</v>
      </c>
      <c r="L11">
        <v>32.696462904751733</v>
      </c>
      <c r="M11">
        <f t="shared" si="0"/>
        <v>33</v>
      </c>
      <c r="N11" t="str">
        <f t="shared" si="1"/>
        <v>天蠍</v>
      </c>
      <c r="P11">
        <f t="shared" si="2"/>
        <v>8</v>
      </c>
    </row>
    <row r="12" spans="1:16" x14ac:dyDescent="0.3">
      <c r="A12">
        <v>11</v>
      </c>
      <c r="B12" t="s">
        <v>9</v>
      </c>
      <c r="C12" t="s">
        <v>10</v>
      </c>
      <c r="D12">
        <v>3</v>
      </c>
      <c r="E12">
        <v>2</v>
      </c>
      <c r="F12">
        <v>5</v>
      </c>
      <c r="G12">
        <v>1</v>
      </c>
    </row>
    <row r="13" spans="1:16" x14ac:dyDescent="0.3">
      <c r="A13">
        <v>12</v>
      </c>
      <c r="B13" t="s">
        <v>5</v>
      </c>
      <c r="C13" t="s">
        <v>14</v>
      </c>
      <c r="D13">
        <v>3</v>
      </c>
      <c r="E13">
        <v>3</v>
      </c>
      <c r="F13">
        <v>8</v>
      </c>
      <c r="G13">
        <v>0</v>
      </c>
      <c r="N13" t="s">
        <v>14</v>
      </c>
      <c r="O13">
        <v>2</v>
      </c>
    </row>
    <row r="14" spans="1:16" x14ac:dyDescent="0.3">
      <c r="A14">
        <v>13</v>
      </c>
      <c r="B14" t="s">
        <v>9</v>
      </c>
      <c r="C14" t="s">
        <v>15</v>
      </c>
      <c r="D14">
        <v>1</v>
      </c>
      <c r="E14">
        <v>2</v>
      </c>
      <c r="F14">
        <v>5</v>
      </c>
      <c r="G14">
        <v>0</v>
      </c>
      <c r="N14" t="s">
        <v>16</v>
      </c>
      <c r="O14">
        <v>1</v>
      </c>
    </row>
    <row r="15" spans="1:16" x14ac:dyDescent="0.3">
      <c r="A15">
        <v>14</v>
      </c>
      <c r="B15" t="s">
        <v>9</v>
      </c>
      <c r="C15" t="s">
        <v>12</v>
      </c>
      <c r="D15">
        <v>1</v>
      </c>
      <c r="E15">
        <v>3</v>
      </c>
      <c r="F15">
        <v>7</v>
      </c>
      <c r="G15">
        <v>1.5</v>
      </c>
      <c r="N15" t="s">
        <v>6</v>
      </c>
      <c r="O15">
        <v>2</v>
      </c>
    </row>
    <row r="16" spans="1:16" x14ac:dyDescent="0.3">
      <c r="A16">
        <v>15</v>
      </c>
      <c r="B16" t="s">
        <v>9</v>
      </c>
      <c r="C16" t="s">
        <v>14</v>
      </c>
      <c r="D16">
        <v>5</v>
      </c>
      <c r="E16">
        <v>3</v>
      </c>
      <c r="F16">
        <v>5</v>
      </c>
      <c r="G16">
        <v>2</v>
      </c>
      <c r="N16" t="s">
        <v>10</v>
      </c>
      <c r="O16">
        <v>1</v>
      </c>
    </row>
    <row r="17" spans="1:15" x14ac:dyDescent="0.3">
      <c r="A17">
        <v>16</v>
      </c>
      <c r="B17" t="s">
        <v>9</v>
      </c>
      <c r="C17" t="s">
        <v>13</v>
      </c>
      <c r="D17">
        <v>2</v>
      </c>
      <c r="E17">
        <v>3</v>
      </c>
      <c r="F17">
        <v>15</v>
      </c>
      <c r="G17">
        <v>0</v>
      </c>
      <c r="N17" t="s">
        <v>11</v>
      </c>
      <c r="O17">
        <v>1</v>
      </c>
    </row>
    <row r="18" spans="1:15" x14ac:dyDescent="0.3">
      <c r="A18">
        <v>17</v>
      </c>
      <c r="B18" t="s">
        <v>9</v>
      </c>
      <c r="C18" t="s">
        <v>14</v>
      </c>
      <c r="D18">
        <v>3</v>
      </c>
      <c r="E18">
        <v>2</v>
      </c>
      <c r="F18">
        <v>2</v>
      </c>
      <c r="G18">
        <v>0</v>
      </c>
      <c r="N18" t="s">
        <v>12</v>
      </c>
      <c r="O18">
        <v>2</v>
      </c>
    </row>
    <row r="19" spans="1:15" x14ac:dyDescent="0.3">
      <c r="A19">
        <v>18</v>
      </c>
      <c r="B19" t="s">
        <v>5</v>
      </c>
      <c r="C19" t="s">
        <v>16</v>
      </c>
      <c r="D19">
        <v>1</v>
      </c>
      <c r="E19">
        <v>5</v>
      </c>
      <c r="F19">
        <v>10</v>
      </c>
      <c r="G19">
        <v>1</v>
      </c>
    </row>
    <row r="20" spans="1:15" x14ac:dyDescent="0.3">
      <c r="A20">
        <v>19</v>
      </c>
      <c r="B20" t="s">
        <v>9</v>
      </c>
      <c r="C20" t="s">
        <v>6</v>
      </c>
      <c r="D20">
        <v>2</v>
      </c>
      <c r="E20">
        <v>5</v>
      </c>
      <c r="F20">
        <v>40</v>
      </c>
      <c r="G20">
        <v>1</v>
      </c>
    </row>
    <row r="21" spans="1:15" x14ac:dyDescent="0.3">
      <c r="A21">
        <v>20</v>
      </c>
      <c r="B21" t="s">
        <v>5</v>
      </c>
      <c r="C21" t="s">
        <v>6</v>
      </c>
      <c r="D21">
        <v>1</v>
      </c>
      <c r="E21">
        <v>5</v>
      </c>
      <c r="F21">
        <v>3</v>
      </c>
      <c r="G21">
        <v>0</v>
      </c>
    </row>
    <row r="22" spans="1:15" x14ac:dyDescent="0.3">
      <c r="A22">
        <v>21</v>
      </c>
      <c r="B22" t="s">
        <v>9</v>
      </c>
      <c r="C22" t="s">
        <v>7</v>
      </c>
      <c r="D22">
        <v>1</v>
      </c>
      <c r="E22">
        <v>1</v>
      </c>
      <c r="F22">
        <v>20</v>
      </c>
      <c r="G22">
        <v>0</v>
      </c>
    </row>
    <row r="23" spans="1:15" x14ac:dyDescent="0.3">
      <c r="A23">
        <v>22</v>
      </c>
      <c r="B23" t="s">
        <v>9</v>
      </c>
      <c r="C23" t="s">
        <v>15</v>
      </c>
      <c r="D23">
        <v>1</v>
      </c>
      <c r="E23">
        <v>3</v>
      </c>
      <c r="F23">
        <v>10</v>
      </c>
      <c r="G23">
        <v>0</v>
      </c>
    </row>
    <row r="24" spans="1:15" x14ac:dyDescent="0.3">
      <c r="A24">
        <v>23</v>
      </c>
      <c r="B24" t="s">
        <v>5</v>
      </c>
      <c r="C24" t="s">
        <v>8</v>
      </c>
      <c r="D24">
        <v>1</v>
      </c>
      <c r="E24">
        <v>5</v>
      </c>
      <c r="F24">
        <v>1</v>
      </c>
      <c r="G24">
        <v>5</v>
      </c>
    </row>
    <row r="25" spans="1:15" x14ac:dyDescent="0.3">
      <c r="A25">
        <v>24</v>
      </c>
      <c r="B25" t="s">
        <v>5</v>
      </c>
      <c r="C25" t="s">
        <v>17</v>
      </c>
      <c r="D25">
        <v>1</v>
      </c>
      <c r="E25">
        <v>2</v>
      </c>
      <c r="F25">
        <v>10</v>
      </c>
      <c r="G25">
        <v>0</v>
      </c>
    </row>
    <row r="26" spans="1:15" x14ac:dyDescent="0.3">
      <c r="A26">
        <v>25</v>
      </c>
      <c r="B26" t="s">
        <v>9</v>
      </c>
      <c r="C26" t="s">
        <v>6</v>
      </c>
      <c r="D26">
        <v>3</v>
      </c>
      <c r="E26">
        <v>4</v>
      </c>
      <c r="F26">
        <v>24</v>
      </c>
      <c r="G26">
        <v>0</v>
      </c>
    </row>
    <row r="27" spans="1:15" x14ac:dyDescent="0.3">
      <c r="A27">
        <v>26</v>
      </c>
      <c r="B27" t="s">
        <v>5</v>
      </c>
      <c r="C27" t="s">
        <v>10</v>
      </c>
      <c r="D27">
        <v>3</v>
      </c>
      <c r="E27">
        <v>2</v>
      </c>
      <c r="F27">
        <v>4</v>
      </c>
      <c r="G27">
        <v>2</v>
      </c>
    </row>
    <row r="28" spans="1:15" x14ac:dyDescent="0.3">
      <c r="A28">
        <v>27</v>
      </c>
      <c r="B28" t="s">
        <v>5</v>
      </c>
      <c r="C28" t="s">
        <v>11</v>
      </c>
      <c r="D28">
        <v>3</v>
      </c>
      <c r="E28">
        <v>2</v>
      </c>
      <c r="F28">
        <v>4</v>
      </c>
      <c r="G28">
        <v>0</v>
      </c>
    </row>
    <row r="29" spans="1:15" x14ac:dyDescent="0.3">
      <c r="A29">
        <v>28</v>
      </c>
      <c r="B29" t="s">
        <v>5</v>
      </c>
      <c r="C29" t="s">
        <v>17</v>
      </c>
      <c r="D29">
        <v>3</v>
      </c>
      <c r="E29">
        <v>3</v>
      </c>
      <c r="F29">
        <v>50</v>
      </c>
      <c r="G29">
        <v>1</v>
      </c>
    </row>
    <row r="30" spans="1:15" x14ac:dyDescent="0.3">
      <c r="A30">
        <v>29</v>
      </c>
      <c r="B30" t="s">
        <v>9</v>
      </c>
      <c r="C30" t="s">
        <v>14</v>
      </c>
      <c r="D30">
        <v>3</v>
      </c>
      <c r="E30">
        <v>5</v>
      </c>
      <c r="F30">
        <v>2</v>
      </c>
      <c r="G30">
        <v>0</v>
      </c>
    </row>
    <row r="31" spans="1:15" x14ac:dyDescent="0.3">
      <c r="A31">
        <v>30</v>
      </c>
      <c r="B31" t="s">
        <v>5</v>
      </c>
      <c r="C31" t="s">
        <v>17</v>
      </c>
      <c r="D31">
        <v>1</v>
      </c>
      <c r="E31">
        <v>3</v>
      </c>
      <c r="F31">
        <v>5</v>
      </c>
      <c r="G31">
        <v>1</v>
      </c>
    </row>
    <row r="32" spans="1:15" x14ac:dyDescent="0.3">
      <c r="A32">
        <v>31</v>
      </c>
      <c r="B32" t="s">
        <v>5</v>
      </c>
      <c r="C32" t="s">
        <v>12</v>
      </c>
      <c r="D32">
        <v>1</v>
      </c>
      <c r="E32">
        <v>1</v>
      </c>
      <c r="F32">
        <v>1</v>
      </c>
      <c r="G32">
        <v>0</v>
      </c>
    </row>
    <row r="33" spans="1:7" x14ac:dyDescent="0.3">
      <c r="A33">
        <v>32</v>
      </c>
      <c r="B33" t="s">
        <v>5</v>
      </c>
      <c r="C33" t="s">
        <v>16</v>
      </c>
      <c r="D33">
        <v>3</v>
      </c>
      <c r="E33">
        <v>2</v>
      </c>
      <c r="F33">
        <v>3</v>
      </c>
      <c r="G33">
        <v>1</v>
      </c>
    </row>
    <row r="34" spans="1:7" x14ac:dyDescent="0.3">
      <c r="A34">
        <v>33</v>
      </c>
      <c r="B34" t="s">
        <v>9</v>
      </c>
      <c r="C34" t="s">
        <v>16</v>
      </c>
      <c r="D34">
        <v>1</v>
      </c>
      <c r="E34">
        <v>2</v>
      </c>
      <c r="F34">
        <v>8</v>
      </c>
      <c r="G34">
        <v>1</v>
      </c>
    </row>
    <row r="35" spans="1:7" x14ac:dyDescent="0.3">
      <c r="A35">
        <v>34</v>
      </c>
      <c r="B35" t="s">
        <v>5</v>
      </c>
      <c r="C35" t="s">
        <v>7</v>
      </c>
      <c r="D35">
        <v>2</v>
      </c>
      <c r="E35">
        <v>3</v>
      </c>
      <c r="F35">
        <v>20</v>
      </c>
      <c r="G35">
        <v>0</v>
      </c>
    </row>
    <row r="36" spans="1:7" x14ac:dyDescent="0.3">
      <c r="A36">
        <v>35</v>
      </c>
      <c r="B36" t="s">
        <v>5</v>
      </c>
      <c r="C36" t="s">
        <v>16</v>
      </c>
      <c r="D36">
        <v>3</v>
      </c>
      <c r="E36">
        <v>4</v>
      </c>
      <c r="F36">
        <v>8</v>
      </c>
      <c r="G36">
        <v>3</v>
      </c>
    </row>
  </sheetData>
  <phoneticPr fontId="1" type="noConversion"/>
  <conditionalFormatting sqref="L2:L16">
    <cfRule type="duplicateValues" dxfId="3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5DB3-DE4C-41CF-9279-FA94DF141785}">
  <dimension ref="A1:G16"/>
  <sheetViews>
    <sheetView workbookViewId="0">
      <selection activeCell="M22" sqref="M22"/>
    </sheetView>
  </sheetViews>
  <sheetFormatPr defaultRowHeight="16.2" x14ac:dyDescent="0.3"/>
  <sheetData>
    <row r="1" spans="1:7" x14ac:dyDescent="0.3">
      <c r="A1" t="s">
        <v>25</v>
      </c>
      <c r="E1" t="s">
        <v>28</v>
      </c>
    </row>
    <row r="2" spans="1:7" x14ac:dyDescent="0.3">
      <c r="A2">
        <v>4</v>
      </c>
      <c r="B2">
        <f>1/15</f>
        <v>6.6666666666666666E-2</v>
      </c>
      <c r="C2">
        <v>4</v>
      </c>
      <c r="D2" t="str">
        <f>VLOOKUP(C2,工作表1!$A$1:$C$36,3)</f>
        <v>水瓶</v>
      </c>
      <c r="E2">
        <f>VLOOKUP(C2,工作表1!A1:F36,6)</f>
        <v>15</v>
      </c>
      <c r="F2" t="s">
        <v>7</v>
      </c>
      <c r="G2">
        <f>COUNTIF($D$2:$D$11,F2)</f>
        <v>2</v>
      </c>
    </row>
    <row r="3" spans="1:7" x14ac:dyDescent="0.3">
      <c r="A3">
        <v>6</v>
      </c>
      <c r="B3">
        <f t="shared" ref="B3:B16" si="0">1/15</f>
        <v>6.6666666666666666E-2</v>
      </c>
      <c r="C3">
        <v>14</v>
      </c>
      <c r="D3" t="str">
        <f>VLOOKUP(C3,工作表1!$A$1:$C$36,3)</f>
        <v>雙魚</v>
      </c>
      <c r="E3">
        <f>VLOOKUP(C3,工作表1!A2:F37,6)</f>
        <v>7</v>
      </c>
      <c r="F3" t="s">
        <v>12</v>
      </c>
      <c r="G3">
        <f t="shared" ref="G3:G9" si="1">COUNTIF($D$2:$D$11,F3)</f>
        <v>1</v>
      </c>
    </row>
    <row r="4" spans="1:7" x14ac:dyDescent="0.3">
      <c r="A4">
        <v>8</v>
      </c>
      <c r="B4">
        <f t="shared" si="0"/>
        <v>6.6666666666666666E-2</v>
      </c>
      <c r="C4">
        <v>15</v>
      </c>
      <c r="D4" t="str">
        <f>VLOOKUP(C4,工作表1!$A$1:$C$36,3)</f>
        <v>天枰</v>
      </c>
      <c r="E4">
        <f>VLOOKUP(C4,工作表1!A3:F38,6)</f>
        <v>5</v>
      </c>
      <c r="F4" t="s">
        <v>14</v>
      </c>
      <c r="G4">
        <f t="shared" si="1"/>
        <v>2</v>
      </c>
    </row>
    <row r="5" spans="1:7" x14ac:dyDescent="0.3">
      <c r="A5">
        <v>11</v>
      </c>
      <c r="B5">
        <f t="shared" si="0"/>
        <v>6.6666666666666666E-2</v>
      </c>
      <c r="C5">
        <v>25</v>
      </c>
      <c r="D5" t="str">
        <f>VLOOKUP(C5,工作表1!$A$1:$C$36,3)</f>
        <v>牡羊</v>
      </c>
      <c r="E5">
        <f>VLOOKUP(C5,工作表1!A4:F39,6)</f>
        <v>24</v>
      </c>
      <c r="F5" t="s">
        <v>6</v>
      </c>
      <c r="G5">
        <f t="shared" si="1"/>
        <v>1</v>
      </c>
    </row>
    <row r="6" spans="1:7" x14ac:dyDescent="0.3">
      <c r="A6">
        <v>13</v>
      </c>
      <c r="B6">
        <f t="shared" si="0"/>
        <v>6.6666666666666666E-2</v>
      </c>
      <c r="C6">
        <v>8</v>
      </c>
      <c r="D6" t="str">
        <f>VLOOKUP(C6,工作表1!$A$1:$C$36,3)</f>
        <v>摩羯</v>
      </c>
      <c r="E6">
        <f>VLOOKUP(C6,工作表1!A5:F40,6)</f>
        <v>4</v>
      </c>
      <c r="F6" t="s">
        <v>8</v>
      </c>
      <c r="G6">
        <f t="shared" si="1"/>
        <v>1</v>
      </c>
    </row>
    <row r="7" spans="1:7" x14ac:dyDescent="0.3">
      <c r="A7">
        <v>14</v>
      </c>
      <c r="B7">
        <f t="shared" si="0"/>
        <v>6.6666666666666666E-2</v>
      </c>
      <c r="C7">
        <v>16</v>
      </c>
      <c r="D7" t="str">
        <f>VLOOKUP(C7,工作表1!$A$1:$C$36,3)</f>
        <v>射手</v>
      </c>
      <c r="E7">
        <f>VLOOKUP(C7,工作表1!A6:F41,6)</f>
        <v>15</v>
      </c>
      <c r="F7" t="s">
        <v>13</v>
      </c>
      <c r="G7">
        <f t="shared" si="1"/>
        <v>1</v>
      </c>
    </row>
    <row r="8" spans="1:7" x14ac:dyDescent="0.3">
      <c r="A8">
        <v>15</v>
      </c>
      <c r="B8">
        <f t="shared" si="0"/>
        <v>6.6666666666666666E-2</v>
      </c>
      <c r="C8">
        <v>33</v>
      </c>
      <c r="D8" t="str">
        <f>VLOOKUP(C8,工作表1!$A$1:$C$36,3)</f>
        <v>天蠍</v>
      </c>
      <c r="E8">
        <f>VLOOKUP(C8,工作表1!A7:F42,6)</f>
        <v>8</v>
      </c>
      <c r="F8" t="s">
        <v>16</v>
      </c>
      <c r="G8">
        <f t="shared" si="1"/>
        <v>1</v>
      </c>
    </row>
    <row r="9" spans="1:7" x14ac:dyDescent="0.3">
      <c r="A9">
        <v>16</v>
      </c>
      <c r="B9">
        <f t="shared" si="0"/>
        <v>6.6666666666666666E-2</v>
      </c>
      <c r="C9">
        <v>29</v>
      </c>
      <c r="D9" t="str">
        <f>VLOOKUP(C9,工作表1!$A$1:$C$36,3)</f>
        <v>天枰</v>
      </c>
      <c r="E9">
        <f>VLOOKUP(C9,工作表1!A8:F43,6)</f>
        <v>2</v>
      </c>
      <c r="F9" t="s">
        <v>10</v>
      </c>
      <c r="G9">
        <f t="shared" si="1"/>
        <v>1</v>
      </c>
    </row>
    <row r="10" spans="1:7" x14ac:dyDescent="0.3">
      <c r="A10">
        <v>17</v>
      </c>
      <c r="B10">
        <f t="shared" si="0"/>
        <v>6.6666666666666666E-2</v>
      </c>
      <c r="C10">
        <v>11</v>
      </c>
      <c r="D10" t="str">
        <f>VLOOKUP(C10,工作表1!$A$1:$C$36,3)</f>
        <v>金牛</v>
      </c>
      <c r="E10">
        <f>VLOOKUP(C10,工作表1!A9:F44,6)</f>
        <v>5</v>
      </c>
    </row>
    <row r="11" spans="1:7" x14ac:dyDescent="0.3">
      <c r="A11">
        <v>19</v>
      </c>
      <c r="B11">
        <f t="shared" si="0"/>
        <v>6.6666666666666666E-2</v>
      </c>
      <c r="C11">
        <v>21</v>
      </c>
      <c r="D11" t="str">
        <f>VLOOKUP(C11,工作表1!$A$1:$C$36,3)</f>
        <v>水瓶</v>
      </c>
      <c r="E11">
        <f>VLOOKUP(C11,工作表1!A10:F45,6)</f>
        <v>20</v>
      </c>
    </row>
    <row r="12" spans="1:7" x14ac:dyDescent="0.3">
      <c r="A12">
        <v>21</v>
      </c>
      <c r="B12">
        <f t="shared" si="0"/>
        <v>6.6666666666666666E-2</v>
      </c>
    </row>
    <row r="13" spans="1:7" x14ac:dyDescent="0.3">
      <c r="A13">
        <v>22</v>
      </c>
      <c r="B13">
        <f t="shared" si="0"/>
        <v>6.6666666666666666E-2</v>
      </c>
    </row>
    <row r="14" spans="1:7" x14ac:dyDescent="0.3">
      <c r="A14">
        <v>25</v>
      </c>
      <c r="B14">
        <f t="shared" si="0"/>
        <v>6.6666666666666666E-2</v>
      </c>
    </row>
    <row r="15" spans="1:7" x14ac:dyDescent="0.3">
      <c r="A15">
        <v>29</v>
      </c>
      <c r="B15">
        <f t="shared" si="0"/>
        <v>6.6666666666666666E-2</v>
      </c>
    </row>
    <row r="16" spans="1:7" x14ac:dyDescent="0.3">
      <c r="A16">
        <v>33</v>
      </c>
      <c r="B16">
        <f t="shared" si="0"/>
        <v>6.6666666666666666E-2</v>
      </c>
    </row>
  </sheetData>
  <phoneticPr fontId="1" type="noConversion"/>
  <conditionalFormatting sqref="C2:C11">
    <cfRule type="duplicateValues" dxfId="2" priority="8"/>
  </conditionalFormatting>
  <conditionalFormatting sqref="D2:D11">
    <cfRule type="duplicateValues" dxfId="1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180E-34DA-42BD-8E88-001208FECE8A}">
  <dimension ref="A1:B7"/>
  <sheetViews>
    <sheetView workbookViewId="0">
      <selection activeCell="S17" sqref="S17"/>
    </sheetView>
  </sheetViews>
  <sheetFormatPr defaultRowHeight="16.2" x14ac:dyDescent="0.3"/>
  <sheetData>
    <row r="1" spans="1:2" x14ac:dyDescent="0.3">
      <c r="A1" s="4" t="s">
        <v>29</v>
      </c>
      <c r="B1" s="4" t="s">
        <v>31</v>
      </c>
    </row>
    <row r="2" spans="1:2" x14ac:dyDescent="0.3">
      <c r="A2" s="6">
        <v>4</v>
      </c>
      <c r="B2" s="2">
        <v>2</v>
      </c>
    </row>
    <row r="3" spans="1:2" x14ac:dyDescent="0.3">
      <c r="A3" s="6">
        <v>8</v>
      </c>
      <c r="B3" s="2">
        <v>5</v>
      </c>
    </row>
    <row r="4" spans="1:2" x14ac:dyDescent="0.3">
      <c r="A4" s="6">
        <v>12</v>
      </c>
      <c r="B4" s="2">
        <v>1</v>
      </c>
    </row>
    <row r="5" spans="1:2" x14ac:dyDescent="0.3">
      <c r="A5" s="6">
        <v>16</v>
      </c>
      <c r="B5" s="2">
        <v>0</v>
      </c>
    </row>
    <row r="6" spans="1:2" x14ac:dyDescent="0.3">
      <c r="A6" s="6">
        <v>20</v>
      </c>
      <c r="B6" s="2">
        <v>2</v>
      </c>
    </row>
    <row r="7" spans="1:2" ht="16.8" thickBot="1" x14ac:dyDescent="0.35">
      <c r="A7" s="3" t="s">
        <v>30</v>
      </c>
      <c r="B7" s="3">
        <v>0</v>
      </c>
    </row>
  </sheetData>
  <sortState xmlns:xlrd2="http://schemas.microsoft.com/office/spreadsheetml/2017/richdata2" ref="A2:A6">
    <sortCondition ref="A2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9CC8-17DA-47A3-8474-6E66047A7232}">
  <dimension ref="A1:H34"/>
  <sheetViews>
    <sheetView tabSelected="1" workbookViewId="0">
      <selection activeCell="E3" sqref="E3"/>
    </sheetView>
  </sheetViews>
  <sheetFormatPr defaultRowHeight="16.2" x14ac:dyDescent="0.3"/>
  <sheetData>
    <row r="1" spans="1:8" x14ac:dyDescent="0.3">
      <c r="A1" t="s">
        <v>23</v>
      </c>
      <c r="E1" t="s">
        <v>26</v>
      </c>
    </row>
    <row r="2" spans="1:8" x14ac:dyDescent="0.3">
      <c r="A2">
        <v>1</v>
      </c>
      <c r="B2">
        <f t="shared" ref="B2:B21" si="0">1/20</f>
        <v>0.05</v>
      </c>
      <c r="C2">
        <v>1</v>
      </c>
      <c r="D2" t="str">
        <f>VLOOKUP(C2,工作表1!A1:C36,3)</f>
        <v>牡羊</v>
      </c>
      <c r="E2">
        <f>VLOOKUP(C2,工作表1!A1:F36,6)</f>
        <v>7</v>
      </c>
      <c r="F2">
        <v>4</v>
      </c>
      <c r="G2" t="s">
        <v>24</v>
      </c>
      <c r="H2">
        <f>COUNTIF($D$2:$D$11,G2)</f>
        <v>2</v>
      </c>
    </row>
    <row r="3" spans="1:8" x14ac:dyDescent="0.3">
      <c r="A3">
        <v>2</v>
      </c>
      <c r="B3">
        <f t="shared" si="0"/>
        <v>0.05</v>
      </c>
      <c r="C3">
        <v>3</v>
      </c>
      <c r="D3" t="str">
        <f>VLOOKUP(C3,工作表1!A4:C39,3)</f>
        <v>摩羯</v>
      </c>
      <c r="E3">
        <f>VLOOKUP(C3,工作表1!A4:F39,6)</f>
        <v>20</v>
      </c>
      <c r="F3">
        <v>8</v>
      </c>
      <c r="G3" t="s">
        <v>7</v>
      </c>
      <c r="H3">
        <f t="shared" ref="H3:H9" si="1">COUNTIF($D$2:$D$11,G3)</f>
        <v>1</v>
      </c>
    </row>
    <row r="4" spans="1:8" x14ac:dyDescent="0.3">
      <c r="A4">
        <v>3</v>
      </c>
      <c r="B4">
        <f t="shared" si="0"/>
        <v>0.05</v>
      </c>
      <c r="C4">
        <v>5</v>
      </c>
      <c r="D4" t="str">
        <f>VLOOKUP(C4,工作表1!A5:C40,3)</f>
        <v>金牛</v>
      </c>
      <c r="E4">
        <f>VLOOKUP(C4,工作表1!A5:F40,6)</f>
        <v>6</v>
      </c>
      <c r="F4">
        <v>12</v>
      </c>
      <c r="G4" t="s">
        <v>14</v>
      </c>
      <c r="H4">
        <f t="shared" si="1"/>
        <v>1</v>
      </c>
    </row>
    <row r="5" spans="1:8" x14ac:dyDescent="0.3">
      <c r="A5">
        <v>5</v>
      </c>
      <c r="B5">
        <f t="shared" si="0"/>
        <v>0.05</v>
      </c>
      <c r="C5">
        <v>10</v>
      </c>
      <c r="D5" t="str">
        <f>VLOOKUP(C5,工作表1!A10:C45,3)</f>
        <v>牡羊</v>
      </c>
      <c r="E5">
        <f>VLOOKUP(C5,工作表1!A10:F45,6)</f>
        <v>6</v>
      </c>
      <c r="F5">
        <v>16</v>
      </c>
      <c r="G5" t="s">
        <v>8</v>
      </c>
      <c r="H5">
        <f t="shared" si="1"/>
        <v>1</v>
      </c>
    </row>
    <row r="6" spans="1:8" x14ac:dyDescent="0.3">
      <c r="A6">
        <v>7</v>
      </c>
      <c r="B6">
        <f t="shared" si="0"/>
        <v>0.05</v>
      </c>
      <c r="C6">
        <v>12</v>
      </c>
      <c r="D6" t="str">
        <f>VLOOKUP(C6,工作表1!A3:C38,3)</f>
        <v>天枰</v>
      </c>
      <c r="E6">
        <f>VLOOKUP(C6,工作表1!A3:F38,6)</f>
        <v>8</v>
      </c>
      <c r="F6">
        <v>20</v>
      </c>
      <c r="G6" t="s">
        <v>10</v>
      </c>
      <c r="H6">
        <f t="shared" si="1"/>
        <v>2</v>
      </c>
    </row>
    <row r="7" spans="1:8" x14ac:dyDescent="0.3">
      <c r="A7">
        <v>9</v>
      </c>
      <c r="B7">
        <f t="shared" si="0"/>
        <v>0.05</v>
      </c>
      <c r="C7">
        <v>24</v>
      </c>
      <c r="D7" t="str">
        <f>VLOOKUP(C7,工作表1!A6:C41,3)</f>
        <v>處女</v>
      </c>
      <c r="E7">
        <f>VLOOKUP(C7,工作表1!A6:F41,6)</f>
        <v>10</v>
      </c>
      <c r="G7" t="s">
        <v>17</v>
      </c>
      <c r="H7">
        <f t="shared" si="1"/>
        <v>1</v>
      </c>
    </row>
    <row r="8" spans="1:8" x14ac:dyDescent="0.3">
      <c r="A8">
        <v>10</v>
      </c>
      <c r="B8">
        <f t="shared" si="0"/>
        <v>0.05</v>
      </c>
      <c r="C8">
        <v>26</v>
      </c>
      <c r="D8" t="str">
        <f>VLOOKUP(C8,工作表1!A8:C43,3)</f>
        <v>金牛</v>
      </c>
      <c r="E8">
        <f>VLOOKUP(C8,工作表1!A8:F43,6)</f>
        <v>4</v>
      </c>
      <c r="G8" t="s">
        <v>16</v>
      </c>
      <c r="H8">
        <f t="shared" si="1"/>
        <v>1</v>
      </c>
    </row>
    <row r="9" spans="1:8" x14ac:dyDescent="0.3">
      <c r="A9">
        <v>12</v>
      </c>
      <c r="B9">
        <f t="shared" si="0"/>
        <v>0.05</v>
      </c>
      <c r="C9">
        <v>27</v>
      </c>
      <c r="D9" t="str">
        <f>VLOOKUP(C9,工作表1!A9:C44,3)</f>
        <v>獅子</v>
      </c>
      <c r="E9">
        <f>VLOOKUP(C9,工作表1!A9:F44,6)</f>
        <v>4</v>
      </c>
      <c r="G9" t="s">
        <v>11</v>
      </c>
      <c r="H9">
        <f t="shared" si="1"/>
        <v>1</v>
      </c>
    </row>
    <row r="10" spans="1:8" x14ac:dyDescent="0.3">
      <c r="A10">
        <v>18</v>
      </c>
      <c r="B10">
        <f t="shared" si="0"/>
        <v>0.05</v>
      </c>
      <c r="C10">
        <v>34</v>
      </c>
      <c r="D10" t="str">
        <f>VLOOKUP(C10,工作表1!A2:C37,3)</f>
        <v>水瓶</v>
      </c>
      <c r="E10">
        <f>VLOOKUP(C10,工作表1!A2:F37,6)</f>
        <v>20</v>
      </c>
    </row>
    <row r="11" spans="1:8" x14ac:dyDescent="0.3">
      <c r="A11">
        <v>20</v>
      </c>
      <c r="B11">
        <f t="shared" si="0"/>
        <v>0.05</v>
      </c>
      <c r="C11">
        <v>35</v>
      </c>
      <c r="D11" t="str">
        <f>VLOOKUP(C11,工作表1!A7:C42,3)</f>
        <v>天蠍</v>
      </c>
      <c r="E11">
        <f>VLOOKUP(C11,工作表1!A7:F42,6)</f>
        <v>8</v>
      </c>
    </row>
    <row r="12" spans="1:8" x14ac:dyDescent="0.3">
      <c r="A12">
        <v>23</v>
      </c>
      <c r="B12">
        <f t="shared" si="0"/>
        <v>0.05</v>
      </c>
    </row>
    <row r="13" spans="1:8" x14ac:dyDescent="0.3">
      <c r="A13">
        <v>24</v>
      </c>
      <c r="B13">
        <f t="shared" si="0"/>
        <v>0.05</v>
      </c>
    </row>
    <row r="14" spans="1:8" x14ac:dyDescent="0.3">
      <c r="A14">
        <v>26</v>
      </c>
      <c r="B14">
        <f t="shared" si="0"/>
        <v>0.05</v>
      </c>
    </row>
    <row r="15" spans="1:8" x14ac:dyDescent="0.3">
      <c r="A15">
        <v>27</v>
      </c>
      <c r="B15">
        <f t="shared" si="0"/>
        <v>0.05</v>
      </c>
    </row>
    <row r="16" spans="1:8" x14ac:dyDescent="0.3">
      <c r="A16">
        <v>28</v>
      </c>
      <c r="B16">
        <f t="shared" si="0"/>
        <v>0.05</v>
      </c>
    </row>
    <row r="17" spans="1:8" x14ac:dyDescent="0.3">
      <c r="A17">
        <v>30</v>
      </c>
      <c r="B17">
        <f t="shared" si="0"/>
        <v>0.05</v>
      </c>
    </row>
    <row r="18" spans="1:8" x14ac:dyDescent="0.3">
      <c r="A18">
        <v>31</v>
      </c>
      <c r="B18">
        <f t="shared" si="0"/>
        <v>0.05</v>
      </c>
    </row>
    <row r="19" spans="1:8" ht="16.8" thickBot="1" x14ac:dyDescent="0.35">
      <c r="A19">
        <v>32</v>
      </c>
      <c r="B19">
        <f t="shared" si="0"/>
        <v>0.05</v>
      </c>
    </row>
    <row r="20" spans="1:8" x14ac:dyDescent="0.3">
      <c r="A20">
        <v>34</v>
      </c>
      <c r="B20">
        <f t="shared" si="0"/>
        <v>0.05</v>
      </c>
      <c r="G20" s="5">
        <v>7</v>
      </c>
      <c r="H20" s="5"/>
    </row>
    <row r="21" spans="1:8" x14ac:dyDescent="0.3">
      <c r="A21">
        <v>35</v>
      </c>
      <c r="B21">
        <f t="shared" si="0"/>
        <v>0.05</v>
      </c>
      <c r="G21" s="2"/>
      <c r="H21" s="2"/>
    </row>
    <row r="22" spans="1:8" x14ac:dyDescent="0.3">
      <c r="G22" s="2" t="s">
        <v>33</v>
      </c>
      <c r="H22" s="2">
        <v>9.5555555555555554</v>
      </c>
    </row>
    <row r="23" spans="1:8" x14ac:dyDescent="0.3">
      <c r="G23" s="2" t="s">
        <v>34</v>
      </c>
      <c r="H23" s="2">
        <v>2.0757268546966006</v>
      </c>
    </row>
    <row r="24" spans="1:8" x14ac:dyDescent="0.3">
      <c r="G24" s="2" t="s">
        <v>35</v>
      </c>
      <c r="H24" s="2">
        <v>8</v>
      </c>
    </row>
    <row r="25" spans="1:8" x14ac:dyDescent="0.3">
      <c r="G25" s="2" t="s">
        <v>36</v>
      </c>
      <c r="H25" s="2">
        <v>20</v>
      </c>
    </row>
    <row r="26" spans="1:8" x14ac:dyDescent="0.3">
      <c r="G26" s="2" t="s">
        <v>37</v>
      </c>
      <c r="H26" s="2">
        <v>6.2271805640898013</v>
      </c>
    </row>
    <row r="27" spans="1:8" x14ac:dyDescent="0.3">
      <c r="G27" s="2" t="s">
        <v>38</v>
      </c>
      <c r="H27" s="2">
        <v>38.777777777777771</v>
      </c>
    </row>
    <row r="28" spans="1:8" x14ac:dyDescent="0.3">
      <c r="G28" s="2" t="s">
        <v>39</v>
      </c>
      <c r="H28" s="2">
        <v>6.6417470182630112E-2</v>
      </c>
    </row>
    <row r="29" spans="1:8" x14ac:dyDescent="0.3">
      <c r="G29" s="2" t="s">
        <v>40</v>
      </c>
      <c r="H29" s="2">
        <v>1.2235586280428243</v>
      </c>
    </row>
    <row r="30" spans="1:8" x14ac:dyDescent="0.3">
      <c r="G30" s="2" t="s">
        <v>41</v>
      </c>
      <c r="H30" s="2">
        <v>16</v>
      </c>
    </row>
    <row r="31" spans="1:8" x14ac:dyDescent="0.3">
      <c r="G31" s="2" t="s">
        <v>42</v>
      </c>
      <c r="H31" s="2">
        <v>4</v>
      </c>
    </row>
    <row r="32" spans="1:8" x14ac:dyDescent="0.3">
      <c r="G32" s="2" t="s">
        <v>43</v>
      </c>
      <c r="H32" s="2">
        <v>20</v>
      </c>
    </row>
    <row r="33" spans="7:8" x14ac:dyDescent="0.3">
      <c r="G33" s="2" t="s">
        <v>44</v>
      </c>
      <c r="H33" s="2">
        <v>86</v>
      </c>
    </row>
    <row r="34" spans="7:8" ht="16.8" thickBot="1" x14ac:dyDescent="0.35">
      <c r="G34" s="3" t="s">
        <v>45</v>
      </c>
      <c r="H34" s="3">
        <v>9</v>
      </c>
    </row>
  </sheetData>
  <sortState xmlns:xlrd2="http://schemas.microsoft.com/office/spreadsheetml/2017/richdata2" ref="C2:E11">
    <sortCondition ref="C2:C11"/>
  </sortState>
  <phoneticPr fontId="1" type="noConversion"/>
  <conditionalFormatting sqref="C2:C12"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工作表3</vt:lpstr>
      <vt:lpstr>工作表4</vt:lpstr>
      <vt:lpstr>工作表8</vt:lpstr>
      <vt:lpstr>工作表9</vt:lpstr>
      <vt:lpstr>工作表10</vt:lpstr>
      <vt:lpstr>工作表1</vt:lpstr>
      <vt:lpstr>分層男</vt:lpstr>
      <vt:lpstr>工作表11</vt:lpstr>
      <vt:lpstr>分層女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陳俊翰</cp:lastModifiedBy>
  <dcterms:created xsi:type="dcterms:W3CDTF">2023-03-29T02:39:19Z</dcterms:created>
  <dcterms:modified xsi:type="dcterms:W3CDTF">2023-04-12T04:07:07Z</dcterms:modified>
</cp:coreProperties>
</file>